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45" windowWidth="17250" windowHeight="11925" tabRatio="796"/>
  </bookViews>
  <sheets>
    <sheet name="1.총괄" sheetId="1" r:id="rId1"/>
    <sheet name="2.벌채면적 및 수집량" sheetId="2" r:id="rId2"/>
    <sheet name="3.벌채면적 및 수집량(경제림여부)" sheetId="3" r:id="rId3"/>
    <sheet name="3-1" sheetId="11" r:id="rId4"/>
    <sheet name="3-2" sheetId="12" r:id="rId5"/>
    <sheet name="4.용도별 공급실적" sheetId="4" r:id="rId6"/>
    <sheet name="5.수종별 벌채면적" sheetId="6" r:id="rId7"/>
    <sheet name="6. 수종별 벌채량" sheetId="7" r:id="rId8"/>
    <sheet name="7.축척대비 벌채율" sheetId="9" r:id="rId9"/>
  </sheets>
  <definedNames>
    <definedName name="_xlnm._FilterDatabase" localSheetId="2" hidden="1">'3.벌채면적 및 수집량(경제림여부)'!$A$4:$AQ$360</definedName>
    <definedName name="_xlnm._FilterDatabase" localSheetId="3" hidden="1">'3-1'!$A$4:$AQ$360</definedName>
    <definedName name="_xlnm._FilterDatabase" localSheetId="4" hidden="1">'3-2'!$A$4:$AQ$360</definedName>
    <definedName name="_xlnm.Print_Area" localSheetId="0">'1.총괄'!$A$2:$G$54</definedName>
    <definedName name="_xlnm.Print_Area" localSheetId="1">'2.벌채면적 및 수집량'!$A$1:$AJ$68</definedName>
    <definedName name="_xlnm.Print_Area" localSheetId="2">'3.벌채면적 및 수집량(경제림여부)'!$A$1:$AR$374</definedName>
    <definedName name="_xlnm.Print_Area" localSheetId="3">'3-1'!$A$1:$AR$374</definedName>
    <definedName name="_xlnm.Print_Area" localSheetId="4">'3-2'!$A$1:$AR$374</definedName>
    <definedName name="_xlnm.Print_Area" localSheetId="5">'4.용도별 공급실적'!$A$1:$Q$45</definedName>
    <definedName name="_xlnm.Print_Area" localSheetId="6">'5.수종별 벌채면적'!$A$1:$AF$117</definedName>
    <definedName name="_xlnm.Print_Area" localSheetId="7">'6. 수종별 벌채량'!$A$1:$AF$117</definedName>
    <definedName name="_xlnm.Print_Titles" localSheetId="0">'1.총괄'!$2:$2</definedName>
    <definedName name="_xlnm.Print_Titles" localSheetId="2">'3.벌채면적 및 수집량(경제림여부)'!$1:$6</definedName>
    <definedName name="_xlnm.Print_Titles" localSheetId="3">'3-1'!$1:$6</definedName>
    <definedName name="_xlnm.Print_Titles" localSheetId="4">'3-2'!$1:$6</definedName>
    <definedName name="_xlnm.Print_Titles" localSheetId="6">'5.수종별 벌채면적'!$2:$5</definedName>
    <definedName name="_xlnm.Print_Titles" localSheetId="7">'6. 수종별 벌채량'!$2:$5</definedName>
  </definedNames>
  <calcPr calcId="125725"/>
</workbook>
</file>

<file path=xl/calcChain.xml><?xml version="1.0" encoding="utf-8"?>
<calcChain xmlns="http://schemas.openxmlformats.org/spreadsheetml/2006/main">
  <c r="O301" i="3"/>
  <c r="O302"/>
  <c r="AC50"/>
  <c r="AC49"/>
  <c r="AC48"/>
  <c r="AC47"/>
  <c r="AC46"/>
  <c r="AC45"/>
  <c r="AC44"/>
  <c r="AC43"/>
  <c r="AC42"/>
  <c r="AC41"/>
  <c r="AR196"/>
  <c r="AR195"/>
  <c r="G24" i="4" l="1"/>
  <c r="X51" i="6" l="1"/>
  <c r="W51"/>
  <c r="B34" i="4"/>
  <c r="B33"/>
  <c r="P23" l="1"/>
  <c r="P24"/>
  <c r="I24" s="1"/>
  <c r="G38"/>
  <c r="G37"/>
  <c r="I165" i="3"/>
  <c r="I166"/>
  <c r="K166"/>
  <c r="K165"/>
  <c r="X165"/>
  <c r="X166"/>
  <c r="X173"/>
  <c r="X174"/>
  <c r="AC165"/>
  <c r="AC166"/>
  <c r="AH173"/>
  <c r="AH174"/>
  <c r="AN247" i="12"/>
  <c r="AN248"/>
  <c r="AI247"/>
  <c r="AI248"/>
  <c r="X137" i="3"/>
  <c r="Y137"/>
  <c r="Z137"/>
  <c r="AA137"/>
  <c r="AB137"/>
  <c r="X138"/>
  <c r="Y138"/>
  <c r="Z138"/>
  <c r="AA138"/>
  <c r="AB138"/>
  <c r="AC137"/>
  <c r="AD137"/>
  <c r="AE137"/>
  <c r="AF137"/>
  <c r="AG137"/>
  <c r="AC138"/>
  <c r="AD138"/>
  <c r="AE138"/>
  <c r="AF138"/>
  <c r="AG138"/>
  <c r="AC139"/>
  <c r="AD139"/>
  <c r="AE139"/>
  <c r="AF139"/>
  <c r="AG139"/>
  <c r="AE140"/>
  <c r="AF140"/>
  <c r="AC147"/>
  <c r="AD147"/>
  <c r="AE147"/>
  <c r="AF147"/>
  <c r="AC148"/>
  <c r="AD148"/>
  <c r="AE148"/>
  <c r="AF148"/>
  <c r="AH137"/>
  <c r="AJ137"/>
  <c r="AK137"/>
  <c r="AL137"/>
  <c r="AH138"/>
  <c r="AJ138"/>
  <c r="AK138"/>
  <c r="AL138"/>
  <c r="AH147"/>
  <c r="AI147"/>
  <c r="AJ147"/>
  <c r="AK147"/>
  <c r="AL147"/>
  <c r="AH148"/>
  <c r="AJ148"/>
  <c r="AK148"/>
  <c r="AL148"/>
  <c r="AM137"/>
  <c r="AO137"/>
  <c r="AP137"/>
  <c r="AM138"/>
  <c r="AO138"/>
  <c r="AP138"/>
  <c r="AM145"/>
  <c r="AO145"/>
  <c r="AP145"/>
  <c r="AQ145"/>
  <c r="AM146"/>
  <c r="AO146"/>
  <c r="AP146"/>
  <c r="AQ146"/>
  <c r="AM147"/>
  <c r="AO147"/>
  <c r="AP147"/>
  <c r="AQ147"/>
  <c r="AM148"/>
  <c r="AO148"/>
  <c r="AP148"/>
  <c r="AQ148"/>
  <c r="AR145"/>
  <c r="AQ137"/>
  <c r="AQ138"/>
  <c r="AR137"/>
  <c r="AR138"/>
  <c r="AR139"/>
  <c r="AR140"/>
  <c r="E41" i="7"/>
  <c r="F41"/>
  <c r="E51"/>
  <c r="E55"/>
  <c r="F55"/>
  <c r="I31" i="4"/>
  <c r="C31"/>
  <c r="B31" s="1"/>
  <c r="I11"/>
  <c r="C11"/>
  <c r="I36"/>
  <c r="I37"/>
  <c r="I38"/>
  <c r="I39"/>
  <c r="I40"/>
  <c r="I41"/>
  <c r="I42"/>
  <c r="I43"/>
  <c r="I44"/>
  <c r="I35"/>
  <c r="I14"/>
  <c r="I15"/>
  <c r="I16"/>
  <c r="I17"/>
  <c r="I18"/>
  <c r="I19"/>
  <c r="I20"/>
  <c r="I21"/>
  <c r="I22"/>
  <c r="I23"/>
  <c r="I25"/>
  <c r="I26"/>
  <c r="I27"/>
  <c r="I28"/>
  <c r="I29"/>
  <c r="I13"/>
  <c r="P30"/>
  <c r="P32" s="1"/>
  <c r="P7"/>
  <c r="AE70" i="6"/>
  <c r="I121" i="11"/>
  <c r="J121"/>
  <c r="L121"/>
  <c r="M121"/>
  <c r="K121" s="1"/>
  <c r="N121"/>
  <c r="O121"/>
  <c r="Q121"/>
  <c r="R121"/>
  <c r="S121"/>
  <c r="T121"/>
  <c r="V121"/>
  <c r="W121"/>
  <c r="X121"/>
  <c r="Y121"/>
  <c r="AA121"/>
  <c r="AB121"/>
  <c r="AC121"/>
  <c r="AD121"/>
  <c r="AF121"/>
  <c r="AG121"/>
  <c r="AH121"/>
  <c r="AI121"/>
  <c r="AK121"/>
  <c r="AL121"/>
  <c r="AM121"/>
  <c r="AN121"/>
  <c r="AP121"/>
  <c r="AQ121"/>
  <c r="AR121"/>
  <c r="I122"/>
  <c r="J122"/>
  <c r="L122"/>
  <c r="M122"/>
  <c r="N122"/>
  <c r="O122"/>
  <c r="Q122"/>
  <c r="R122"/>
  <c r="S122"/>
  <c r="T122"/>
  <c r="V122"/>
  <c r="W122"/>
  <c r="U122" s="1"/>
  <c r="X122"/>
  <c r="Y122"/>
  <c r="AA122"/>
  <c r="AB122"/>
  <c r="Z122" s="1"/>
  <c r="AC122"/>
  <c r="AD122"/>
  <c r="AF122"/>
  <c r="AG122"/>
  <c r="AH122"/>
  <c r="AI122"/>
  <c r="AK122"/>
  <c r="AL122"/>
  <c r="AM122"/>
  <c r="AN122"/>
  <c r="AP122"/>
  <c r="AQ122"/>
  <c r="AR122"/>
  <c r="D123"/>
  <c r="E123"/>
  <c r="G123"/>
  <c r="F123" s="1"/>
  <c r="H123"/>
  <c r="D124"/>
  <c r="E124"/>
  <c r="G124"/>
  <c r="F124" s="1"/>
  <c r="H124"/>
  <c r="D125"/>
  <c r="E125"/>
  <c r="F125"/>
  <c r="G125"/>
  <c r="H125"/>
  <c r="D126"/>
  <c r="E126"/>
  <c r="G126"/>
  <c r="H126"/>
  <c r="D127"/>
  <c r="E127"/>
  <c r="G127"/>
  <c r="H127"/>
  <c r="D128"/>
  <c r="E128"/>
  <c r="G128"/>
  <c r="H128"/>
  <c r="D129"/>
  <c r="E129"/>
  <c r="G129"/>
  <c r="F129" s="1"/>
  <c r="H129"/>
  <c r="D130"/>
  <c r="E130"/>
  <c r="G130"/>
  <c r="H130"/>
  <c r="D131"/>
  <c r="E131"/>
  <c r="G131"/>
  <c r="H131"/>
  <c r="D132"/>
  <c r="E132"/>
  <c r="G132"/>
  <c r="H132"/>
  <c r="D133"/>
  <c r="E133"/>
  <c r="G133"/>
  <c r="H133"/>
  <c r="D134"/>
  <c r="E134"/>
  <c r="G134"/>
  <c r="H134"/>
  <c r="F134" s="1"/>
  <c r="J25" i="3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D41"/>
  <c r="AE41"/>
  <c r="AF41"/>
  <c r="AG41"/>
  <c r="AH41"/>
  <c r="AI41"/>
  <c r="AJ41"/>
  <c r="AK41"/>
  <c r="AL41"/>
  <c r="AM41"/>
  <c r="AN41"/>
  <c r="AO41"/>
  <c r="AP41"/>
  <c r="AQ41"/>
  <c r="AR41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D42"/>
  <c r="AE42"/>
  <c r="AF42"/>
  <c r="AG42"/>
  <c r="AH42"/>
  <c r="AI42"/>
  <c r="AJ42"/>
  <c r="AK42"/>
  <c r="AL42"/>
  <c r="AM42"/>
  <c r="AN42"/>
  <c r="AO42"/>
  <c r="AP42"/>
  <c r="AQ42"/>
  <c r="AR42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D43"/>
  <c r="AE43"/>
  <c r="AF43"/>
  <c r="AG43"/>
  <c r="AH43"/>
  <c r="AI43"/>
  <c r="AJ43"/>
  <c r="AK43"/>
  <c r="AL43"/>
  <c r="AM43"/>
  <c r="AN43"/>
  <c r="AO43"/>
  <c r="AP43"/>
  <c r="AQ43"/>
  <c r="AR43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D44"/>
  <c r="AE44"/>
  <c r="AF44"/>
  <c r="AG44"/>
  <c r="AH44"/>
  <c r="AI44"/>
  <c r="AJ44"/>
  <c r="AK44"/>
  <c r="AL44"/>
  <c r="AM44"/>
  <c r="AN44"/>
  <c r="AO44"/>
  <c r="AP44"/>
  <c r="AQ44"/>
  <c r="AR44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D45"/>
  <c r="AE45"/>
  <c r="AF45"/>
  <c r="AG45"/>
  <c r="AH45"/>
  <c r="AI45"/>
  <c r="AJ45"/>
  <c r="AK45"/>
  <c r="AL45"/>
  <c r="AM45"/>
  <c r="AN45"/>
  <c r="AO45"/>
  <c r="AP45"/>
  <c r="AQ45"/>
  <c r="AR45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D46"/>
  <c r="AE46"/>
  <c r="AF46"/>
  <c r="AG46"/>
  <c r="AH46"/>
  <c r="AI46"/>
  <c r="AJ46"/>
  <c r="AK46"/>
  <c r="AL46"/>
  <c r="AM46"/>
  <c r="AN46"/>
  <c r="AO46"/>
  <c r="AP46"/>
  <c r="AQ46"/>
  <c r="AR46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D47"/>
  <c r="AE47"/>
  <c r="AF47"/>
  <c r="AG47"/>
  <c r="AH47"/>
  <c r="AI47"/>
  <c r="AJ47"/>
  <c r="AK47"/>
  <c r="AL47"/>
  <c r="AM47"/>
  <c r="AN47"/>
  <c r="AO47"/>
  <c r="AP47"/>
  <c r="AQ47"/>
  <c r="AR47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D48"/>
  <c r="AE48"/>
  <c r="AF48"/>
  <c r="AG48"/>
  <c r="AH48"/>
  <c r="AI48"/>
  <c r="AJ48"/>
  <c r="AK48"/>
  <c r="AL48"/>
  <c r="AM48"/>
  <c r="AN48"/>
  <c r="AO48"/>
  <c r="AP48"/>
  <c r="AQ48"/>
  <c r="AR48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D49"/>
  <c r="AE49"/>
  <c r="AF49"/>
  <c r="AG49"/>
  <c r="AH49"/>
  <c r="AI49"/>
  <c r="AJ49"/>
  <c r="AK49"/>
  <c r="AL49"/>
  <c r="AM49"/>
  <c r="AN49"/>
  <c r="AO49"/>
  <c r="AP49"/>
  <c r="AQ49"/>
  <c r="AR49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D50"/>
  <c r="AE50"/>
  <c r="AF50"/>
  <c r="AG50"/>
  <c r="AH50"/>
  <c r="AI50"/>
  <c r="AJ50"/>
  <c r="AK50"/>
  <c r="AL50"/>
  <c r="AM50"/>
  <c r="AN50"/>
  <c r="AO50"/>
  <c r="AP50"/>
  <c r="AQ50"/>
  <c r="AR50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AR101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H111"/>
  <c r="AI111"/>
  <c r="AJ111"/>
  <c r="AK111"/>
  <c r="AL111"/>
  <c r="AM111"/>
  <c r="AN111"/>
  <c r="AO111"/>
  <c r="AP111"/>
  <c r="AQ111"/>
  <c r="AR111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AO115"/>
  <c r="AP115"/>
  <c r="AQ115"/>
  <c r="AR115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D117"/>
  <c r="AE117"/>
  <c r="AF117"/>
  <c r="AG117"/>
  <c r="AH117"/>
  <c r="AI117"/>
  <c r="AJ117"/>
  <c r="AK117"/>
  <c r="AL117"/>
  <c r="AN117"/>
  <c r="AO117"/>
  <c r="AP117"/>
  <c r="AQ117"/>
  <c r="AR117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D118"/>
  <c r="AE118"/>
  <c r="AF118"/>
  <c r="AG118"/>
  <c r="AH118"/>
  <c r="AI118"/>
  <c r="AJ118"/>
  <c r="AK118"/>
  <c r="AL118"/>
  <c r="AM118"/>
  <c r="AN118"/>
  <c r="AO118"/>
  <c r="AP118"/>
  <c r="AQ118"/>
  <c r="AR118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AI119"/>
  <c r="AJ119"/>
  <c r="AK119"/>
  <c r="AL119"/>
  <c r="AM119"/>
  <c r="AN119"/>
  <c r="AO119"/>
  <c r="AP119"/>
  <c r="AQ119"/>
  <c r="AR119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AN120"/>
  <c r="AO120"/>
  <c r="AP120"/>
  <c r="AQ120"/>
  <c r="AR120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AN123"/>
  <c r="AO123"/>
  <c r="AP123"/>
  <c r="AQ123"/>
  <c r="AR123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AO124"/>
  <c r="AP124"/>
  <c r="AQ124"/>
  <c r="AR124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J125"/>
  <c r="AK125"/>
  <c r="AL125"/>
  <c r="AM125"/>
  <c r="AN125"/>
  <c r="AO125"/>
  <c r="AP125"/>
  <c r="AQ125"/>
  <c r="AR125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O126"/>
  <c r="AP126"/>
  <c r="AQ126"/>
  <c r="AR126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AN129"/>
  <c r="AO129"/>
  <c r="AP129"/>
  <c r="AQ129"/>
  <c r="AR129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AO134"/>
  <c r="AP134"/>
  <c r="AQ134"/>
  <c r="AR134"/>
  <c r="I137"/>
  <c r="J137"/>
  <c r="K137"/>
  <c r="L137"/>
  <c r="M137"/>
  <c r="N137"/>
  <c r="O137"/>
  <c r="P137"/>
  <c r="Q137"/>
  <c r="R137"/>
  <c r="S137"/>
  <c r="T137"/>
  <c r="U137"/>
  <c r="V137"/>
  <c r="W137"/>
  <c r="AI137"/>
  <c r="AN137"/>
  <c r="I138"/>
  <c r="J138"/>
  <c r="K138"/>
  <c r="L138"/>
  <c r="M138"/>
  <c r="N138"/>
  <c r="O138"/>
  <c r="P138"/>
  <c r="Q138"/>
  <c r="R138"/>
  <c r="S138"/>
  <c r="T138"/>
  <c r="U138"/>
  <c r="V138"/>
  <c r="W138"/>
  <c r="AI138"/>
  <c r="AN138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H139"/>
  <c r="AI139"/>
  <c r="AJ139"/>
  <c r="AK139"/>
  <c r="AL139"/>
  <c r="AM139"/>
  <c r="AN139"/>
  <c r="AO139"/>
  <c r="AP139"/>
  <c r="AQ139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G140"/>
  <c r="AH140"/>
  <c r="AI140"/>
  <c r="AJ140"/>
  <c r="AK140"/>
  <c r="AL140"/>
  <c r="AM140"/>
  <c r="AN140"/>
  <c r="AO140"/>
  <c r="AP140"/>
  <c r="AQ140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AC142"/>
  <c r="AD142"/>
  <c r="AE142"/>
  <c r="AF142"/>
  <c r="AG142"/>
  <c r="AH142"/>
  <c r="AI142"/>
  <c r="AJ142"/>
  <c r="AK142"/>
  <c r="AL142"/>
  <c r="AM142"/>
  <c r="AN142"/>
  <c r="AO142"/>
  <c r="AP142"/>
  <c r="AQ142"/>
  <c r="AR142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AI143"/>
  <c r="AJ143"/>
  <c r="AK143"/>
  <c r="AL143"/>
  <c r="AM143"/>
  <c r="AN143"/>
  <c r="AO143"/>
  <c r="AP143"/>
  <c r="AQ143"/>
  <c r="AR143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AM144"/>
  <c r="AN144"/>
  <c r="AO144"/>
  <c r="AP144"/>
  <c r="AQ144"/>
  <c r="AR144"/>
  <c r="I145"/>
  <c r="J145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AB145"/>
  <c r="AC145"/>
  <c r="AD145"/>
  <c r="AE145"/>
  <c r="AF145"/>
  <c r="AG145"/>
  <c r="AH145"/>
  <c r="AI145"/>
  <c r="AJ145"/>
  <c r="AK145"/>
  <c r="AL145"/>
  <c r="AN145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AI146"/>
  <c r="AJ146"/>
  <c r="AK146"/>
  <c r="AL146"/>
  <c r="AN146"/>
  <c r="AR146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AB147"/>
  <c r="AG147"/>
  <c r="AN147"/>
  <c r="AR147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G148"/>
  <c r="AI148"/>
  <c r="AN148"/>
  <c r="AR148"/>
  <c r="I151"/>
  <c r="J151"/>
  <c r="K151"/>
  <c r="L151"/>
  <c r="M151"/>
  <c r="N151"/>
  <c r="O151"/>
  <c r="P151"/>
  <c r="Q151"/>
  <c r="R151"/>
  <c r="S151"/>
  <c r="T151"/>
  <c r="U151"/>
  <c r="V151"/>
  <c r="W151"/>
  <c r="X151"/>
  <c r="Y151"/>
  <c r="Z151"/>
  <c r="AA151"/>
  <c r="AB151"/>
  <c r="AC151"/>
  <c r="AD151"/>
  <c r="AE151"/>
  <c r="AF151"/>
  <c r="AG151"/>
  <c r="AH151"/>
  <c r="AI151"/>
  <c r="AJ151"/>
  <c r="AK151"/>
  <c r="AL151"/>
  <c r="AM151"/>
  <c r="AN151"/>
  <c r="AO151"/>
  <c r="AP151"/>
  <c r="AQ151"/>
  <c r="AR151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AI152"/>
  <c r="AJ152"/>
  <c r="AK152"/>
  <c r="AL152"/>
  <c r="AM152"/>
  <c r="AN152"/>
  <c r="AO152"/>
  <c r="AP152"/>
  <c r="AQ152"/>
  <c r="AR152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AF153"/>
  <c r="AG153"/>
  <c r="AH153"/>
  <c r="AI153"/>
  <c r="AJ153"/>
  <c r="AK153"/>
  <c r="AL153"/>
  <c r="AM153"/>
  <c r="AN153"/>
  <c r="AO153"/>
  <c r="AP153"/>
  <c r="AQ153"/>
  <c r="AR153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AE154"/>
  <c r="AF154"/>
  <c r="AG154"/>
  <c r="AH154"/>
  <c r="AI154"/>
  <c r="AJ154"/>
  <c r="AK154"/>
  <c r="AL154"/>
  <c r="AM154"/>
  <c r="AN154"/>
  <c r="AO154"/>
  <c r="AP154"/>
  <c r="AQ154"/>
  <c r="AR154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AI155"/>
  <c r="AJ155"/>
  <c r="AK155"/>
  <c r="AL155"/>
  <c r="AM155"/>
  <c r="AN155"/>
  <c r="AO155"/>
  <c r="AP155"/>
  <c r="AQ155"/>
  <c r="AR155"/>
  <c r="I156"/>
  <c r="J156"/>
  <c r="K156"/>
  <c r="L156"/>
  <c r="M156"/>
  <c r="N156"/>
  <c r="O156"/>
  <c r="P156"/>
  <c r="Q156"/>
  <c r="R156"/>
  <c r="S156"/>
  <c r="T156"/>
  <c r="U156"/>
  <c r="V156"/>
  <c r="W156"/>
  <c r="X156"/>
  <c r="Y156"/>
  <c r="Z156"/>
  <c r="AA156"/>
  <c r="AB156"/>
  <c r="AC156"/>
  <c r="AD156"/>
  <c r="AE156"/>
  <c r="AF156"/>
  <c r="AG156"/>
  <c r="AH156"/>
  <c r="AI156"/>
  <c r="AJ156"/>
  <c r="AK156"/>
  <c r="AL156"/>
  <c r="AM156"/>
  <c r="AN156"/>
  <c r="AO156"/>
  <c r="AP156"/>
  <c r="AQ156"/>
  <c r="AR156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A157"/>
  <c r="AB157"/>
  <c r="AC157"/>
  <c r="AD157"/>
  <c r="AE157"/>
  <c r="AF157"/>
  <c r="AG157"/>
  <c r="AH157"/>
  <c r="AI157"/>
  <c r="AJ157"/>
  <c r="AK157"/>
  <c r="AL157"/>
  <c r="AM157"/>
  <c r="AN157"/>
  <c r="AO157"/>
  <c r="AP157"/>
  <c r="AQ157"/>
  <c r="AR157"/>
  <c r="I158"/>
  <c r="J158"/>
  <c r="K158"/>
  <c r="L158"/>
  <c r="M158"/>
  <c r="N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AI158"/>
  <c r="AJ158"/>
  <c r="AK158"/>
  <c r="AL158"/>
  <c r="AM158"/>
  <c r="AN158"/>
  <c r="AO158"/>
  <c r="AP158"/>
  <c r="AQ158"/>
  <c r="AR158"/>
  <c r="I159"/>
  <c r="J159"/>
  <c r="K159"/>
  <c r="L159"/>
  <c r="M159"/>
  <c r="N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AI159"/>
  <c r="AJ159"/>
  <c r="AK159"/>
  <c r="AL159"/>
  <c r="AM159"/>
  <c r="AN159"/>
  <c r="AO159"/>
  <c r="AP159"/>
  <c r="AQ159"/>
  <c r="AR159"/>
  <c r="I160"/>
  <c r="J160"/>
  <c r="K160"/>
  <c r="L160"/>
  <c r="M160"/>
  <c r="N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AI160"/>
  <c r="AJ160"/>
  <c r="AK160"/>
  <c r="AL160"/>
  <c r="AM160"/>
  <c r="AN160"/>
  <c r="AO160"/>
  <c r="AP160"/>
  <c r="AQ160"/>
  <c r="AR160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AI161"/>
  <c r="AJ161"/>
  <c r="AK161"/>
  <c r="AL161"/>
  <c r="AM161"/>
  <c r="AN161"/>
  <c r="AO161"/>
  <c r="AP161"/>
  <c r="AQ161"/>
  <c r="AR161"/>
  <c r="I162"/>
  <c r="J162"/>
  <c r="K162"/>
  <c r="L162"/>
  <c r="M162"/>
  <c r="N162"/>
  <c r="O162"/>
  <c r="P162"/>
  <c r="Q162"/>
  <c r="R162"/>
  <c r="S162"/>
  <c r="T162"/>
  <c r="U162"/>
  <c r="V162"/>
  <c r="W162"/>
  <c r="X162"/>
  <c r="Y162"/>
  <c r="Z162"/>
  <c r="AA162"/>
  <c r="AB162"/>
  <c r="AC162"/>
  <c r="AD162"/>
  <c r="AE162"/>
  <c r="AF162"/>
  <c r="AG162"/>
  <c r="AH162"/>
  <c r="AI162"/>
  <c r="AJ162"/>
  <c r="AK162"/>
  <c r="AL162"/>
  <c r="AM162"/>
  <c r="AN162"/>
  <c r="AO162"/>
  <c r="AP162"/>
  <c r="AQ162"/>
  <c r="AR162"/>
  <c r="J165"/>
  <c r="L165"/>
  <c r="M165"/>
  <c r="N165"/>
  <c r="O165"/>
  <c r="P165"/>
  <c r="Q165"/>
  <c r="R165"/>
  <c r="S165"/>
  <c r="T165"/>
  <c r="U165"/>
  <c r="V165"/>
  <c r="W165"/>
  <c r="Y165"/>
  <c r="Z165"/>
  <c r="AA165"/>
  <c r="AB165"/>
  <c r="AD165"/>
  <c r="AE165"/>
  <c r="AF165"/>
  <c r="AG165"/>
  <c r="AH165"/>
  <c r="AI165"/>
  <c r="AJ165"/>
  <c r="AK165"/>
  <c r="AL165"/>
  <c r="AM165"/>
  <c r="AN165"/>
  <c r="AO165"/>
  <c r="AP165"/>
  <c r="AQ165"/>
  <c r="AR165"/>
  <c r="J166"/>
  <c r="L166"/>
  <c r="M166"/>
  <c r="N166"/>
  <c r="O166"/>
  <c r="P166"/>
  <c r="Q166"/>
  <c r="R166"/>
  <c r="S166"/>
  <c r="T166"/>
  <c r="U166"/>
  <c r="V166"/>
  <c r="W166"/>
  <c r="Y166"/>
  <c r="Z166"/>
  <c r="AA166"/>
  <c r="AB166"/>
  <c r="AD166"/>
  <c r="AE166"/>
  <c r="AF166"/>
  <c r="AG166"/>
  <c r="AH166"/>
  <c r="AI166"/>
  <c r="AJ166"/>
  <c r="AK166"/>
  <c r="AL166"/>
  <c r="AM166"/>
  <c r="AN166"/>
  <c r="AO166"/>
  <c r="AP166"/>
  <c r="AQ166"/>
  <c r="AR166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I167"/>
  <c r="AJ167"/>
  <c r="AK167"/>
  <c r="AL167"/>
  <c r="AM167"/>
  <c r="AN167"/>
  <c r="AO167"/>
  <c r="AP167"/>
  <c r="AQ167"/>
  <c r="AR167"/>
  <c r="I168"/>
  <c r="J168"/>
  <c r="K168"/>
  <c r="L168"/>
  <c r="M168"/>
  <c r="N168"/>
  <c r="O168"/>
  <c r="P168"/>
  <c r="Q168"/>
  <c r="R168"/>
  <c r="S168"/>
  <c r="T168"/>
  <c r="U168"/>
  <c r="V168"/>
  <c r="W168"/>
  <c r="X168"/>
  <c r="Y168"/>
  <c r="Z168"/>
  <c r="AA168"/>
  <c r="AB168"/>
  <c r="AC168"/>
  <c r="AD168"/>
  <c r="AE168"/>
  <c r="AF168"/>
  <c r="AG168"/>
  <c r="AH168"/>
  <c r="AI168"/>
  <c r="AJ168"/>
  <c r="AK168"/>
  <c r="AL168"/>
  <c r="AM168"/>
  <c r="AN168"/>
  <c r="AO168"/>
  <c r="AP168"/>
  <c r="AQ168"/>
  <c r="AR168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Z169"/>
  <c r="AA169"/>
  <c r="AB169"/>
  <c r="AC169"/>
  <c r="AD169"/>
  <c r="AE169"/>
  <c r="AF169"/>
  <c r="AG169"/>
  <c r="AH169"/>
  <c r="AI169"/>
  <c r="AJ169"/>
  <c r="AK169"/>
  <c r="AL169"/>
  <c r="AM169"/>
  <c r="AN169"/>
  <c r="AO169"/>
  <c r="AP169"/>
  <c r="AQ169"/>
  <c r="AR169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J170"/>
  <c r="AK170"/>
  <c r="AL170"/>
  <c r="AM170"/>
  <c r="AN170"/>
  <c r="AO170"/>
  <c r="AP170"/>
  <c r="AQ170"/>
  <c r="AR170"/>
  <c r="I171"/>
  <c r="J171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AB171"/>
  <c r="AC171"/>
  <c r="AD171"/>
  <c r="AE171"/>
  <c r="AF171"/>
  <c r="AG171"/>
  <c r="AH171"/>
  <c r="AI171"/>
  <c r="AJ171"/>
  <c r="AK171"/>
  <c r="AL171"/>
  <c r="AM171"/>
  <c r="AN171"/>
  <c r="AO171"/>
  <c r="AP171"/>
  <c r="AQ171"/>
  <c r="AR171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E172"/>
  <c r="AF172"/>
  <c r="AG172"/>
  <c r="AH172"/>
  <c r="AI172"/>
  <c r="AJ172"/>
  <c r="AK172"/>
  <c r="AL172"/>
  <c r="AM172"/>
  <c r="AN172"/>
  <c r="AO172"/>
  <c r="AP172"/>
  <c r="AQ172"/>
  <c r="AR172"/>
  <c r="I173"/>
  <c r="J173"/>
  <c r="K173"/>
  <c r="L173"/>
  <c r="M173"/>
  <c r="N173"/>
  <c r="O173"/>
  <c r="P173"/>
  <c r="Q173"/>
  <c r="R173"/>
  <c r="S173"/>
  <c r="T173"/>
  <c r="U173"/>
  <c r="V173"/>
  <c r="W173"/>
  <c r="Y173"/>
  <c r="Z173"/>
  <c r="AA173"/>
  <c r="AB173"/>
  <c r="AC173"/>
  <c r="AD173"/>
  <c r="AE173"/>
  <c r="AF173"/>
  <c r="AG173"/>
  <c r="AI173"/>
  <c r="AJ173"/>
  <c r="AK173"/>
  <c r="AL173"/>
  <c r="AM173"/>
  <c r="AN173"/>
  <c r="AO173"/>
  <c r="AP173"/>
  <c r="AQ173"/>
  <c r="AR173"/>
  <c r="I174"/>
  <c r="J174"/>
  <c r="K174"/>
  <c r="L174"/>
  <c r="M174"/>
  <c r="N174"/>
  <c r="O174"/>
  <c r="P174"/>
  <c r="Q174"/>
  <c r="R174"/>
  <c r="S174"/>
  <c r="T174"/>
  <c r="U174"/>
  <c r="V174"/>
  <c r="W174"/>
  <c r="Y174"/>
  <c r="Z174"/>
  <c r="AA174"/>
  <c r="AB174"/>
  <c r="AC174"/>
  <c r="AD174"/>
  <c r="AE174"/>
  <c r="AF174"/>
  <c r="AG174"/>
  <c r="AI174"/>
  <c r="AJ174"/>
  <c r="AK174"/>
  <c r="AL174"/>
  <c r="AM174"/>
  <c r="AN174"/>
  <c r="AO174"/>
  <c r="AP174"/>
  <c r="AQ174"/>
  <c r="AR174"/>
  <c r="I175"/>
  <c r="J175"/>
  <c r="K175"/>
  <c r="L175"/>
  <c r="M175"/>
  <c r="N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AI175"/>
  <c r="AJ175"/>
  <c r="AK175"/>
  <c r="AL175"/>
  <c r="AM175"/>
  <c r="AN175"/>
  <c r="AO175"/>
  <c r="AP175"/>
  <c r="AQ175"/>
  <c r="AR175"/>
  <c r="I176"/>
  <c r="J176"/>
  <c r="K176"/>
  <c r="L176"/>
  <c r="M176"/>
  <c r="N176"/>
  <c r="O176"/>
  <c r="P176"/>
  <c r="Q176"/>
  <c r="R176"/>
  <c r="S176"/>
  <c r="T176"/>
  <c r="U176"/>
  <c r="V176"/>
  <c r="W176"/>
  <c r="X176"/>
  <c r="Y176"/>
  <c r="Z176"/>
  <c r="AA176"/>
  <c r="AB176"/>
  <c r="AC176"/>
  <c r="AD176"/>
  <c r="AE176"/>
  <c r="AF176"/>
  <c r="AG176"/>
  <c r="AH176"/>
  <c r="AI176"/>
  <c r="AJ176"/>
  <c r="AK176"/>
  <c r="AL176"/>
  <c r="AM176"/>
  <c r="AN176"/>
  <c r="AO176"/>
  <c r="AP176"/>
  <c r="AQ176"/>
  <c r="AR176"/>
  <c r="I179"/>
  <c r="J179"/>
  <c r="K179"/>
  <c r="L179"/>
  <c r="M179"/>
  <c r="N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AI179"/>
  <c r="AJ179"/>
  <c r="AK179"/>
  <c r="AL179"/>
  <c r="AM179"/>
  <c r="AN179"/>
  <c r="AO179"/>
  <c r="AP179"/>
  <c r="AQ179"/>
  <c r="AR179"/>
  <c r="I180"/>
  <c r="J180"/>
  <c r="K180"/>
  <c r="L180"/>
  <c r="M180"/>
  <c r="N180"/>
  <c r="O180"/>
  <c r="P180"/>
  <c r="Q180"/>
  <c r="R180"/>
  <c r="S180"/>
  <c r="T180"/>
  <c r="U180"/>
  <c r="V180"/>
  <c r="W180"/>
  <c r="X180"/>
  <c r="Y180"/>
  <c r="Z180"/>
  <c r="AA180"/>
  <c r="AB180"/>
  <c r="AC180"/>
  <c r="AD180"/>
  <c r="AE180"/>
  <c r="AF180"/>
  <c r="AG180"/>
  <c r="AH180"/>
  <c r="AI180"/>
  <c r="AJ180"/>
  <c r="AK180"/>
  <c r="AL180"/>
  <c r="AM180"/>
  <c r="AN180"/>
  <c r="AO180"/>
  <c r="AP180"/>
  <c r="AQ180"/>
  <c r="AR180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Z181"/>
  <c r="AA181"/>
  <c r="AB181"/>
  <c r="AC181"/>
  <c r="AD181"/>
  <c r="AE181"/>
  <c r="AF181"/>
  <c r="AG181"/>
  <c r="AH181"/>
  <c r="AI181"/>
  <c r="AJ181"/>
  <c r="AK181"/>
  <c r="AL181"/>
  <c r="AM181"/>
  <c r="AN181"/>
  <c r="AO181"/>
  <c r="AP181"/>
  <c r="AQ181"/>
  <c r="AR181"/>
  <c r="I182"/>
  <c r="J182"/>
  <c r="K182"/>
  <c r="L182"/>
  <c r="M182"/>
  <c r="N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AI182"/>
  <c r="AJ182"/>
  <c r="AK182"/>
  <c r="AL182"/>
  <c r="AM182"/>
  <c r="AN182"/>
  <c r="AO182"/>
  <c r="AP182"/>
  <c r="AQ182"/>
  <c r="AR182"/>
  <c r="I183"/>
  <c r="J183"/>
  <c r="K183"/>
  <c r="L183"/>
  <c r="M183"/>
  <c r="N183"/>
  <c r="O183"/>
  <c r="P183"/>
  <c r="Q183"/>
  <c r="R183"/>
  <c r="S183"/>
  <c r="T183"/>
  <c r="U183"/>
  <c r="V183"/>
  <c r="W183"/>
  <c r="X183"/>
  <c r="Y183"/>
  <c r="Z183"/>
  <c r="AA183"/>
  <c r="AB183"/>
  <c r="AC183"/>
  <c r="AD183"/>
  <c r="AE183"/>
  <c r="AF183"/>
  <c r="AG183"/>
  <c r="AH183"/>
  <c r="AI183"/>
  <c r="AJ183"/>
  <c r="AK183"/>
  <c r="AL183"/>
  <c r="AM183"/>
  <c r="AN183"/>
  <c r="AO183"/>
  <c r="AP183"/>
  <c r="AQ183"/>
  <c r="AR183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AE184"/>
  <c r="AF184"/>
  <c r="AG184"/>
  <c r="AH184"/>
  <c r="AI184"/>
  <c r="AJ184"/>
  <c r="AK184"/>
  <c r="AL184"/>
  <c r="AM184"/>
  <c r="AN184"/>
  <c r="AO184"/>
  <c r="AP184"/>
  <c r="AQ184"/>
  <c r="AR184"/>
  <c r="I185"/>
  <c r="J185"/>
  <c r="K185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AI185"/>
  <c r="AJ185"/>
  <c r="AK185"/>
  <c r="AL185"/>
  <c r="AM185"/>
  <c r="AN185"/>
  <c r="AO185"/>
  <c r="AP185"/>
  <c r="AQ185"/>
  <c r="AR185"/>
  <c r="I186"/>
  <c r="J186"/>
  <c r="K186"/>
  <c r="L186"/>
  <c r="M186"/>
  <c r="N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AI186"/>
  <c r="AJ186"/>
  <c r="AK186"/>
  <c r="AL186"/>
  <c r="AM186"/>
  <c r="AN186"/>
  <c r="AO186"/>
  <c r="AP186"/>
  <c r="AQ186"/>
  <c r="AR186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AI187"/>
  <c r="AJ187"/>
  <c r="AK187"/>
  <c r="AL187"/>
  <c r="AM187"/>
  <c r="AN187"/>
  <c r="AO187"/>
  <c r="AP187"/>
  <c r="AQ187"/>
  <c r="AR187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AI188"/>
  <c r="AJ188"/>
  <c r="AK188"/>
  <c r="AL188"/>
  <c r="AM188"/>
  <c r="AN188"/>
  <c r="AO188"/>
  <c r="AP188"/>
  <c r="AQ188"/>
  <c r="AR188"/>
  <c r="I189"/>
  <c r="J189"/>
  <c r="K189"/>
  <c r="L189"/>
  <c r="M189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AO189"/>
  <c r="AP189"/>
  <c r="AQ189"/>
  <c r="AR189"/>
  <c r="I190"/>
  <c r="J190"/>
  <c r="K190"/>
  <c r="L190"/>
  <c r="M190"/>
  <c r="N190"/>
  <c r="O190"/>
  <c r="P190"/>
  <c r="Q190"/>
  <c r="R190"/>
  <c r="S190"/>
  <c r="T190"/>
  <c r="U190"/>
  <c r="V190"/>
  <c r="W190"/>
  <c r="X190"/>
  <c r="Y190"/>
  <c r="Z190"/>
  <c r="AA190"/>
  <c r="AB190"/>
  <c r="AC190"/>
  <c r="AD190"/>
  <c r="AE190"/>
  <c r="AF190"/>
  <c r="AG190"/>
  <c r="AH190"/>
  <c r="AI190"/>
  <c r="AJ190"/>
  <c r="AK190"/>
  <c r="AL190"/>
  <c r="AM190"/>
  <c r="AN190"/>
  <c r="AO190"/>
  <c r="AP190"/>
  <c r="AQ190"/>
  <c r="AR190"/>
  <c r="I193"/>
  <c r="J193"/>
  <c r="K193"/>
  <c r="L193"/>
  <c r="M193"/>
  <c r="N193"/>
  <c r="O193"/>
  <c r="P193"/>
  <c r="Q193"/>
  <c r="R193"/>
  <c r="S193"/>
  <c r="T193"/>
  <c r="U193"/>
  <c r="V193"/>
  <c r="W193"/>
  <c r="X193"/>
  <c r="Y193"/>
  <c r="Z193"/>
  <c r="AA193"/>
  <c r="AB193"/>
  <c r="AC193"/>
  <c r="AD193"/>
  <c r="AE193"/>
  <c r="AF193"/>
  <c r="AG193"/>
  <c r="AH193"/>
  <c r="AI193"/>
  <c r="AJ193"/>
  <c r="AK193"/>
  <c r="AL193"/>
  <c r="AM193"/>
  <c r="AN193"/>
  <c r="AO193"/>
  <c r="AP193"/>
  <c r="AQ193"/>
  <c r="AR193"/>
  <c r="I194"/>
  <c r="J194"/>
  <c r="K194"/>
  <c r="L194"/>
  <c r="M194"/>
  <c r="N194"/>
  <c r="O194"/>
  <c r="P194"/>
  <c r="Q194"/>
  <c r="R194"/>
  <c r="S194"/>
  <c r="T194"/>
  <c r="U194"/>
  <c r="V194"/>
  <c r="W194"/>
  <c r="X194"/>
  <c r="Y194"/>
  <c r="Z194"/>
  <c r="AA194"/>
  <c r="AB194"/>
  <c r="AC194"/>
  <c r="AD194"/>
  <c r="AE194"/>
  <c r="AF194"/>
  <c r="AG194"/>
  <c r="AH194"/>
  <c r="AI194"/>
  <c r="AJ194"/>
  <c r="AK194"/>
  <c r="AL194"/>
  <c r="AM194"/>
  <c r="AN194"/>
  <c r="AO194"/>
  <c r="AP194"/>
  <c r="AQ194"/>
  <c r="AR194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Z195"/>
  <c r="AA195"/>
  <c r="AB195"/>
  <c r="AC195"/>
  <c r="AD195"/>
  <c r="AE195"/>
  <c r="AF195"/>
  <c r="AG195"/>
  <c r="AH195"/>
  <c r="AI195"/>
  <c r="AJ195"/>
  <c r="AK195"/>
  <c r="AL195"/>
  <c r="AM195"/>
  <c r="AN195"/>
  <c r="AO195"/>
  <c r="AP195"/>
  <c r="AQ195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G196"/>
  <c r="AH196"/>
  <c r="AI196"/>
  <c r="AJ196"/>
  <c r="AK196"/>
  <c r="AL196"/>
  <c r="AM196"/>
  <c r="AN196"/>
  <c r="AO196"/>
  <c r="AP196"/>
  <c r="AQ196"/>
  <c r="I197"/>
  <c r="J197"/>
  <c r="K197"/>
  <c r="L197"/>
  <c r="M197"/>
  <c r="N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AI197"/>
  <c r="AJ197"/>
  <c r="AK197"/>
  <c r="AL197"/>
  <c r="AM197"/>
  <c r="AN197"/>
  <c r="AO197"/>
  <c r="AP197"/>
  <c r="AQ197"/>
  <c r="AR197"/>
  <c r="I198"/>
  <c r="J198"/>
  <c r="K198"/>
  <c r="L198"/>
  <c r="M198"/>
  <c r="N198"/>
  <c r="O198"/>
  <c r="P198"/>
  <c r="Q198"/>
  <c r="R198"/>
  <c r="S198"/>
  <c r="T198"/>
  <c r="U198"/>
  <c r="V198"/>
  <c r="W198"/>
  <c r="X198"/>
  <c r="Y198"/>
  <c r="Z198"/>
  <c r="AA198"/>
  <c r="AB198"/>
  <c r="AC198"/>
  <c r="AD198"/>
  <c r="AE198"/>
  <c r="AF198"/>
  <c r="AG198"/>
  <c r="AH198"/>
  <c r="AI198"/>
  <c r="AJ198"/>
  <c r="AK198"/>
  <c r="AL198"/>
  <c r="AM198"/>
  <c r="AN198"/>
  <c r="AO198"/>
  <c r="AP198"/>
  <c r="AQ198"/>
  <c r="AR198"/>
  <c r="I199"/>
  <c r="J199"/>
  <c r="K199"/>
  <c r="L199"/>
  <c r="M199"/>
  <c r="N199"/>
  <c r="O199"/>
  <c r="P199"/>
  <c r="Q199"/>
  <c r="R199"/>
  <c r="S199"/>
  <c r="T199"/>
  <c r="U199"/>
  <c r="V199"/>
  <c r="W199"/>
  <c r="X199"/>
  <c r="Y199"/>
  <c r="Z199"/>
  <c r="AA199"/>
  <c r="AB199"/>
  <c r="AC199"/>
  <c r="AD199"/>
  <c r="AE199"/>
  <c r="AF199"/>
  <c r="AG199"/>
  <c r="AH199"/>
  <c r="AI199"/>
  <c r="AJ199"/>
  <c r="AK199"/>
  <c r="AL199"/>
  <c r="AM199"/>
  <c r="AN199"/>
  <c r="AO199"/>
  <c r="AP199"/>
  <c r="AQ199"/>
  <c r="AR199"/>
  <c r="I200"/>
  <c r="J200"/>
  <c r="K200"/>
  <c r="L200"/>
  <c r="M200"/>
  <c r="N200"/>
  <c r="O200"/>
  <c r="P200"/>
  <c r="Q200"/>
  <c r="R200"/>
  <c r="S200"/>
  <c r="T200"/>
  <c r="U200"/>
  <c r="V200"/>
  <c r="W200"/>
  <c r="X200"/>
  <c r="Y200"/>
  <c r="Z200"/>
  <c r="AA200"/>
  <c r="AB200"/>
  <c r="AC200"/>
  <c r="AD200"/>
  <c r="AE200"/>
  <c r="AF200"/>
  <c r="AG200"/>
  <c r="AH200"/>
  <c r="AI200"/>
  <c r="AJ200"/>
  <c r="AK200"/>
  <c r="AL200"/>
  <c r="AM200"/>
  <c r="AN200"/>
  <c r="AO200"/>
  <c r="AP200"/>
  <c r="AQ200"/>
  <c r="AR200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Z201"/>
  <c r="AA201"/>
  <c r="AB201"/>
  <c r="AC201"/>
  <c r="AD201"/>
  <c r="AE201"/>
  <c r="AF201"/>
  <c r="AG201"/>
  <c r="AH201"/>
  <c r="AI201"/>
  <c r="AJ201"/>
  <c r="AK201"/>
  <c r="AL201"/>
  <c r="AM201"/>
  <c r="AN201"/>
  <c r="AO201"/>
  <c r="AP201"/>
  <c r="AQ201"/>
  <c r="I202"/>
  <c r="J202"/>
  <c r="K202"/>
  <c r="L202"/>
  <c r="M202"/>
  <c r="N202"/>
  <c r="O202"/>
  <c r="P202"/>
  <c r="Q202"/>
  <c r="R202"/>
  <c r="S202"/>
  <c r="T202"/>
  <c r="U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I204"/>
  <c r="J204"/>
  <c r="K204"/>
  <c r="L204"/>
  <c r="M204"/>
  <c r="N204"/>
  <c r="O204"/>
  <c r="P204"/>
  <c r="Q204"/>
  <c r="R204"/>
  <c r="S204"/>
  <c r="T204"/>
  <c r="U204"/>
  <c r="V204"/>
  <c r="W204"/>
  <c r="X204"/>
  <c r="Y204"/>
  <c r="Z204"/>
  <c r="AA204"/>
  <c r="AB204"/>
  <c r="AC204"/>
  <c r="AD204"/>
  <c r="AE204"/>
  <c r="AF204"/>
  <c r="AG204"/>
  <c r="AH204"/>
  <c r="AI204"/>
  <c r="AJ204"/>
  <c r="AK204"/>
  <c r="AL204"/>
  <c r="AM204"/>
  <c r="AN204"/>
  <c r="AO204"/>
  <c r="AP204"/>
  <c r="AQ204"/>
  <c r="AR204"/>
  <c r="I207"/>
  <c r="J207"/>
  <c r="K207"/>
  <c r="L207"/>
  <c r="M207"/>
  <c r="N207"/>
  <c r="O207"/>
  <c r="P207"/>
  <c r="Q207"/>
  <c r="R207"/>
  <c r="S207"/>
  <c r="T207"/>
  <c r="U207"/>
  <c r="V207"/>
  <c r="W207"/>
  <c r="X207"/>
  <c r="Y207"/>
  <c r="Z207"/>
  <c r="AA207"/>
  <c r="AB207"/>
  <c r="AC207"/>
  <c r="AD207"/>
  <c r="AE207"/>
  <c r="AF207"/>
  <c r="AG207"/>
  <c r="AH207"/>
  <c r="AI207"/>
  <c r="AJ207"/>
  <c r="AK207"/>
  <c r="AL207"/>
  <c r="AM207"/>
  <c r="AN207"/>
  <c r="AO207"/>
  <c r="AP207"/>
  <c r="AQ207"/>
  <c r="AR207"/>
  <c r="I208"/>
  <c r="J208"/>
  <c r="K208"/>
  <c r="L208"/>
  <c r="M208"/>
  <c r="N208"/>
  <c r="O208"/>
  <c r="P208"/>
  <c r="Q208"/>
  <c r="R208"/>
  <c r="S208"/>
  <c r="T208"/>
  <c r="U208"/>
  <c r="V208"/>
  <c r="W208"/>
  <c r="X208"/>
  <c r="Y208"/>
  <c r="Z208"/>
  <c r="AA208"/>
  <c r="AB208"/>
  <c r="AC208"/>
  <c r="AD208"/>
  <c r="AE208"/>
  <c r="AF208"/>
  <c r="AG208"/>
  <c r="AH208"/>
  <c r="AI208"/>
  <c r="AJ208"/>
  <c r="AK208"/>
  <c r="AL208"/>
  <c r="AM208"/>
  <c r="AN208"/>
  <c r="AO208"/>
  <c r="AP208"/>
  <c r="AQ208"/>
  <c r="AR208"/>
  <c r="I209"/>
  <c r="J209"/>
  <c r="K209"/>
  <c r="L209"/>
  <c r="M209"/>
  <c r="N209"/>
  <c r="O209"/>
  <c r="P209"/>
  <c r="Q209"/>
  <c r="R209"/>
  <c r="S209"/>
  <c r="T209"/>
  <c r="U209"/>
  <c r="V209"/>
  <c r="W209"/>
  <c r="X209"/>
  <c r="Y209"/>
  <c r="Z209"/>
  <c r="AA209"/>
  <c r="AB209"/>
  <c r="AC209"/>
  <c r="AD209"/>
  <c r="AE209"/>
  <c r="AF209"/>
  <c r="AG209"/>
  <c r="AH209"/>
  <c r="AI209"/>
  <c r="AJ209"/>
  <c r="AK209"/>
  <c r="AL209"/>
  <c r="AM209"/>
  <c r="AN209"/>
  <c r="AO209"/>
  <c r="AP209"/>
  <c r="AQ209"/>
  <c r="AR209"/>
  <c r="I210"/>
  <c r="J210"/>
  <c r="K210"/>
  <c r="L210"/>
  <c r="M210"/>
  <c r="N210"/>
  <c r="O210"/>
  <c r="P210"/>
  <c r="Q210"/>
  <c r="R210"/>
  <c r="S210"/>
  <c r="T210"/>
  <c r="U210"/>
  <c r="V210"/>
  <c r="W210"/>
  <c r="X210"/>
  <c r="Y210"/>
  <c r="Z210"/>
  <c r="AA210"/>
  <c r="AB210"/>
  <c r="AC210"/>
  <c r="AD210"/>
  <c r="AE210"/>
  <c r="AF210"/>
  <c r="AG210"/>
  <c r="AH210"/>
  <c r="AI210"/>
  <c r="AJ210"/>
  <c r="AK210"/>
  <c r="AL210"/>
  <c r="AM210"/>
  <c r="AN210"/>
  <c r="AO210"/>
  <c r="AP210"/>
  <c r="AQ210"/>
  <c r="AR210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I212"/>
  <c r="J212"/>
  <c r="K212"/>
  <c r="L212"/>
  <c r="M212"/>
  <c r="N212"/>
  <c r="O212"/>
  <c r="P212"/>
  <c r="Q212"/>
  <c r="R212"/>
  <c r="S212"/>
  <c r="T212"/>
  <c r="U212"/>
  <c r="V212"/>
  <c r="W212"/>
  <c r="X212"/>
  <c r="Y212"/>
  <c r="Z212"/>
  <c r="AA212"/>
  <c r="AB212"/>
  <c r="AC212"/>
  <c r="AD212"/>
  <c r="AE212"/>
  <c r="AF212"/>
  <c r="AG212"/>
  <c r="AH212"/>
  <c r="AI212"/>
  <c r="AJ212"/>
  <c r="AK212"/>
  <c r="AL212"/>
  <c r="AM212"/>
  <c r="AN212"/>
  <c r="AO212"/>
  <c r="AP212"/>
  <c r="AQ212"/>
  <c r="AR212"/>
  <c r="I213"/>
  <c r="J213"/>
  <c r="K213"/>
  <c r="L213"/>
  <c r="M213"/>
  <c r="N213"/>
  <c r="O213"/>
  <c r="P213"/>
  <c r="Q213"/>
  <c r="R213"/>
  <c r="S213"/>
  <c r="T213"/>
  <c r="U213"/>
  <c r="V213"/>
  <c r="W213"/>
  <c r="X213"/>
  <c r="Y213"/>
  <c r="Z213"/>
  <c r="AA213"/>
  <c r="AB213"/>
  <c r="AC213"/>
  <c r="AD213"/>
  <c r="AE213"/>
  <c r="AF213"/>
  <c r="AG213"/>
  <c r="AH213"/>
  <c r="AI213"/>
  <c r="AJ213"/>
  <c r="AK213"/>
  <c r="AL213"/>
  <c r="AM213"/>
  <c r="AN213"/>
  <c r="AO213"/>
  <c r="AP213"/>
  <c r="AQ213"/>
  <c r="AR213"/>
  <c r="I214"/>
  <c r="J214"/>
  <c r="K214"/>
  <c r="L214"/>
  <c r="M214"/>
  <c r="N214"/>
  <c r="O214"/>
  <c r="P214"/>
  <c r="Q214"/>
  <c r="R214"/>
  <c r="S214"/>
  <c r="T214"/>
  <c r="U214"/>
  <c r="V214"/>
  <c r="W214"/>
  <c r="X214"/>
  <c r="Y214"/>
  <c r="Z214"/>
  <c r="AA214"/>
  <c r="AB214"/>
  <c r="AC214"/>
  <c r="AD214"/>
  <c r="AE214"/>
  <c r="AF214"/>
  <c r="AG214"/>
  <c r="AH214"/>
  <c r="AI214"/>
  <c r="AJ214"/>
  <c r="AK214"/>
  <c r="AL214"/>
  <c r="AM214"/>
  <c r="AN214"/>
  <c r="AO214"/>
  <c r="AP214"/>
  <c r="AQ214"/>
  <c r="AR214"/>
  <c r="I215"/>
  <c r="J215"/>
  <c r="K215"/>
  <c r="L215"/>
  <c r="M215"/>
  <c r="N215"/>
  <c r="O215"/>
  <c r="P215"/>
  <c r="Q215"/>
  <c r="R215"/>
  <c r="S215"/>
  <c r="T215"/>
  <c r="U215"/>
  <c r="V215"/>
  <c r="W215"/>
  <c r="X215"/>
  <c r="Y215"/>
  <c r="Z215"/>
  <c r="AA215"/>
  <c r="AB215"/>
  <c r="AC215"/>
  <c r="AD215"/>
  <c r="AE215"/>
  <c r="AF215"/>
  <c r="AG215"/>
  <c r="AH215"/>
  <c r="AI215"/>
  <c r="AJ215"/>
  <c r="AK215"/>
  <c r="AL215"/>
  <c r="AM215"/>
  <c r="AN215"/>
  <c r="AO215"/>
  <c r="AP215"/>
  <c r="AQ215"/>
  <c r="AR215"/>
  <c r="I216"/>
  <c r="J216"/>
  <c r="K216"/>
  <c r="L216"/>
  <c r="M216"/>
  <c r="N216"/>
  <c r="O216"/>
  <c r="P216"/>
  <c r="Q216"/>
  <c r="R216"/>
  <c r="S216"/>
  <c r="T216"/>
  <c r="U216"/>
  <c r="V216"/>
  <c r="W216"/>
  <c r="X216"/>
  <c r="Y216"/>
  <c r="Z216"/>
  <c r="AA216"/>
  <c r="AB216"/>
  <c r="AC216"/>
  <c r="AD216"/>
  <c r="AE216"/>
  <c r="AF216"/>
  <c r="AG216"/>
  <c r="AH216"/>
  <c r="AI216"/>
  <c r="AJ216"/>
  <c r="AK216"/>
  <c r="AL216"/>
  <c r="AM216"/>
  <c r="AN216"/>
  <c r="AO216"/>
  <c r="AP216"/>
  <c r="AQ216"/>
  <c r="AR216"/>
  <c r="I217"/>
  <c r="J217"/>
  <c r="K217"/>
  <c r="L217"/>
  <c r="M217"/>
  <c r="N217"/>
  <c r="O217"/>
  <c r="P217"/>
  <c r="Q217"/>
  <c r="R217"/>
  <c r="S217"/>
  <c r="T217"/>
  <c r="U217"/>
  <c r="V217"/>
  <c r="W217"/>
  <c r="X217"/>
  <c r="Y217"/>
  <c r="Z217"/>
  <c r="AA217"/>
  <c r="AB217"/>
  <c r="AC217"/>
  <c r="AD217"/>
  <c r="AE217"/>
  <c r="AF217"/>
  <c r="AG217"/>
  <c r="AH217"/>
  <c r="AI217"/>
  <c r="AJ217"/>
  <c r="AK217"/>
  <c r="AL217"/>
  <c r="AM217"/>
  <c r="AN217"/>
  <c r="AO217"/>
  <c r="AP217"/>
  <c r="AQ217"/>
  <c r="AR217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Z218"/>
  <c r="AA218"/>
  <c r="AB218"/>
  <c r="AC218"/>
  <c r="AD218"/>
  <c r="AE218"/>
  <c r="AF218"/>
  <c r="AG218"/>
  <c r="AH218"/>
  <c r="AI218"/>
  <c r="AJ218"/>
  <c r="AK218"/>
  <c r="AL218"/>
  <c r="AM218"/>
  <c r="AN218"/>
  <c r="AO218"/>
  <c r="AP218"/>
  <c r="AQ218"/>
  <c r="AR218"/>
  <c r="I221"/>
  <c r="J221"/>
  <c r="K221"/>
  <c r="L221"/>
  <c r="M221"/>
  <c r="N221"/>
  <c r="O221"/>
  <c r="P221"/>
  <c r="Q221"/>
  <c r="R221"/>
  <c r="S221"/>
  <c r="T221"/>
  <c r="U221"/>
  <c r="V221"/>
  <c r="W221"/>
  <c r="X221"/>
  <c r="Y221"/>
  <c r="Z221"/>
  <c r="AA221"/>
  <c r="AB221"/>
  <c r="AC221"/>
  <c r="AD221"/>
  <c r="AE221"/>
  <c r="AF221"/>
  <c r="AG221"/>
  <c r="AH221"/>
  <c r="AI221"/>
  <c r="AJ221"/>
  <c r="AK221"/>
  <c r="AL221"/>
  <c r="AM221"/>
  <c r="AN221"/>
  <c r="AO221"/>
  <c r="AP221"/>
  <c r="AQ221"/>
  <c r="AR221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I223"/>
  <c r="J223"/>
  <c r="K223"/>
  <c r="L223"/>
  <c r="M223"/>
  <c r="N223"/>
  <c r="O223"/>
  <c r="P223"/>
  <c r="Q223"/>
  <c r="R223"/>
  <c r="S223"/>
  <c r="T223"/>
  <c r="U223"/>
  <c r="V223"/>
  <c r="W223"/>
  <c r="X223"/>
  <c r="Y223"/>
  <c r="Z223"/>
  <c r="AA223"/>
  <c r="AB223"/>
  <c r="AC223"/>
  <c r="AD223"/>
  <c r="AE223"/>
  <c r="AF223"/>
  <c r="AG223"/>
  <c r="AH223"/>
  <c r="AI223"/>
  <c r="AJ223"/>
  <c r="AK223"/>
  <c r="AL223"/>
  <c r="AM223"/>
  <c r="AN223"/>
  <c r="AO223"/>
  <c r="AP223"/>
  <c r="AQ223"/>
  <c r="AR223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AQ224"/>
  <c r="AR224"/>
  <c r="I225"/>
  <c r="J225"/>
  <c r="K225"/>
  <c r="L225"/>
  <c r="M225"/>
  <c r="N225"/>
  <c r="O225"/>
  <c r="P225"/>
  <c r="Q225"/>
  <c r="R225"/>
  <c r="S225"/>
  <c r="T225"/>
  <c r="U225"/>
  <c r="V225"/>
  <c r="W225"/>
  <c r="X225"/>
  <c r="Y225"/>
  <c r="Z225"/>
  <c r="AA225"/>
  <c r="AB225"/>
  <c r="AC225"/>
  <c r="AD225"/>
  <c r="AE225"/>
  <c r="AF225"/>
  <c r="AG225"/>
  <c r="AH225"/>
  <c r="AI225"/>
  <c r="AJ225"/>
  <c r="AK225"/>
  <c r="AL225"/>
  <c r="AM225"/>
  <c r="AN225"/>
  <c r="AO225"/>
  <c r="AP225"/>
  <c r="AQ225"/>
  <c r="AR225"/>
  <c r="I226"/>
  <c r="J226"/>
  <c r="K226"/>
  <c r="L226"/>
  <c r="M226"/>
  <c r="N226"/>
  <c r="O226"/>
  <c r="P226"/>
  <c r="Q226"/>
  <c r="R226"/>
  <c r="S226"/>
  <c r="T226"/>
  <c r="U226"/>
  <c r="V226"/>
  <c r="W226"/>
  <c r="X226"/>
  <c r="Y226"/>
  <c r="Z226"/>
  <c r="AA226"/>
  <c r="AB226"/>
  <c r="AC226"/>
  <c r="AD226"/>
  <c r="AE226"/>
  <c r="AF226"/>
  <c r="AG226"/>
  <c r="AH226"/>
  <c r="AI226"/>
  <c r="AJ226"/>
  <c r="AK226"/>
  <c r="AL226"/>
  <c r="AM226"/>
  <c r="AN226"/>
  <c r="AO226"/>
  <c r="AP226"/>
  <c r="AQ226"/>
  <c r="AR226"/>
  <c r="I227"/>
  <c r="J227"/>
  <c r="K227"/>
  <c r="L227"/>
  <c r="M227"/>
  <c r="N227"/>
  <c r="O227"/>
  <c r="P227"/>
  <c r="Q227"/>
  <c r="R227"/>
  <c r="S227"/>
  <c r="T227"/>
  <c r="U227"/>
  <c r="V227"/>
  <c r="W227"/>
  <c r="X227"/>
  <c r="Y227"/>
  <c r="Z227"/>
  <c r="AA227"/>
  <c r="AB227"/>
  <c r="AC227"/>
  <c r="AD227"/>
  <c r="AE227"/>
  <c r="AF227"/>
  <c r="AG227"/>
  <c r="AH227"/>
  <c r="AI227"/>
  <c r="AJ227"/>
  <c r="AK227"/>
  <c r="AL227"/>
  <c r="AM227"/>
  <c r="AN227"/>
  <c r="AO227"/>
  <c r="AP227"/>
  <c r="AQ227"/>
  <c r="AR227"/>
  <c r="I228"/>
  <c r="J228"/>
  <c r="K228"/>
  <c r="L228"/>
  <c r="M228"/>
  <c r="N228"/>
  <c r="O228"/>
  <c r="P228"/>
  <c r="Q228"/>
  <c r="R228"/>
  <c r="S228"/>
  <c r="T228"/>
  <c r="U228"/>
  <c r="V228"/>
  <c r="W228"/>
  <c r="X228"/>
  <c r="Y228"/>
  <c r="Z228"/>
  <c r="AA228"/>
  <c r="AB228"/>
  <c r="AC228"/>
  <c r="AD228"/>
  <c r="AE228"/>
  <c r="AF228"/>
  <c r="AG228"/>
  <c r="AH228"/>
  <c r="AI228"/>
  <c r="AJ228"/>
  <c r="AK228"/>
  <c r="AL228"/>
  <c r="AM228"/>
  <c r="AN228"/>
  <c r="AO228"/>
  <c r="AP228"/>
  <c r="AQ228"/>
  <c r="AR228"/>
  <c r="I229"/>
  <c r="J229"/>
  <c r="K229"/>
  <c r="L229"/>
  <c r="M229"/>
  <c r="N229"/>
  <c r="O229"/>
  <c r="P229"/>
  <c r="Q229"/>
  <c r="R229"/>
  <c r="S229"/>
  <c r="T229"/>
  <c r="U229"/>
  <c r="V229"/>
  <c r="W229"/>
  <c r="X229"/>
  <c r="Y229"/>
  <c r="Z229"/>
  <c r="AA229"/>
  <c r="AB229"/>
  <c r="AC229"/>
  <c r="AD229"/>
  <c r="AE229"/>
  <c r="AF229"/>
  <c r="AG229"/>
  <c r="AH229"/>
  <c r="AI229"/>
  <c r="AJ229"/>
  <c r="AK229"/>
  <c r="AL229"/>
  <c r="AM229"/>
  <c r="AN229"/>
  <c r="AO229"/>
  <c r="AP229"/>
  <c r="AQ229"/>
  <c r="AR229"/>
  <c r="I230"/>
  <c r="J230"/>
  <c r="K230"/>
  <c r="L230"/>
  <c r="M230"/>
  <c r="N230"/>
  <c r="O230"/>
  <c r="P230"/>
  <c r="Q230"/>
  <c r="R230"/>
  <c r="S230"/>
  <c r="T230"/>
  <c r="U230"/>
  <c r="V230"/>
  <c r="W230"/>
  <c r="X230"/>
  <c r="Y230"/>
  <c r="Z230"/>
  <c r="AA230"/>
  <c r="AB230"/>
  <c r="AC230"/>
  <c r="AD230"/>
  <c r="AE230"/>
  <c r="AF230"/>
  <c r="AG230"/>
  <c r="AH230"/>
  <c r="AI230"/>
  <c r="AJ230"/>
  <c r="AK230"/>
  <c r="AL230"/>
  <c r="AM230"/>
  <c r="AN230"/>
  <c r="AO230"/>
  <c r="AP230"/>
  <c r="AQ230"/>
  <c r="AR230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I232"/>
  <c r="J232"/>
  <c r="K232"/>
  <c r="L232"/>
  <c r="M232"/>
  <c r="N232"/>
  <c r="O232"/>
  <c r="P232"/>
  <c r="Q232"/>
  <c r="R232"/>
  <c r="S232"/>
  <c r="T232"/>
  <c r="U232"/>
  <c r="V232"/>
  <c r="W232"/>
  <c r="X232"/>
  <c r="Y232"/>
  <c r="Z232"/>
  <c r="AA232"/>
  <c r="AB232"/>
  <c r="AC232"/>
  <c r="AD232"/>
  <c r="AE232"/>
  <c r="AF232"/>
  <c r="AG232"/>
  <c r="AH232"/>
  <c r="AI232"/>
  <c r="AJ232"/>
  <c r="AK232"/>
  <c r="AL232"/>
  <c r="AM232"/>
  <c r="AN232"/>
  <c r="AO232"/>
  <c r="AP232"/>
  <c r="AQ232"/>
  <c r="AR232"/>
  <c r="I235"/>
  <c r="J235"/>
  <c r="K235"/>
  <c r="L235"/>
  <c r="M235"/>
  <c r="N235"/>
  <c r="O235"/>
  <c r="P235"/>
  <c r="Q235"/>
  <c r="R235"/>
  <c r="S235"/>
  <c r="T235"/>
  <c r="U235"/>
  <c r="V235"/>
  <c r="W235"/>
  <c r="X235"/>
  <c r="Y235"/>
  <c r="Z235"/>
  <c r="AA235"/>
  <c r="AB235"/>
  <c r="AC235"/>
  <c r="AD235"/>
  <c r="AE235"/>
  <c r="AF235"/>
  <c r="AG235"/>
  <c r="AH235"/>
  <c r="AI235"/>
  <c r="AJ235"/>
  <c r="AK235"/>
  <c r="AL235"/>
  <c r="AM235"/>
  <c r="AN235"/>
  <c r="AO235"/>
  <c r="AP235"/>
  <c r="AQ235"/>
  <c r="AR235"/>
  <c r="I236"/>
  <c r="J236"/>
  <c r="K236"/>
  <c r="L236"/>
  <c r="M236"/>
  <c r="N236"/>
  <c r="O236"/>
  <c r="P236"/>
  <c r="Q236"/>
  <c r="R236"/>
  <c r="S236"/>
  <c r="T236"/>
  <c r="U236"/>
  <c r="V236"/>
  <c r="W236"/>
  <c r="X236"/>
  <c r="Y236"/>
  <c r="Z236"/>
  <c r="AA236"/>
  <c r="AB236"/>
  <c r="AC236"/>
  <c r="AD236"/>
  <c r="AE236"/>
  <c r="AF236"/>
  <c r="AG236"/>
  <c r="AH236"/>
  <c r="AI236"/>
  <c r="AJ236"/>
  <c r="AK236"/>
  <c r="AL236"/>
  <c r="AM236"/>
  <c r="AN236"/>
  <c r="AO236"/>
  <c r="AP236"/>
  <c r="AQ236"/>
  <c r="AR236"/>
  <c r="I237"/>
  <c r="J237"/>
  <c r="K237"/>
  <c r="L237"/>
  <c r="M237"/>
  <c r="N237"/>
  <c r="O237"/>
  <c r="P237"/>
  <c r="Q237"/>
  <c r="R237"/>
  <c r="S237"/>
  <c r="T237"/>
  <c r="U237"/>
  <c r="V237"/>
  <c r="W237"/>
  <c r="X237"/>
  <c r="Y237"/>
  <c r="Z237"/>
  <c r="AA237"/>
  <c r="AB237"/>
  <c r="AC237"/>
  <c r="AD237"/>
  <c r="AE237"/>
  <c r="AF237"/>
  <c r="AG237"/>
  <c r="AH237"/>
  <c r="AI237"/>
  <c r="AJ237"/>
  <c r="AK237"/>
  <c r="AL237"/>
  <c r="AM237"/>
  <c r="AN237"/>
  <c r="AO237"/>
  <c r="AP237"/>
  <c r="AQ237"/>
  <c r="AR237"/>
  <c r="I238"/>
  <c r="J238"/>
  <c r="K238"/>
  <c r="L238"/>
  <c r="M238"/>
  <c r="N238"/>
  <c r="O238"/>
  <c r="P238"/>
  <c r="Q238"/>
  <c r="R238"/>
  <c r="S238"/>
  <c r="T238"/>
  <c r="U238"/>
  <c r="V238"/>
  <c r="W238"/>
  <c r="X238"/>
  <c r="Y238"/>
  <c r="Z238"/>
  <c r="AA238"/>
  <c r="AB238"/>
  <c r="AC238"/>
  <c r="AD238"/>
  <c r="AE238"/>
  <c r="AF238"/>
  <c r="AG238"/>
  <c r="AH238"/>
  <c r="AI238"/>
  <c r="AJ238"/>
  <c r="AK238"/>
  <c r="AL238"/>
  <c r="AM238"/>
  <c r="AN238"/>
  <c r="AO238"/>
  <c r="AP238"/>
  <c r="AQ238"/>
  <c r="AR238"/>
  <c r="I239"/>
  <c r="J239"/>
  <c r="K239"/>
  <c r="L239"/>
  <c r="M239"/>
  <c r="N239"/>
  <c r="O239"/>
  <c r="P239"/>
  <c r="Q239"/>
  <c r="R239"/>
  <c r="S239"/>
  <c r="T239"/>
  <c r="U239"/>
  <c r="V239"/>
  <c r="W239"/>
  <c r="X239"/>
  <c r="Y239"/>
  <c r="Z239"/>
  <c r="AA239"/>
  <c r="AB239"/>
  <c r="AC239"/>
  <c r="AD239"/>
  <c r="AE239"/>
  <c r="AF239"/>
  <c r="AG239"/>
  <c r="AH239"/>
  <c r="AI239"/>
  <c r="AJ239"/>
  <c r="AK239"/>
  <c r="AL239"/>
  <c r="AM239"/>
  <c r="AN239"/>
  <c r="AO239"/>
  <c r="AP239"/>
  <c r="AQ239"/>
  <c r="AR239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AQ240"/>
  <c r="AR240"/>
  <c r="I241"/>
  <c r="J241"/>
  <c r="K241"/>
  <c r="L241"/>
  <c r="M241"/>
  <c r="N241"/>
  <c r="O241"/>
  <c r="P241"/>
  <c r="Q241"/>
  <c r="R241"/>
  <c r="S241"/>
  <c r="T241"/>
  <c r="U241"/>
  <c r="V241"/>
  <c r="W241"/>
  <c r="X241"/>
  <c r="Y241"/>
  <c r="Z241"/>
  <c r="AA241"/>
  <c r="AB241"/>
  <c r="AC241"/>
  <c r="AD241"/>
  <c r="AE241"/>
  <c r="AF241"/>
  <c r="AG241"/>
  <c r="AH241"/>
  <c r="AI241"/>
  <c r="AJ241"/>
  <c r="AK241"/>
  <c r="AL241"/>
  <c r="AM241"/>
  <c r="AN241"/>
  <c r="AO241"/>
  <c r="AP241"/>
  <c r="AQ241"/>
  <c r="AR241"/>
  <c r="I242"/>
  <c r="J242"/>
  <c r="K242"/>
  <c r="L242"/>
  <c r="M242"/>
  <c r="N242"/>
  <c r="O242"/>
  <c r="P242"/>
  <c r="Q242"/>
  <c r="R242"/>
  <c r="S242"/>
  <c r="T242"/>
  <c r="U242"/>
  <c r="V242"/>
  <c r="W242"/>
  <c r="X242"/>
  <c r="Y242"/>
  <c r="Z242"/>
  <c r="AA242"/>
  <c r="AB242"/>
  <c r="AC242"/>
  <c r="AD242"/>
  <c r="AE242"/>
  <c r="AF242"/>
  <c r="AG242"/>
  <c r="AH242"/>
  <c r="AI242"/>
  <c r="AJ242"/>
  <c r="AK242"/>
  <c r="AL242"/>
  <c r="AM242"/>
  <c r="AN242"/>
  <c r="AO242"/>
  <c r="AP242"/>
  <c r="AQ242"/>
  <c r="AR242"/>
  <c r="I243"/>
  <c r="J243"/>
  <c r="K243"/>
  <c r="L243"/>
  <c r="M243"/>
  <c r="N243"/>
  <c r="O243"/>
  <c r="P243"/>
  <c r="Q243"/>
  <c r="R243"/>
  <c r="S243"/>
  <c r="T243"/>
  <c r="U243"/>
  <c r="V243"/>
  <c r="W243"/>
  <c r="X243"/>
  <c r="Y243"/>
  <c r="Z243"/>
  <c r="AA243"/>
  <c r="AB243"/>
  <c r="AC243"/>
  <c r="AD243"/>
  <c r="AE243"/>
  <c r="AF243"/>
  <c r="AG243"/>
  <c r="AH243"/>
  <c r="AI243"/>
  <c r="AJ243"/>
  <c r="AK243"/>
  <c r="AL243"/>
  <c r="AM243"/>
  <c r="AN243"/>
  <c r="AO243"/>
  <c r="AP243"/>
  <c r="AQ243"/>
  <c r="AR243"/>
  <c r="I244"/>
  <c r="J244"/>
  <c r="K244"/>
  <c r="L244"/>
  <c r="M244"/>
  <c r="N244"/>
  <c r="O244"/>
  <c r="P244"/>
  <c r="Q244"/>
  <c r="R244"/>
  <c r="S244"/>
  <c r="T244"/>
  <c r="U244"/>
  <c r="V244"/>
  <c r="W244"/>
  <c r="X244"/>
  <c r="Y244"/>
  <c r="Z244"/>
  <c r="AA244"/>
  <c r="AB244"/>
  <c r="AC244"/>
  <c r="AD244"/>
  <c r="AE244"/>
  <c r="AF244"/>
  <c r="AG244"/>
  <c r="AH244"/>
  <c r="AI244"/>
  <c r="AJ244"/>
  <c r="AK244"/>
  <c r="AL244"/>
  <c r="AM244"/>
  <c r="AN244"/>
  <c r="AO244"/>
  <c r="AP244"/>
  <c r="AQ244"/>
  <c r="AR244"/>
  <c r="I245"/>
  <c r="J245"/>
  <c r="K245"/>
  <c r="L245"/>
  <c r="M245"/>
  <c r="N245"/>
  <c r="O245"/>
  <c r="P245"/>
  <c r="Q245"/>
  <c r="R245"/>
  <c r="S245"/>
  <c r="T245"/>
  <c r="U245"/>
  <c r="V245"/>
  <c r="W245"/>
  <c r="X245"/>
  <c r="Y245"/>
  <c r="Z245"/>
  <c r="AA245"/>
  <c r="AB245"/>
  <c r="AC245"/>
  <c r="AD245"/>
  <c r="AE245"/>
  <c r="AF245"/>
  <c r="AG245"/>
  <c r="AH245"/>
  <c r="AI245"/>
  <c r="AJ245"/>
  <c r="AK245"/>
  <c r="AL245"/>
  <c r="AM245"/>
  <c r="AN245"/>
  <c r="AO245"/>
  <c r="AP245"/>
  <c r="AQ245"/>
  <c r="AR245"/>
  <c r="I246"/>
  <c r="J246"/>
  <c r="K246"/>
  <c r="L246"/>
  <c r="M246"/>
  <c r="N246"/>
  <c r="O246"/>
  <c r="P246"/>
  <c r="Q246"/>
  <c r="R246"/>
  <c r="S246"/>
  <c r="T246"/>
  <c r="U246"/>
  <c r="V246"/>
  <c r="W246"/>
  <c r="X246"/>
  <c r="Y246"/>
  <c r="Z246"/>
  <c r="AA246"/>
  <c r="AB246"/>
  <c r="AC246"/>
  <c r="AD246"/>
  <c r="AE246"/>
  <c r="AF246"/>
  <c r="AG246"/>
  <c r="AH246"/>
  <c r="AI246"/>
  <c r="AJ246"/>
  <c r="AK246"/>
  <c r="AL246"/>
  <c r="AM246"/>
  <c r="AN246"/>
  <c r="AO246"/>
  <c r="AP246"/>
  <c r="AQ246"/>
  <c r="AR246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I250"/>
  <c r="J250"/>
  <c r="K250"/>
  <c r="L250"/>
  <c r="M250"/>
  <c r="N250"/>
  <c r="O250"/>
  <c r="P250"/>
  <c r="Q250"/>
  <c r="R250"/>
  <c r="S250"/>
  <c r="T250"/>
  <c r="U250"/>
  <c r="V250"/>
  <c r="W250"/>
  <c r="X250"/>
  <c r="Y250"/>
  <c r="Z250"/>
  <c r="AA250"/>
  <c r="AB250"/>
  <c r="AC250"/>
  <c r="AD250"/>
  <c r="AE250"/>
  <c r="AF250"/>
  <c r="AG250"/>
  <c r="AH250"/>
  <c r="AI250"/>
  <c r="AJ250"/>
  <c r="AK250"/>
  <c r="AL250"/>
  <c r="AM250"/>
  <c r="AN250"/>
  <c r="AO250"/>
  <c r="AP250"/>
  <c r="AQ250"/>
  <c r="AR250"/>
  <c r="I251"/>
  <c r="J251"/>
  <c r="K251"/>
  <c r="L251"/>
  <c r="M251"/>
  <c r="N251"/>
  <c r="O251"/>
  <c r="P251"/>
  <c r="Q251"/>
  <c r="R251"/>
  <c r="S251"/>
  <c r="T251"/>
  <c r="U251"/>
  <c r="V251"/>
  <c r="W251"/>
  <c r="X251"/>
  <c r="Y251"/>
  <c r="Z251"/>
  <c r="AA251"/>
  <c r="AB251"/>
  <c r="AC251"/>
  <c r="AD251"/>
  <c r="AE251"/>
  <c r="AF251"/>
  <c r="AG251"/>
  <c r="AH251"/>
  <c r="AI251"/>
  <c r="AJ251"/>
  <c r="AK251"/>
  <c r="AL251"/>
  <c r="AM251"/>
  <c r="AN251"/>
  <c r="AO251"/>
  <c r="AP251"/>
  <c r="AQ251"/>
  <c r="AR251"/>
  <c r="I252"/>
  <c r="J252"/>
  <c r="K252"/>
  <c r="L252"/>
  <c r="M252"/>
  <c r="N252"/>
  <c r="O252"/>
  <c r="P252"/>
  <c r="Q252"/>
  <c r="R252"/>
  <c r="S252"/>
  <c r="T252"/>
  <c r="U252"/>
  <c r="V252"/>
  <c r="W252"/>
  <c r="X252"/>
  <c r="Y252"/>
  <c r="Z252"/>
  <c r="AA252"/>
  <c r="AB252"/>
  <c r="AC252"/>
  <c r="AD252"/>
  <c r="AE252"/>
  <c r="AF252"/>
  <c r="AG252"/>
  <c r="AH252"/>
  <c r="AI252"/>
  <c r="AJ252"/>
  <c r="AK252"/>
  <c r="AL252"/>
  <c r="AM252"/>
  <c r="AN252"/>
  <c r="AO252"/>
  <c r="AP252"/>
  <c r="AQ252"/>
  <c r="AR252"/>
  <c r="I253"/>
  <c r="J253"/>
  <c r="K253"/>
  <c r="L253"/>
  <c r="M253"/>
  <c r="N253"/>
  <c r="O253"/>
  <c r="P253"/>
  <c r="Q253"/>
  <c r="R253"/>
  <c r="S253"/>
  <c r="T253"/>
  <c r="U253"/>
  <c r="V253"/>
  <c r="W253"/>
  <c r="X253"/>
  <c r="Y253"/>
  <c r="Z253"/>
  <c r="AA253"/>
  <c r="AB253"/>
  <c r="AC253"/>
  <c r="AD253"/>
  <c r="AE253"/>
  <c r="AF253"/>
  <c r="AG253"/>
  <c r="AH253"/>
  <c r="AI253"/>
  <c r="AJ253"/>
  <c r="AK253"/>
  <c r="AL253"/>
  <c r="AM253"/>
  <c r="AN253"/>
  <c r="AO253"/>
  <c r="AP253"/>
  <c r="AQ253"/>
  <c r="AR253"/>
  <c r="I254"/>
  <c r="J254"/>
  <c r="K254"/>
  <c r="L254"/>
  <c r="M254"/>
  <c r="N254"/>
  <c r="O254"/>
  <c r="P254"/>
  <c r="Q254"/>
  <c r="R254"/>
  <c r="S254"/>
  <c r="T254"/>
  <c r="U254"/>
  <c r="V254"/>
  <c r="W254"/>
  <c r="X254"/>
  <c r="Y254"/>
  <c r="Z254"/>
  <c r="AA254"/>
  <c r="AB254"/>
  <c r="AC254"/>
  <c r="AD254"/>
  <c r="AE254"/>
  <c r="AF254"/>
  <c r="AG254"/>
  <c r="AH254"/>
  <c r="AI254"/>
  <c r="AJ254"/>
  <c r="AK254"/>
  <c r="AL254"/>
  <c r="AM254"/>
  <c r="AN254"/>
  <c r="AO254"/>
  <c r="AP254"/>
  <c r="AQ254"/>
  <c r="AR254"/>
  <c r="I255"/>
  <c r="J255"/>
  <c r="K255"/>
  <c r="L255"/>
  <c r="M255"/>
  <c r="N255"/>
  <c r="O255"/>
  <c r="P255"/>
  <c r="Q255"/>
  <c r="R255"/>
  <c r="S255"/>
  <c r="T255"/>
  <c r="U255"/>
  <c r="V255"/>
  <c r="W255"/>
  <c r="X255"/>
  <c r="Y255"/>
  <c r="Z255"/>
  <c r="AA255"/>
  <c r="AB255"/>
  <c r="AC255"/>
  <c r="AD255"/>
  <c r="AE255"/>
  <c r="AF255"/>
  <c r="AG255"/>
  <c r="AH255"/>
  <c r="AI255"/>
  <c r="AJ255"/>
  <c r="AK255"/>
  <c r="AL255"/>
  <c r="AM255"/>
  <c r="AN255"/>
  <c r="AO255"/>
  <c r="AP255"/>
  <c r="AQ255"/>
  <c r="AR255"/>
  <c r="I256"/>
  <c r="J256"/>
  <c r="K256"/>
  <c r="L256"/>
  <c r="M256"/>
  <c r="N256"/>
  <c r="O256"/>
  <c r="P256"/>
  <c r="Q256"/>
  <c r="R256"/>
  <c r="S256"/>
  <c r="T256"/>
  <c r="U256"/>
  <c r="V256"/>
  <c r="W256"/>
  <c r="X256"/>
  <c r="Y256"/>
  <c r="Z256"/>
  <c r="AA256"/>
  <c r="AB256"/>
  <c r="AC256"/>
  <c r="AD256"/>
  <c r="AE256"/>
  <c r="AF256"/>
  <c r="AG256"/>
  <c r="AH256"/>
  <c r="AI256"/>
  <c r="AJ256"/>
  <c r="AK256"/>
  <c r="AL256"/>
  <c r="AM256"/>
  <c r="AN256"/>
  <c r="AO256"/>
  <c r="AP256"/>
  <c r="AQ256"/>
  <c r="AR256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I258"/>
  <c r="J258"/>
  <c r="K258"/>
  <c r="L258"/>
  <c r="M258"/>
  <c r="N258"/>
  <c r="O258"/>
  <c r="P258"/>
  <c r="Q258"/>
  <c r="R258"/>
  <c r="S258"/>
  <c r="T258"/>
  <c r="U258"/>
  <c r="V258"/>
  <c r="W258"/>
  <c r="X258"/>
  <c r="Y258"/>
  <c r="Z258"/>
  <c r="AA258"/>
  <c r="AB258"/>
  <c r="AC258"/>
  <c r="AD258"/>
  <c r="AE258"/>
  <c r="AF258"/>
  <c r="AG258"/>
  <c r="AH258"/>
  <c r="AI258"/>
  <c r="AJ258"/>
  <c r="AK258"/>
  <c r="AL258"/>
  <c r="AM258"/>
  <c r="AN258"/>
  <c r="AO258"/>
  <c r="AP258"/>
  <c r="AQ258"/>
  <c r="AR258"/>
  <c r="I259"/>
  <c r="J259"/>
  <c r="K259"/>
  <c r="L259"/>
  <c r="M259"/>
  <c r="N259"/>
  <c r="O259"/>
  <c r="P259"/>
  <c r="Q259"/>
  <c r="R259"/>
  <c r="S259"/>
  <c r="T259"/>
  <c r="U259"/>
  <c r="V259"/>
  <c r="W259"/>
  <c r="X259"/>
  <c r="Y259"/>
  <c r="Z259"/>
  <c r="AA259"/>
  <c r="AB259"/>
  <c r="AC259"/>
  <c r="AD259"/>
  <c r="AE259"/>
  <c r="AF259"/>
  <c r="AG259"/>
  <c r="AH259"/>
  <c r="AI259"/>
  <c r="AJ259"/>
  <c r="AK259"/>
  <c r="AL259"/>
  <c r="AM259"/>
  <c r="AN259"/>
  <c r="AO259"/>
  <c r="AP259"/>
  <c r="AQ259"/>
  <c r="AR259"/>
  <c r="I260"/>
  <c r="J260"/>
  <c r="K260"/>
  <c r="L260"/>
  <c r="M260"/>
  <c r="N260"/>
  <c r="O260"/>
  <c r="P260"/>
  <c r="Q260"/>
  <c r="R260"/>
  <c r="S260"/>
  <c r="T260"/>
  <c r="U260"/>
  <c r="V260"/>
  <c r="W260"/>
  <c r="X260"/>
  <c r="Y260"/>
  <c r="Z260"/>
  <c r="AA260"/>
  <c r="AB260"/>
  <c r="AC260"/>
  <c r="AD260"/>
  <c r="AE260"/>
  <c r="AF260"/>
  <c r="AG260"/>
  <c r="AH260"/>
  <c r="AI260"/>
  <c r="AJ260"/>
  <c r="AK260"/>
  <c r="AL260"/>
  <c r="AM260"/>
  <c r="AN260"/>
  <c r="AO260"/>
  <c r="AP260"/>
  <c r="AQ260"/>
  <c r="AR260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I266"/>
  <c r="J266"/>
  <c r="K266"/>
  <c r="L266"/>
  <c r="M266"/>
  <c r="N266"/>
  <c r="O266"/>
  <c r="P266"/>
  <c r="Q266"/>
  <c r="R266"/>
  <c r="S266"/>
  <c r="T266"/>
  <c r="U266"/>
  <c r="V266"/>
  <c r="W266"/>
  <c r="X266"/>
  <c r="Y266"/>
  <c r="Z266"/>
  <c r="AA266"/>
  <c r="AB266"/>
  <c r="AC266"/>
  <c r="AD266"/>
  <c r="AE266"/>
  <c r="AF266"/>
  <c r="AG266"/>
  <c r="AH266"/>
  <c r="AI266"/>
  <c r="AJ266"/>
  <c r="AK266"/>
  <c r="AL266"/>
  <c r="AM266"/>
  <c r="AN266"/>
  <c r="AO266"/>
  <c r="AP266"/>
  <c r="AQ266"/>
  <c r="AR266"/>
  <c r="I267"/>
  <c r="J267"/>
  <c r="K267"/>
  <c r="L267"/>
  <c r="M267"/>
  <c r="N267"/>
  <c r="O267"/>
  <c r="P267"/>
  <c r="Q267"/>
  <c r="R267"/>
  <c r="S267"/>
  <c r="T267"/>
  <c r="U267"/>
  <c r="V267"/>
  <c r="W267"/>
  <c r="X267"/>
  <c r="Y267"/>
  <c r="Z267"/>
  <c r="AA267"/>
  <c r="AB267"/>
  <c r="AC267"/>
  <c r="AD267"/>
  <c r="AE267"/>
  <c r="AF267"/>
  <c r="AG267"/>
  <c r="AH267"/>
  <c r="AI267"/>
  <c r="AJ267"/>
  <c r="AK267"/>
  <c r="AL267"/>
  <c r="AM267"/>
  <c r="AN267"/>
  <c r="AO267"/>
  <c r="AP267"/>
  <c r="AQ267"/>
  <c r="AR267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I269"/>
  <c r="J269"/>
  <c r="K269"/>
  <c r="L269"/>
  <c r="M269"/>
  <c r="N269"/>
  <c r="O269"/>
  <c r="P269"/>
  <c r="Q269"/>
  <c r="R269"/>
  <c r="S269"/>
  <c r="T269"/>
  <c r="U269"/>
  <c r="V269"/>
  <c r="W269"/>
  <c r="X269"/>
  <c r="Y269"/>
  <c r="Z269"/>
  <c r="AA269"/>
  <c r="AB269"/>
  <c r="AC269"/>
  <c r="AD269"/>
  <c r="AE269"/>
  <c r="AF269"/>
  <c r="AG269"/>
  <c r="AH269"/>
  <c r="AI269"/>
  <c r="AJ269"/>
  <c r="AK269"/>
  <c r="AL269"/>
  <c r="AM269"/>
  <c r="AN269"/>
  <c r="AO269"/>
  <c r="AP269"/>
  <c r="AQ269"/>
  <c r="AR269"/>
  <c r="I270"/>
  <c r="J270"/>
  <c r="K270"/>
  <c r="L270"/>
  <c r="M270"/>
  <c r="N270"/>
  <c r="O270"/>
  <c r="P270"/>
  <c r="Q270"/>
  <c r="R270"/>
  <c r="S270"/>
  <c r="T270"/>
  <c r="U270"/>
  <c r="V270"/>
  <c r="W270"/>
  <c r="X270"/>
  <c r="Y270"/>
  <c r="Z270"/>
  <c r="AA270"/>
  <c r="AB270"/>
  <c r="AC270"/>
  <c r="AD270"/>
  <c r="AE270"/>
  <c r="AF270"/>
  <c r="AG270"/>
  <c r="AH270"/>
  <c r="AI270"/>
  <c r="AJ270"/>
  <c r="AK270"/>
  <c r="AL270"/>
  <c r="AM270"/>
  <c r="AN270"/>
  <c r="AO270"/>
  <c r="AP270"/>
  <c r="AQ270"/>
  <c r="AR270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AQ271"/>
  <c r="AR271"/>
  <c r="I272"/>
  <c r="J272"/>
  <c r="K272"/>
  <c r="L272"/>
  <c r="M272"/>
  <c r="N272"/>
  <c r="O272"/>
  <c r="P272"/>
  <c r="Q272"/>
  <c r="R272"/>
  <c r="S272"/>
  <c r="T272"/>
  <c r="U272"/>
  <c r="V272"/>
  <c r="W272"/>
  <c r="X272"/>
  <c r="Y272"/>
  <c r="Z272"/>
  <c r="AA272"/>
  <c r="AB272"/>
  <c r="AC272"/>
  <c r="AD272"/>
  <c r="AE272"/>
  <c r="AF272"/>
  <c r="AG272"/>
  <c r="AH272"/>
  <c r="AI272"/>
  <c r="AJ272"/>
  <c r="AK272"/>
  <c r="AL272"/>
  <c r="AM272"/>
  <c r="AN272"/>
  <c r="AO272"/>
  <c r="AP272"/>
  <c r="AQ272"/>
  <c r="AR272"/>
  <c r="I273"/>
  <c r="J273"/>
  <c r="K273"/>
  <c r="L273"/>
  <c r="M273"/>
  <c r="N273"/>
  <c r="O273"/>
  <c r="P273"/>
  <c r="Q273"/>
  <c r="R273"/>
  <c r="S273"/>
  <c r="T273"/>
  <c r="U273"/>
  <c r="V273"/>
  <c r="W273"/>
  <c r="X273"/>
  <c r="Y273"/>
  <c r="Z273"/>
  <c r="AA273"/>
  <c r="AB273"/>
  <c r="AC273"/>
  <c r="AD273"/>
  <c r="AE273"/>
  <c r="AF273"/>
  <c r="AG273"/>
  <c r="AH273"/>
  <c r="AI273"/>
  <c r="AJ273"/>
  <c r="AK273"/>
  <c r="AL273"/>
  <c r="AM273"/>
  <c r="AN273"/>
  <c r="AO273"/>
  <c r="AP273"/>
  <c r="AQ273"/>
  <c r="AR273"/>
  <c r="I274"/>
  <c r="J274"/>
  <c r="K274"/>
  <c r="L274"/>
  <c r="M274"/>
  <c r="N274"/>
  <c r="O274"/>
  <c r="P274"/>
  <c r="Q274"/>
  <c r="R274"/>
  <c r="S274"/>
  <c r="T274"/>
  <c r="U274"/>
  <c r="V274"/>
  <c r="W274"/>
  <c r="X274"/>
  <c r="Y274"/>
  <c r="Z274"/>
  <c r="AA274"/>
  <c r="AB274"/>
  <c r="AC274"/>
  <c r="AD274"/>
  <c r="AE274"/>
  <c r="AF274"/>
  <c r="AG274"/>
  <c r="AH274"/>
  <c r="AI274"/>
  <c r="AJ274"/>
  <c r="AK274"/>
  <c r="AL274"/>
  <c r="AM274"/>
  <c r="AN274"/>
  <c r="AO274"/>
  <c r="AP274"/>
  <c r="AQ274"/>
  <c r="AR274"/>
  <c r="I275"/>
  <c r="J275"/>
  <c r="K275"/>
  <c r="L275"/>
  <c r="M275"/>
  <c r="N275"/>
  <c r="O275"/>
  <c r="P275"/>
  <c r="Q275"/>
  <c r="R275"/>
  <c r="S275"/>
  <c r="T275"/>
  <c r="U275"/>
  <c r="V275"/>
  <c r="W275"/>
  <c r="X275"/>
  <c r="Y275"/>
  <c r="Z275"/>
  <c r="AA275"/>
  <c r="AB275"/>
  <c r="AC275"/>
  <c r="AD275"/>
  <c r="AE275"/>
  <c r="AF275"/>
  <c r="AG275"/>
  <c r="AH275"/>
  <c r="AI275"/>
  <c r="AJ275"/>
  <c r="AK275"/>
  <c r="AL275"/>
  <c r="AM275"/>
  <c r="AN275"/>
  <c r="AO275"/>
  <c r="AP275"/>
  <c r="AQ275"/>
  <c r="AR275"/>
  <c r="I276"/>
  <c r="J276"/>
  <c r="K276"/>
  <c r="L276"/>
  <c r="M276"/>
  <c r="N276"/>
  <c r="O276"/>
  <c r="P276"/>
  <c r="Q276"/>
  <c r="R276"/>
  <c r="S276"/>
  <c r="T276"/>
  <c r="U276"/>
  <c r="V276"/>
  <c r="W276"/>
  <c r="X276"/>
  <c r="Y276"/>
  <c r="Z276"/>
  <c r="AA276"/>
  <c r="AB276"/>
  <c r="AC276"/>
  <c r="AD276"/>
  <c r="AE276"/>
  <c r="AF276"/>
  <c r="AG276"/>
  <c r="AH276"/>
  <c r="AI276"/>
  <c r="AJ276"/>
  <c r="AK276"/>
  <c r="AL276"/>
  <c r="AM276"/>
  <c r="AN276"/>
  <c r="AO276"/>
  <c r="AP276"/>
  <c r="AQ276"/>
  <c r="AR276"/>
  <c r="I279"/>
  <c r="J279"/>
  <c r="K279"/>
  <c r="L279"/>
  <c r="M279"/>
  <c r="N279"/>
  <c r="O279"/>
  <c r="P279"/>
  <c r="Q279"/>
  <c r="R279"/>
  <c r="S279"/>
  <c r="T279"/>
  <c r="U279"/>
  <c r="V279"/>
  <c r="W279"/>
  <c r="X279"/>
  <c r="Y279"/>
  <c r="Z279"/>
  <c r="AA279"/>
  <c r="AB279"/>
  <c r="AC279"/>
  <c r="AD279"/>
  <c r="AE279"/>
  <c r="AF279"/>
  <c r="AG279"/>
  <c r="AH279"/>
  <c r="AI279"/>
  <c r="AJ279"/>
  <c r="AK279"/>
  <c r="AL279"/>
  <c r="AM279"/>
  <c r="AN279"/>
  <c r="AO279"/>
  <c r="AP279"/>
  <c r="AQ279"/>
  <c r="AR279"/>
  <c r="I280"/>
  <c r="J280"/>
  <c r="K280"/>
  <c r="L280"/>
  <c r="M280"/>
  <c r="N280"/>
  <c r="O280"/>
  <c r="P280"/>
  <c r="Q280"/>
  <c r="R280"/>
  <c r="S280"/>
  <c r="T280"/>
  <c r="U280"/>
  <c r="V280"/>
  <c r="W280"/>
  <c r="X280"/>
  <c r="Y280"/>
  <c r="Z280"/>
  <c r="AA280"/>
  <c r="AB280"/>
  <c r="AC280"/>
  <c r="AD280"/>
  <c r="AE280"/>
  <c r="AF280"/>
  <c r="AG280"/>
  <c r="AH280"/>
  <c r="AI280"/>
  <c r="AJ280"/>
  <c r="AK280"/>
  <c r="AL280"/>
  <c r="AM280"/>
  <c r="AN280"/>
  <c r="AO280"/>
  <c r="AP280"/>
  <c r="AQ280"/>
  <c r="AR280"/>
  <c r="I281"/>
  <c r="J281"/>
  <c r="K281"/>
  <c r="L281"/>
  <c r="M281"/>
  <c r="N281"/>
  <c r="O281"/>
  <c r="P281"/>
  <c r="Q281"/>
  <c r="R281"/>
  <c r="S281"/>
  <c r="T281"/>
  <c r="U281"/>
  <c r="V281"/>
  <c r="W281"/>
  <c r="X281"/>
  <c r="Y281"/>
  <c r="Z281"/>
  <c r="AA281"/>
  <c r="AB281"/>
  <c r="AC281"/>
  <c r="AD281"/>
  <c r="AE281"/>
  <c r="AF281"/>
  <c r="AG281"/>
  <c r="AH281"/>
  <c r="AI281"/>
  <c r="AJ281"/>
  <c r="AK281"/>
  <c r="AL281"/>
  <c r="AM281"/>
  <c r="AN281"/>
  <c r="AO281"/>
  <c r="AP281"/>
  <c r="AQ281"/>
  <c r="AR281"/>
  <c r="I282"/>
  <c r="J282"/>
  <c r="K282"/>
  <c r="L282"/>
  <c r="M282"/>
  <c r="N282"/>
  <c r="O282"/>
  <c r="P282"/>
  <c r="Q282"/>
  <c r="R282"/>
  <c r="S282"/>
  <c r="T282"/>
  <c r="U282"/>
  <c r="V282"/>
  <c r="W282"/>
  <c r="X282"/>
  <c r="Y282"/>
  <c r="Z282"/>
  <c r="AA282"/>
  <c r="AB282"/>
  <c r="AC282"/>
  <c r="AD282"/>
  <c r="AE282"/>
  <c r="AF282"/>
  <c r="AG282"/>
  <c r="AH282"/>
  <c r="AI282"/>
  <c r="AJ282"/>
  <c r="AK282"/>
  <c r="AL282"/>
  <c r="AM282"/>
  <c r="AN282"/>
  <c r="AO282"/>
  <c r="AP282"/>
  <c r="AQ282"/>
  <c r="AR282"/>
  <c r="I283"/>
  <c r="J283"/>
  <c r="K283"/>
  <c r="L283"/>
  <c r="M283"/>
  <c r="N283"/>
  <c r="O283"/>
  <c r="P283"/>
  <c r="Q283"/>
  <c r="R283"/>
  <c r="S283"/>
  <c r="T283"/>
  <c r="U283"/>
  <c r="V283"/>
  <c r="W283"/>
  <c r="X283"/>
  <c r="Y283"/>
  <c r="Z283"/>
  <c r="AA283"/>
  <c r="AB283"/>
  <c r="AC283"/>
  <c r="AD283"/>
  <c r="AE283"/>
  <c r="AF283"/>
  <c r="AG283"/>
  <c r="AH283"/>
  <c r="AI283"/>
  <c r="AJ283"/>
  <c r="AK283"/>
  <c r="AL283"/>
  <c r="AM283"/>
  <c r="AN283"/>
  <c r="AO283"/>
  <c r="AP283"/>
  <c r="AQ283"/>
  <c r="AR283"/>
  <c r="I284"/>
  <c r="J284"/>
  <c r="K284"/>
  <c r="L284"/>
  <c r="M284"/>
  <c r="N284"/>
  <c r="O284"/>
  <c r="P284"/>
  <c r="Q284"/>
  <c r="R284"/>
  <c r="S284"/>
  <c r="T284"/>
  <c r="U284"/>
  <c r="V284"/>
  <c r="W284"/>
  <c r="X284"/>
  <c r="Y284"/>
  <c r="Z284"/>
  <c r="AA284"/>
  <c r="AB284"/>
  <c r="AC284"/>
  <c r="AD284"/>
  <c r="AE284"/>
  <c r="AF284"/>
  <c r="AG284"/>
  <c r="AH284"/>
  <c r="AI284"/>
  <c r="AJ284"/>
  <c r="AK284"/>
  <c r="AL284"/>
  <c r="AM284"/>
  <c r="AN284"/>
  <c r="AO284"/>
  <c r="AP284"/>
  <c r="AQ284"/>
  <c r="AR284"/>
  <c r="I285"/>
  <c r="J285"/>
  <c r="K285"/>
  <c r="L285"/>
  <c r="M285"/>
  <c r="N285"/>
  <c r="O285"/>
  <c r="P285"/>
  <c r="Q285"/>
  <c r="R285"/>
  <c r="S285"/>
  <c r="T285"/>
  <c r="U285"/>
  <c r="V285"/>
  <c r="W285"/>
  <c r="X285"/>
  <c r="Y285"/>
  <c r="Z285"/>
  <c r="AA285"/>
  <c r="AB285"/>
  <c r="AC285"/>
  <c r="AD285"/>
  <c r="AE285"/>
  <c r="AF285"/>
  <c r="AG285"/>
  <c r="AH285"/>
  <c r="AI285"/>
  <c r="AJ285"/>
  <c r="AK285"/>
  <c r="AL285"/>
  <c r="AM285"/>
  <c r="AN285"/>
  <c r="AO285"/>
  <c r="AP285"/>
  <c r="AQ285"/>
  <c r="AR285"/>
  <c r="I286"/>
  <c r="J286"/>
  <c r="K286"/>
  <c r="L286"/>
  <c r="M286"/>
  <c r="N286"/>
  <c r="O286"/>
  <c r="P286"/>
  <c r="Q286"/>
  <c r="R286"/>
  <c r="S286"/>
  <c r="T286"/>
  <c r="U286"/>
  <c r="V286"/>
  <c r="W286"/>
  <c r="X286"/>
  <c r="Y286"/>
  <c r="Z286"/>
  <c r="AA286"/>
  <c r="AB286"/>
  <c r="AC286"/>
  <c r="AD286"/>
  <c r="AE286"/>
  <c r="AF286"/>
  <c r="AG286"/>
  <c r="AH286"/>
  <c r="AI286"/>
  <c r="AJ286"/>
  <c r="AK286"/>
  <c r="AL286"/>
  <c r="AM286"/>
  <c r="AN286"/>
  <c r="AO286"/>
  <c r="AP286"/>
  <c r="AQ286"/>
  <c r="AR286"/>
  <c r="I287"/>
  <c r="J287"/>
  <c r="K287"/>
  <c r="L287"/>
  <c r="M287"/>
  <c r="N287"/>
  <c r="O287"/>
  <c r="P287"/>
  <c r="Q287"/>
  <c r="R287"/>
  <c r="S287"/>
  <c r="T287"/>
  <c r="U287"/>
  <c r="V287"/>
  <c r="W287"/>
  <c r="X287"/>
  <c r="Y287"/>
  <c r="Z287"/>
  <c r="AA287"/>
  <c r="AB287"/>
  <c r="AC287"/>
  <c r="AD287"/>
  <c r="AE287"/>
  <c r="AF287"/>
  <c r="AG287"/>
  <c r="AH287"/>
  <c r="AI287"/>
  <c r="AJ287"/>
  <c r="AK287"/>
  <c r="AL287"/>
  <c r="AM287"/>
  <c r="AN287"/>
  <c r="AO287"/>
  <c r="AP287"/>
  <c r="AQ287"/>
  <c r="AR287"/>
  <c r="I288"/>
  <c r="J288"/>
  <c r="K288"/>
  <c r="L288"/>
  <c r="M288"/>
  <c r="N288"/>
  <c r="O288"/>
  <c r="P288"/>
  <c r="Q288"/>
  <c r="R288"/>
  <c r="S288"/>
  <c r="T288"/>
  <c r="U288"/>
  <c r="V288"/>
  <c r="W288"/>
  <c r="X288"/>
  <c r="Y288"/>
  <c r="Z288"/>
  <c r="AA288"/>
  <c r="AB288"/>
  <c r="AC288"/>
  <c r="AD288"/>
  <c r="AE288"/>
  <c r="AF288"/>
  <c r="AG288"/>
  <c r="AH288"/>
  <c r="AI288"/>
  <c r="AJ288"/>
  <c r="AK288"/>
  <c r="AL288"/>
  <c r="AM288"/>
  <c r="AN288"/>
  <c r="AO288"/>
  <c r="AP288"/>
  <c r="AQ288"/>
  <c r="AR288"/>
  <c r="I289"/>
  <c r="J289"/>
  <c r="K289"/>
  <c r="L289"/>
  <c r="M289"/>
  <c r="N289"/>
  <c r="O289"/>
  <c r="P289"/>
  <c r="Q289"/>
  <c r="R289"/>
  <c r="S289"/>
  <c r="T289"/>
  <c r="U289"/>
  <c r="V289"/>
  <c r="W289"/>
  <c r="X289"/>
  <c r="Y289"/>
  <c r="Z289"/>
  <c r="AA289"/>
  <c r="AB289"/>
  <c r="AC289"/>
  <c r="AD289"/>
  <c r="AE289"/>
  <c r="AF289"/>
  <c r="AG289"/>
  <c r="AH289"/>
  <c r="AI289"/>
  <c r="AJ289"/>
  <c r="AK289"/>
  <c r="AL289"/>
  <c r="AM289"/>
  <c r="AN289"/>
  <c r="AO289"/>
  <c r="AP289"/>
  <c r="AQ289"/>
  <c r="AR289"/>
  <c r="I290"/>
  <c r="J290"/>
  <c r="K290"/>
  <c r="L290"/>
  <c r="M290"/>
  <c r="N290"/>
  <c r="O290"/>
  <c r="P290"/>
  <c r="Q290"/>
  <c r="R290"/>
  <c r="S290"/>
  <c r="T290"/>
  <c r="U290"/>
  <c r="V290"/>
  <c r="W290"/>
  <c r="X290"/>
  <c r="Y290"/>
  <c r="Z290"/>
  <c r="AA290"/>
  <c r="AB290"/>
  <c r="AC290"/>
  <c r="AD290"/>
  <c r="AE290"/>
  <c r="AF290"/>
  <c r="AG290"/>
  <c r="AH290"/>
  <c r="AI290"/>
  <c r="AJ290"/>
  <c r="AK290"/>
  <c r="AL290"/>
  <c r="AM290"/>
  <c r="AN290"/>
  <c r="AO290"/>
  <c r="AP290"/>
  <c r="AQ290"/>
  <c r="AR290"/>
  <c r="I293"/>
  <c r="J293"/>
  <c r="K293"/>
  <c r="L293"/>
  <c r="M293"/>
  <c r="N293"/>
  <c r="O293"/>
  <c r="P293"/>
  <c r="Q293"/>
  <c r="R293"/>
  <c r="S293"/>
  <c r="T293"/>
  <c r="U293"/>
  <c r="V293"/>
  <c r="W293"/>
  <c r="X293"/>
  <c r="Y293"/>
  <c r="Z293"/>
  <c r="AA293"/>
  <c r="AB293"/>
  <c r="AC293"/>
  <c r="AD293"/>
  <c r="AE293"/>
  <c r="AF293"/>
  <c r="AG293"/>
  <c r="AH293"/>
  <c r="AI293"/>
  <c r="AJ293"/>
  <c r="AK293"/>
  <c r="AL293"/>
  <c r="AM293"/>
  <c r="AN293"/>
  <c r="AO293"/>
  <c r="AP293"/>
  <c r="AQ293"/>
  <c r="AR293"/>
  <c r="I294"/>
  <c r="J294"/>
  <c r="K294"/>
  <c r="L294"/>
  <c r="M294"/>
  <c r="N294"/>
  <c r="O294"/>
  <c r="P294"/>
  <c r="Q294"/>
  <c r="R294"/>
  <c r="S294"/>
  <c r="T294"/>
  <c r="U294"/>
  <c r="V294"/>
  <c r="W294"/>
  <c r="X294"/>
  <c r="Y294"/>
  <c r="Z294"/>
  <c r="AA294"/>
  <c r="AB294"/>
  <c r="AC294"/>
  <c r="AD294"/>
  <c r="AE294"/>
  <c r="AF294"/>
  <c r="AG294"/>
  <c r="AH294"/>
  <c r="AI294"/>
  <c r="AJ294"/>
  <c r="AK294"/>
  <c r="AL294"/>
  <c r="AM294"/>
  <c r="AN294"/>
  <c r="AO294"/>
  <c r="AP294"/>
  <c r="AQ294"/>
  <c r="AR294"/>
  <c r="I295"/>
  <c r="J295"/>
  <c r="K295"/>
  <c r="L295"/>
  <c r="M295"/>
  <c r="N295"/>
  <c r="O295"/>
  <c r="P295"/>
  <c r="Q295"/>
  <c r="R295"/>
  <c r="S295"/>
  <c r="T295"/>
  <c r="U295"/>
  <c r="V295"/>
  <c r="W295"/>
  <c r="X295"/>
  <c r="Y295"/>
  <c r="Z295"/>
  <c r="AA295"/>
  <c r="AB295"/>
  <c r="AC295"/>
  <c r="AD295"/>
  <c r="AE295"/>
  <c r="AF295"/>
  <c r="AG295"/>
  <c r="AH295"/>
  <c r="AI295"/>
  <c r="AJ295"/>
  <c r="AK295"/>
  <c r="AL295"/>
  <c r="AM295"/>
  <c r="AN295"/>
  <c r="AO295"/>
  <c r="AP295"/>
  <c r="AQ295"/>
  <c r="AR295"/>
  <c r="I296"/>
  <c r="J296"/>
  <c r="K296"/>
  <c r="L296"/>
  <c r="M296"/>
  <c r="N296"/>
  <c r="O296"/>
  <c r="P296"/>
  <c r="Q296"/>
  <c r="R296"/>
  <c r="S296"/>
  <c r="T296"/>
  <c r="U296"/>
  <c r="V296"/>
  <c r="W296"/>
  <c r="X296"/>
  <c r="Y296"/>
  <c r="Z296"/>
  <c r="AA296"/>
  <c r="AB296"/>
  <c r="AC296"/>
  <c r="AD296"/>
  <c r="AE296"/>
  <c r="AF296"/>
  <c r="AG296"/>
  <c r="AH296"/>
  <c r="AI296"/>
  <c r="AJ296"/>
  <c r="AK296"/>
  <c r="AL296"/>
  <c r="AM296"/>
  <c r="AN296"/>
  <c r="AO296"/>
  <c r="AP296"/>
  <c r="AQ296"/>
  <c r="AR296"/>
  <c r="I297"/>
  <c r="J297"/>
  <c r="K297"/>
  <c r="L297"/>
  <c r="M297"/>
  <c r="N297"/>
  <c r="O297"/>
  <c r="P297"/>
  <c r="Q297"/>
  <c r="R297"/>
  <c r="S297"/>
  <c r="T297"/>
  <c r="U297"/>
  <c r="V297"/>
  <c r="W297"/>
  <c r="X297"/>
  <c r="Y297"/>
  <c r="Z297"/>
  <c r="AA297"/>
  <c r="AB297"/>
  <c r="AC297"/>
  <c r="AD297"/>
  <c r="AE297"/>
  <c r="AF297"/>
  <c r="AG297"/>
  <c r="AH297"/>
  <c r="AI297"/>
  <c r="AJ297"/>
  <c r="AK297"/>
  <c r="AL297"/>
  <c r="AM297"/>
  <c r="AN297"/>
  <c r="AO297"/>
  <c r="AP297"/>
  <c r="AQ297"/>
  <c r="AR297"/>
  <c r="I298"/>
  <c r="J298"/>
  <c r="K298"/>
  <c r="L298"/>
  <c r="M298"/>
  <c r="N298"/>
  <c r="O298"/>
  <c r="P298"/>
  <c r="Q298"/>
  <c r="R298"/>
  <c r="S298"/>
  <c r="T298"/>
  <c r="U298"/>
  <c r="V298"/>
  <c r="W298"/>
  <c r="X298"/>
  <c r="Y298"/>
  <c r="Z298"/>
  <c r="AA298"/>
  <c r="AB298"/>
  <c r="AC298"/>
  <c r="AD298"/>
  <c r="AE298"/>
  <c r="AF298"/>
  <c r="AG298"/>
  <c r="AH298"/>
  <c r="AI298"/>
  <c r="AJ298"/>
  <c r="AK298"/>
  <c r="AL298"/>
  <c r="AM298"/>
  <c r="AN298"/>
  <c r="AO298"/>
  <c r="AP298"/>
  <c r="AQ298"/>
  <c r="AR298"/>
  <c r="I299"/>
  <c r="J299"/>
  <c r="K299"/>
  <c r="L299"/>
  <c r="M299"/>
  <c r="N299"/>
  <c r="O299"/>
  <c r="P299"/>
  <c r="Q299"/>
  <c r="R299"/>
  <c r="S299"/>
  <c r="T299"/>
  <c r="U299"/>
  <c r="V299"/>
  <c r="W299"/>
  <c r="X299"/>
  <c r="Y299"/>
  <c r="Z299"/>
  <c r="AA299"/>
  <c r="AB299"/>
  <c r="AC299"/>
  <c r="AD299"/>
  <c r="AE299"/>
  <c r="AF299"/>
  <c r="AG299"/>
  <c r="AH299"/>
  <c r="AI299"/>
  <c r="AJ299"/>
  <c r="AK299"/>
  <c r="AL299"/>
  <c r="AM299"/>
  <c r="AN299"/>
  <c r="AO299"/>
  <c r="AP299"/>
  <c r="AQ299"/>
  <c r="AR299"/>
  <c r="I300"/>
  <c r="J300"/>
  <c r="K300"/>
  <c r="L300"/>
  <c r="M300"/>
  <c r="N300"/>
  <c r="O300"/>
  <c r="P300"/>
  <c r="Q300"/>
  <c r="R300"/>
  <c r="S300"/>
  <c r="T300"/>
  <c r="U300"/>
  <c r="V300"/>
  <c r="W300"/>
  <c r="X300"/>
  <c r="Y300"/>
  <c r="Z300"/>
  <c r="AA300"/>
  <c r="AB300"/>
  <c r="AC300"/>
  <c r="AD300"/>
  <c r="AE300"/>
  <c r="AF300"/>
  <c r="AG300"/>
  <c r="AH300"/>
  <c r="AI300"/>
  <c r="AJ300"/>
  <c r="AK300"/>
  <c r="AL300"/>
  <c r="AM300"/>
  <c r="AN300"/>
  <c r="AO300"/>
  <c r="AP300"/>
  <c r="AQ300"/>
  <c r="AR300"/>
  <c r="I301"/>
  <c r="J301"/>
  <c r="K301"/>
  <c r="L301"/>
  <c r="M301"/>
  <c r="N301"/>
  <c r="P301"/>
  <c r="Q301"/>
  <c r="R301"/>
  <c r="S301"/>
  <c r="T301"/>
  <c r="U301"/>
  <c r="V301"/>
  <c r="W301"/>
  <c r="X301"/>
  <c r="Y301"/>
  <c r="Z301"/>
  <c r="AA301"/>
  <c r="AB301"/>
  <c r="AC301"/>
  <c r="AD301"/>
  <c r="AE301"/>
  <c r="AF301"/>
  <c r="AG301"/>
  <c r="AH301"/>
  <c r="AI301"/>
  <c r="AJ301"/>
  <c r="AK301"/>
  <c r="AL301"/>
  <c r="AM301"/>
  <c r="AN301"/>
  <c r="AO301"/>
  <c r="AP301"/>
  <c r="AQ301"/>
  <c r="AR301"/>
  <c r="I302"/>
  <c r="J302"/>
  <c r="K302"/>
  <c r="L302"/>
  <c r="M302"/>
  <c r="N302"/>
  <c r="P302"/>
  <c r="Q302"/>
  <c r="R302"/>
  <c r="S302"/>
  <c r="T302"/>
  <c r="U302"/>
  <c r="V302"/>
  <c r="W302"/>
  <c r="X302"/>
  <c r="Y302"/>
  <c r="Z302"/>
  <c r="AA302"/>
  <c r="AB302"/>
  <c r="AC302"/>
  <c r="AD302"/>
  <c r="AE302"/>
  <c r="AF302"/>
  <c r="AG302"/>
  <c r="AH302"/>
  <c r="AI302"/>
  <c r="AJ302"/>
  <c r="AK302"/>
  <c r="AL302"/>
  <c r="AM302"/>
  <c r="AN302"/>
  <c r="AO302"/>
  <c r="AP302"/>
  <c r="AQ302"/>
  <c r="AR302"/>
  <c r="I303"/>
  <c r="J303"/>
  <c r="K303"/>
  <c r="L303"/>
  <c r="M303"/>
  <c r="N303"/>
  <c r="O303"/>
  <c r="P303"/>
  <c r="Q303"/>
  <c r="R303"/>
  <c r="S303"/>
  <c r="T303"/>
  <c r="U303"/>
  <c r="V303"/>
  <c r="W303"/>
  <c r="X303"/>
  <c r="Y303"/>
  <c r="Z303"/>
  <c r="AA303"/>
  <c r="AB303"/>
  <c r="AC303"/>
  <c r="AD303"/>
  <c r="AE303"/>
  <c r="AF303"/>
  <c r="AG303"/>
  <c r="AH303"/>
  <c r="AI303"/>
  <c r="AJ303"/>
  <c r="AK303"/>
  <c r="AL303"/>
  <c r="AM303"/>
  <c r="AN303"/>
  <c r="AO303"/>
  <c r="AP303"/>
  <c r="AQ303"/>
  <c r="AR303"/>
  <c r="I304"/>
  <c r="J304"/>
  <c r="K304"/>
  <c r="L304"/>
  <c r="M304"/>
  <c r="N304"/>
  <c r="O304"/>
  <c r="P304"/>
  <c r="Q304"/>
  <c r="R304"/>
  <c r="S304"/>
  <c r="T304"/>
  <c r="U304"/>
  <c r="V304"/>
  <c r="W304"/>
  <c r="X304"/>
  <c r="Y304"/>
  <c r="Z304"/>
  <c r="AA304"/>
  <c r="AB304"/>
  <c r="AC304"/>
  <c r="AD304"/>
  <c r="AE304"/>
  <c r="AF304"/>
  <c r="AG304"/>
  <c r="AH304"/>
  <c r="AI304"/>
  <c r="AJ304"/>
  <c r="AK304"/>
  <c r="AL304"/>
  <c r="AM304"/>
  <c r="AN304"/>
  <c r="AO304"/>
  <c r="AP304"/>
  <c r="AQ304"/>
  <c r="AR304"/>
  <c r="I307"/>
  <c r="J307"/>
  <c r="K307"/>
  <c r="L307"/>
  <c r="M307"/>
  <c r="N307"/>
  <c r="O307"/>
  <c r="P307"/>
  <c r="Q307"/>
  <c r="R307"/>
  <c r="S307"/>
  <c r="T307"/>
  <c r="U307"/>
  <c r="V307"/>
  <c r="W307"/>
  <c r="X307"/>
  <c r="Y307"/>
  <c r="Z307"/>
  <c r="AA307"/>
  <c r="AB307"/>
  <c r="AC307"/>
  <c r="AD307"/>
  <c r="AE307"/>
  <c r="AF307"/>
  <c r="AG307"/>
  <c r="AH307"/>
  <c r="AI307"/>
  <c r="AJ307"/>
  <c r="AK307"/>
  <c r="AL307"/>
  <c r="AM307"/>
  <c r="AN307"/>
  <c r="AO307"/>
  <c r="AP307"/>
  <c r="AQ307"/>
  <c r="AR307"/>
  <c r="I308"/>
  <c r="J308"/>
  <c r="K308"/>
  <c r="L308"/>
  <c r="M308"/>
  <c r="N308"/>
  <c r="O308"/>
  <c r="P308"/>
  <c r="Q308"/>
  <c r="R308"/>
  <c r="S308"/>
  <c r="T308"/>
  <c r="U308"/>
  <c r="V308"/>
  <c r="W308"/>
  <c r="X308"/>
  <c r="Y308"/>
  <c r="Z308"/>
  <c r="AA308"/>
  <c r="AB308"/>
  <c r="AC308"/>
  <c r="AD308"/>
  <c r="AE308"/>
  <c r="AF308"/>
  <c r="AG308"/>
  <c r="AH308"/>
  <c r="AI308"/>
  <c r="AJ308"/>
  <c r="AK308"/>
  <c r="AL308"/>
  <c r="AM308"/>
  <c r="AN308"/>
  <c r="AO308"/>
  <c r="AP308"/>
  <c r="AQ308"/>
  <c r="AR308"/>
  <c r="I309"/>
  <c r="J309"/>
  <c r="K309"/>
  <c r="L309"/>
  <c r="M309"/>
  <c r="N309"/>
  <c r="O309"/>
  <c r="P309"/>
  <c r="Q309"/>
  <c r="R309"/>
  <c r="S309"/>
  <c r="T309"/>
  <c r="U309"/>
  <c r="V309"/>
  <c r="W309"/>
  <c r="X309"/>
  <c r="Y309"/>
  <c r="Z309"/>
  <c r="AA309"/>
  <c r="AB309"/>
  <c r="AC309"/>
  <c r="AD309"/>
  <c r="AE309"/>
  <c r="AF309"/>
  <c r="AG309"/>
  <c r="AH309"/>
  <c r="AI309"/>
  <c r="AJ309"/>
  <c r="AK309"/>
  <c r="AL309"/>
  <c r="AM309"/>
  <c r="AN309"/>
  <c r="AO309"/>
  <c r="AP309"/>
  <c r="AQ309"/>
  <c r="AR309"/>
  <c r="I310"/>
  <c r="J310"/>
  <c r="K310"/>
  <c r="L310"/>
  <c r="M310"/>
  <c r="N310"/>
  <c r="O310"/>
  <c r="P310"/>
  <c r="Q310"/>
  <c r="R310"/>
  <c r="S310"/>
  <c r="T310"/>
  <c r="U310"/>
  <c r="V310"/>
  <c r="W310"/>
  <c r="X310"/>
  <c r="Y310"/>
  <c r="Z310"/>
  <c r="AA310"/>
  <c r="AB310"/>
  <c r="AC310"/>
  <c r="AD310"/>
  <c r="AE310"/>
  <c r="AF310"/>
  <c r="AG310"/>
  <c r="AH310"/>
  <c r="AI310"/>
  <c r="AJ310"/>
  <c r="AK310"/>
  <c r="AL310"/>
  <c r="AM310"/>
  <c r="AN310"/>
  <c r="AO310"/>
  <c r="AP310"/>
  <c r="AQ310"/>
  <c r="AR310"/>
  <c r="I311"/>
  <c r="J311"/>
  <c r="K311"/>
  <c r="L311"/>
  <c r="M311"/>
  <c r="N311"/>
  <c r="O311"/>
  <c r="P311"/>
  <c r="Q311"/>
  <c r="R311"/>
  <c r="S311"/>
  <c r="T311"/>
  <c r="U311"/>
  <c r="V311"/>
  <c r="W311"/>
  <c r="X311"/>
  <c r="Y311"/>
  <c r="Z311"/>
  <c r="AA311"/>
  <c r="AB311"/>
  <c r="AC311"/>
  <c r="AD311"/>
  <c r="AE311"/>
  <c r="AF311"/>
  <c r="AG311"/>
  <c r="AH311"/>
  <c r="AI311"/>
  <c r="AJ311"/>
  <c r="AK311"/>
  <c r="AL311"/>
  <c r="AM311"/>
  <c r="AN311"/>
  <c r="AO311"/>
  <c r="AP311"/>
  <c r="AQ311"/>
  <c r="AR311"/>
  <c r="I312"/>
  <c r="J312"/>
  <c r="K312"/>
  <c r="L312"/>
  <c r="M312"/>
  <c r="N312"/>
  <c r="O312"/>
  <c r="P312"/>
  <c r="Q312"/>
  <c r="R312"/>
  <c r="S312"/>
  <c r="T312"/>
  <c r="U312"/>
  <c r="V312"/>
  <c r="W312"/>
  <c r="X312"/>
  <c r="Y312"/>
  <c r="Z312"/>
  <c r="AA312"/>
  <c r="AB312"/>
  <c r="AC312"/>
  <c r="AD312"/>
  <c r="AE312"/>
  <c r="AF312"/>
  <c r="AG312"/>
  <c r="AH312"/>
  <c r="AI312"/>
  <c r="AJ312"/>
  <c r="AK312"/>
  <c r="AL312"/>
  <c r="AM312"/>
  <c r="AN312"/>
  <c r="AO312"/>
  <c r="AP312"/>
  <c r="AQ312"/>
  <c r="AR312"/>
  <c r="I313"/>
  <c r="J313"/>
  <c r="K313"/>
  <c r="L313"/>
  <c r="M313"/>
  <c r="N313"/>
  <c r="O313"/>
  <c r="P313"/>
  <c r="Q313"/>
  <c r="R313"/>
  <c r="S313"/>
  <c r="T313"/>
  <c r="U313"/>
  <c r="V313"/>
  <c r="W313"/>
  <c r="X313"/>
  <c r="Y313"/>
  <c r="Z313"/>
  <c r="AA313"/>
  <c r="AB313"/>
  <c r="AC313"/>
  <c r="AD313"/>
  <c r="AE313"/>
  <c r="AF313"/>
  <c r="AG313"/>
  <c r="AH313"/>
  <c r="AI313"/>
  <c r="AJ313"/>
  <c r="AK313"/>
  <c r="AL313"/>
  <c r="AM313"/>
  <c r="AN313"/>
  <c r="AO313"/>
  <c r="AP313"/>
  <c r="AQ313"/>
  <c r="AR313"/>
  <c r="I314"/>
  <c r="J314"/>
  <c r="K314"/>
  <c r="L314"/>
  <c r="M314"/>
  <c r="N314"/>
  <c r="O314"/>
  <c r="P314"/>
  <c r="Q314"/>
  <c r="R314"/>
  <c r="S314"/>
  <c r="T314"/>
  <c r="U314"/>
  <c r="V314"/>
  <c r="W314"/>
  <c r="X314"/>
  <c r="Y314"/>
  <c r="Z314"/>
  <c r="AA314"/>
  <c r="AB314"/>
  <c r="AC314"/>
  <c r="AD314"/>
  <c r="AE314"/>
  <c r="AF314"/>
  <c r="AG314"/>
  <c r="AH314"/>
  <c r="AI314"/>
  <c r="AJ314"/>
  <c r="AK314"/>
  <c r="AL314"/>
  <c r="AM314"/>
  <c r="AN314"/>
  <c r="AO314"/>
  <c r="AP314"/>
  <c r="AQ314"/>
  <c r="AR314"/>
  <c r="I315"/>
  <c r="J315"/>
  <c r="K315"/>
  <c r="L315"/>
  <c r="M315"/>
  <c r="N315"/>
  <c r="O315"/>
  <c r="P315"/>
  <c r="Q315"/>
  <c r="R315"/>
  <c r="S315"/>
  <c r="T315"/>
  <c r="U315"/>
  <c r="V315"/>
  <c r="W315"/>
  <c r="X315"/>
  <c r="Y315"/>
  <c r="Z315"/>
  <c r="AA315"/>
  <c r="AB315"/>
  <c r="AC315"/>
  <c r="AD315"/>
  <c r="AE315"/>
  <c r="AF315"/>
  <c r="AG315"/>
  <c r="AH315"/>
  <c r="AI315"/>
  <c r="AJ315"/>
  <c r="AK315"/>
  <c r="AL315"/>
  <c r="AM315"/>
  <c r="AN315"/>
  <c r="AO315"/>
  <c r="AP315"/>
  <c r="AQ315"/>
  <c r="AR315"/>
  <c r="I316"/>
  <c r="J316"/>
  <c r="K316"/>
  <c r="L316"/>
  <c r="M316"/>
  <c r="N316"/>
  <c r="O316"/>
  <c r="P316"/>
  <c r="Q316"/>
  <c r="R316"/>
  <c r="S316"/>
  <c r="T316"/>
  <c r="U316"/>
  <c r="V316"/>
  <c r="W316"/>
  <c r="X316"/>
  <c r="Y316"/>
  <c r="Z316"/>
  <c r="AA316"/>
  <c r="AB316"/>
  <c r="AC316"/>
  <c r="AD316"/>
  <c r="AE316"/>
  <c r="AF316"/>
  <c r="AG316"/>
  <c r="AH316"/>
  <c r="AI316"/>
  <c r="AJ316"/>
  <c r="AK316"/>
  <c r="AL316"/>
  <c r="AM316"/>
  <c r="AN316"/>
  <c r="AO316"/>
  <c r="AP316"/>
  <c r="AQ316"/>
  <c r="AR316"/>
  <c r="I317"/>
  <c r="J317"/>
  <c r="K317"/>
  <c r="L317"/>
  <c r="M317"/>
  <c r="N317"/>
  <c r="O317"/>
  <c r="P317"/>
  <c r="Q317"/>
  <c r="R317"/>
  <c r="S317"/>
  <c r="T317"/>
  <c r="U317"/>
  <c r="V317"/>
  <c r="W317"/>
  <c r="X317"/>
  <c r="Y317"/>
  <c r="Z317"/>
  <c r="AA317"/>
  <c r="AB317"/>
  <c r="AC317"/>
  <c r="AD317"/>
  <c r="AE317"/>
  <c r="AF317"/>
  <c r="AG317"/>
  <c r="AH317"/>
  <c r="AI317"/>
  <c r="AJ317"/>
  <c r="AK317"/>
  <c r="AL317"/>
  <c r="AM317"/>
  <c r="AN317"/>
  <c r="AO317"/>
  <c r="AP317"/>
  <c r="AQ317"/>
  <c r="AR317"/>
  <c r="I318"/>
  <c r="J318"/>
  <c r="K318"/>
  <c r="L318"/>
  <c r="M318"/>
  <c r="N318"/>
  <c r="O318"/>
  <c r="P318"/>
  <c r="Q318"/>
  <c r="R318"/>
  <c r="S318"/>
  <c r="T318"/>
  <c r="U318"/>
  <c r="V318"/>
  <c r="W318"/>
  <c r="X318"/>
  <c r="Y318"/>
  <c r="Z318"/>
  <c r="AA318"/>
  <c r="AB318"/>
  <c r="AC318"/>
  <c r="AD318"/>
  <c r="AE318"/>
  <c r="AF318"/>
  <c r="AG318"/>
  <c r="AH318"/>
  <c r="AI318"/>
  <c r="AJ318"/>
  <c r="AK318"/>
  <c r="AL318"/>
  <c r="AM318"/>
  <c r="AN318"/>
  <c r="AO318"/>
  <c r="AP318"/>
  <c r="AQ318"/>
  <c r="AR318"/>
  <c r="I321"/>
  <c r="J321"/>
  <c r="K321"/>
  <c r="L321"/>
  <c r="M321"/>
  <c r="N321"/>
  <c r="O321"/>
  <c r="P321"/>
  <c r="Q321"/>
  <c r="R321"/>
  <c r="S321"/>
  <c r="T321"/>
  <c r="U321"/>
  <c r="V321"/>
  <c r="W321"/>
  <c r="X321"/>
  <c r="Y321"/>
  <c r="Z321"/>
  <c r="AA321"/>
  <c r="AB321"/>
  <c r="AC321"/>
  <c r="AD321"/>
  <c r="AE321"/>
  <c r="AF321"/>
  <c r="AG321"/>
  <c r="AH321"/>
  <c r="AI321"/>
  <c r="AJ321"/>
  <c r="AK321"/>
  <c r="AL321"/>
  <c r="AM321"/>
  <c r="AN321"/>
  <c r="AO321"/>
  <c r="AP321"/>
  <c r="AQ321"/>
  <c r="AR321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AQ322"/>
  <c r="AR322"/>
  <c r="I323"/>
  <c r="J323"/>
  <c r="K323"/>
  <c r="L323"/>
  <c r="M323"/>
  <c r="N323"/>
  <c r="O323"/>
  <c r="P323"/>
  <c r="Q323"/>
  <c r="R323"/>
  <c r="S323"/>
  <c r="T323"/>
  <c r="U323"/>
  <c r="V323"/>
  <c r="W323"/>
  <c r="X323"/>
  <c r="Y323"/>
  <c r="Z323"/>
  <c r="AA323"/>
  <c r="AB323"/>
  <c r="AC323"/>
  <c r="AD323"/>
  <c r="AE323"/>
  <c r="AF323"/>
  <c r="AG323"/>
  <c r="AH323"/>
  <c r="AI323"/>
  <c r="AJ323"/>
  <c r="AK323"/>
  <c r="AL323"/>
  <c r="AM323"/>
  <c r="AN323"/>
  <c r="AO323"/>
  <c r="AP323"/>
  <c r="AQ323"/>
  <c r="AR323"/>
  <c r="I324"/>
  <c r="J324"/>
  <c r="K324"/>
  <c r="L324"/>
  <c r="M324"/>
  <c r="N324"/>
  <c r="O324"/>
  <c r="P324"/>
  <c r="Q324"/>
  <c r="R324"/>
  <c r="S324"/>
  <c r="T324"/>
  <c r="U324"/>
  <c r="V324"/>
  <c r="W324"/>
  <c r="X324"/>
  <c r="Y324"/>
  <c r="Z324"/>
  <c r="AA324"/>
  <c r="AB324"/>
  <c r="AC324"/>
  <c r="AD324"/>
  <c r="AE324"/>
  <c r="AF324"/>
  <c r="AG324"/>
  <c r="AH324"/>
  <c r="AI324"/>
  <c r="AJ324"/>
  <c r="AK324"/>
  <c r="AL324"/>
  <c r="AM324"/>
  <c r="AN324"/>
  <c r="AO324"/>
  <c r="AP324"/>
  <c r="AQ324"/>
  <c r="AR324"/>
  <c r="I325"/>
  <c r="J325"/>
  <c r="K325"/>
  <c r="L325"/>
  <c r="M325"/>
  <c r="N325"/>
  <c r="O325"/>
  <c r="P325"/>
  <c r="Q325"/>
  <c r="R325"/>
  <c r="S325"/>
  <c r="T325"/>
  <c r="U325"/>
  <c r="V325"/>
  <c r="W325"/>
  <c r="X325"/>
  <c r="Y325"/>
  <c r="Z325"/>
  <c r="AA325"/>
  <c r="AB325"/>
  <c r="AC325"/>
  <c r="AD325"/>
  <c r="AE325"/>
  <c r="AF325"/>
  <c r="AG325"/>
  <c r="AH325"/>
  <c r="AI325"/>
  <c r="AJ325"/>
  <c r="AK325"/>
  <c r="AL325"/>
  <c r="AM325"/>
  <c r="AN325"/>
  <c r="AO325"/>
  <c r="AP325"/>
  <c r="AQ325"/>
  <c r="AR325"/>
  <c r="I326"/>
  <c r="J326"/>
  <c r="K326"/>
  <c r="L326"/>
  <c r="M326"/>
  <c r="N326"/>
  <c r="O326"/>
  <c r="P326"/>
  <c r="Q326"/>
  <c r="R326"/>
  <c r="S326"/>
  <c r="T326"/>
  <c r="U326"/>
  <c r="V326"/>
  <c r="W326"/>
  <c r="X326"/>
  <c r="Y326"/>
  <c r="Z326"/>
  <c r="AA326"/>
  <c r="AB326"/>
  <c r="AC326"/>
  <c r="AD326"/>
  <c r="AE326"/>
  <c r="AF326"/>
  <c r="AG326"/>
  <c r="AH326"/>
  <c r="AI326"/>
  <c r="AJ326"/>
  <c r="AK326"/>
  <c r="AL326"/>
  <c r="AM326"/>
  <c r="AN326"/>
  <c r="AO326"/>
  <c r="AP326"/>
  <c r="AQ326"/>
  <c r="AR326"/>
  <c r="I327"/>
  <c r="J327"/>
  <c r="K327"/>
  <c r="L327"/>
  <c r="M327"/>
  <c r="N327"/>
  <c r="O327"/>
  <c r="P327"/>
  <c r="Q327"/>
  <c r="R327"/>
  <c r="S327"/>
  <c r="T327"/>
  <c r="U327"/>
  <c r="V327"/>
  <c r="W327"/>
  <c r="X327"/>
  <c r="Y327"/>
  <c r="Z327"/>
  <c r="AA327"/>
  <c r="AB327"/>
  <c r="AC327"/>
  <c r="AD327"/>
  <c r="AE327"/>
  <c r="AF327"/>
  <c r="AG327"/>
  <c r="AH327"/>
  <c r="AI327"/>
  <c r="AJ327"/>
  <c r="AK327"/>
  <c r="AL327"/>
  <c r="AM327"/>
  <c r="AN327"/>
  <c r="AO327"/>
  <c r="AP327"/>
  <c r="AQ327"/>
  <c r="AR327"/>
  <c r="I328"/>
  <c r="J328"/>
  <c r="K328"/>
  <c r="L328"/>
  <c r="M328"/>
  <c r="N328"/>
  <c r="O328"/>
  <c r="P328"/>
  <c r="Q328"/>
  <c r="R328"/>
  <c r="S328"/>
  <c r="T328"/>
  <c r="U328"/>
  <c r="V328"/>
  <c r="W328"/>
  <c r="X328"/>
  <c r="Y328"/>
  <c r="Z328"/>
  <c r="AA328"/>
  <c r="AB328"/>
  <c r="AC328"/>
  <c r="AD328"/>
  <c r="AE328"/>
  <c r="AF328"/>
  <c r="AG328"/>
  <c r="AH328"/>
  <c r="AI328"/>
  <c r="AJ328"/>
  <c r="AK328"/>
  <c r="AL328"/>
  <c r="AM328"/>
  <c r="AN328"/>
  <c r="AO328"/>
  <c r="AP328"/>
  <c r="AQ328"/>
  <c r="AR328"/>
  <c r="I329"/>
  <c r="J329"/>
  <c r="K329"/>
  <c r="L329"/>
  <c r="M329"/>
  <c r="N329"/>
  <c r="O329"/>
  <c r="P329"/>
  <c r="Q329"/>
  <c r="R329"/>
  <c r="S329"/>
  <c r="T329"/>
  <c r="U329"/>
  <c r="V329"/>
  <c r="W329"/>
  <c r="X329"/>
  <c r="Y329"/>
  <c r="Z329"/>
  <c r="AA329"/>
  <c r="AB329"/>
  <c r="AC329"/>
  <c r="AD329"/>
  <c r="AE329"/>
  <c r="AF329"/>
  <c r="AG329"/>
  <c r="AH329"/>
  <c r="AI329"/>
  <c r="AJ329"/>
  <c r="AK329"/>
  <c r="AL329"/>
  <c r="AM329"/>
  <c r="AN329"/>
  <c r="AO329"/>
  <c r="AP329"/>
  <c r="AQ329"/>
  <c r="AR329"/>
  <c r="I330"/>
  <c r="J330"/>
  <c r="K330"/>
  <c r="L330"/>
  <c r="M330"/>
  <c r="N330"/>
  <c r="O330"/>
  <c r="P330"/>
  <c r="Q330"/>
  <c r="R330"/>
  <c r="S330"/>
  <c r="T330"/>
  <c r="U330"/>
  <c r="V330"/>
  <c r="W330"/>
  <c r="X330"/>
  <c r="Y330"/>
  <c r="Z330"/>
  <c r="AA330"/>
  <c r="AB330"/>
  <c r="AC330"/>
  <c r="AD330"/>
  <c r="AE330"/>
  <c r="AF330"/>
  <c r="AG330"/>
  <c r="AH330"/>
  <c r="AI330"/>
  <c r="AJ330"/>
  <c r="AK330"/>
  <c r="AL330"/>
  <c r="AM330"/>
  <c r="AN330"/>
  <c r="AO330"/>
  <c r="AP330"/>
  <c r="AQ330"/>
  <c r="AR330"/>
  <c r="I331"/>
  <c r="J331"/>
  <c r="K331"/>
  <c r="L331"/>
  <c r="M331"/>
  <c r="N331"/>
  <c r="O331"/>
  <c r="P331"/>
  <c r="Q331"/>
  <c r="R331"/>
  <c r="S331"/>
  <c r="T331"/>
  <c r="U331"/>
  <c r="V331"/>
  <c r="W331"/>
  <c r="X331"/>
  <c r="Y331"/>
  <c r="Z331"/>
  <c r="AA331"/>
  <c r="AB331"/>
  <c r="AC331"/>
  <c r="AD331"/>
  <c r="AE331"/>
  <c r="AF331"/>
  <c r="AG331"/>
  <c r="AH331"/>
  <c r="AI331"/>
  <c r="AJ331"/>
  <c r="AK331"/>
  <c r="AL331"/>
  <c r="AM331"/>
  <c r="AN331"/>
  <c r="AO331"/>
  <c r="AP331"/>
  <c r="AQ331"/>
  <c r="AR331"/>
  <c r="I332"/>
  <c r="J332"/>
  <c r="K332"/>
  <c r="L332"/>
  <c r="M332"/>
  <c r="N332"/>
  <c r="O332"/>
  <c r="P332"/>
  <c r="Q332"/>
  <c r="R332"/>
  <c r="S332"/>
  <c r="T332"/>
  <c r="U332"/>
  <c r="V332"/>
  <c r="W332"/>
  <c r="X332"/>
  <c r="Y332"/>
  <c r="Z332"/>
  <c r="AA332"/>
  <c r="AB332"/>
  <c r="AC332"/>
  <c r="AD332"/>
  <c r="AE332"/>
  <c r="AF332"/>
  <c r="AG332"/>
  <c r="AH332"/>
  <c r="AI332"/>
  <c r="AJ332"/>
  <c r="AK332"/>
  <c r="AL332"/>
  <c r="AM332"/>
  <c r="AN332"/>
  <c r="AO332"/>
  <c r="AP332"/>
  <c r="AQ332"/>
  <c r="AR332"/>
  <c r="I335"/>
  <c r="J335"/>
  <c r="K335"/>
  <c r="L335"/>
  <c r="M335"/>
  <c r="N335"/>
  <c r="O335"/>
  <c r="P335"/>
  <c r="Q335"/>
  <c r="R335"/>
  <c r="S335"/>
  <c r="T335"/>
  <c r="U335"/>
  <c r="V335"/>
  <c r="W335"/>
  <c r="X335"/>
  <c r="Y335"/>
  <c r="Z335"/>
  <c r="AA335"/>
  <c r="AB335"/>
  <c r="AC335"/>
  <c r="AD335"/>
  <c r="AE335"/>
  <c r="AF335"/>
  <c r="AG335"/>
  <c r="AH335"/>
  <c r="AI335"/>
  <c r="AJ335"/>
  <c r="AK335"/>
  <c r="AL335"/>
  <c r="AM335"/>
  <c r="AN335"/>
  <c r="AO335"/>
  <c r="AP335"/>
  <c r="AQ335"/>
  <c r="AR335"/>
  <c r="I336"/>
  <c r="J336"/>
  <c r="K336"/>
  <c r="L336"/>
  <c r="M336"/>
  <c r="N336"/>
  <c r="O336"/>
  <c r="P336"/>
  <c r="Q336"/>
  <c r="R336"/>
  <c r="S336"/>
  <c r="T336"/>
  <c r="U336"/>
  <c r="V336"/>
  <c r="W336"/>
  <c r="X336"/>
  <c r="Y336"/>
  <c r="Z336"/>
  <c r="AA336"/>
  <c r="AB336"/>
  <c r="AC336"/>
  <c r="AD336"/>
  <c r="AE336"/>
  <c r="AF336"/>
  <c r="AG336"/>
  <c r="AH336"/>
  <c r="AI336"/>
  <c r="AJ336"/>
  <c r="AK336"/>
  <c r="AL336"/>
  <c r="AM336"/>
  <c r="AN336"/>
  <c r="AO336"/>
  <c r="AP336"/>
  <c r="AQ336"/>
  <c r="AR336"/>
  <c r="I337"/>
  <c r="J337"/>
  <c r="K337"/>
  <c r="L337"/>
  <c r="M337"/>
  <c r="N337"/>
  <c r="O337"/>
  <c r="P337"/>
  <c r="Q337"/>
  <c r="R337"/>
  <c r="S337"/>
  <c r="T337"/>
  <c r="U337"/>
  <c r="V337"/>
  <c r="W337"/>
  <c r="X337"/>
  <c r="Y337"/>
  <c r="Z337"/>
  <c r="AA337"/>
  <c r="AB337"/>
  <c r="AC337"/>
  <c r="AD337"/>
  <c r="AE337"/>
  <c r="AF337"/>
  <c r="AG337"/>
  <c r="AH337"/>
  <c r="AI337"/>
  <c r="AJ337"/>
  <c r="AK337"/>
  <c r="AL337"/>
  <c r="AM337"/>
  <c r="AN337"/>
  <c r="AO337"/>
  <c r="AP337"/>
  <c r="AQ337"/>
  <c r="AR337"/>
  <c r="I338"/>
  <c r="J338"/>
  <c r="K338"/>
  <c r="L338"/>
  <c r="M338"/>
  <c r="N338"/>
  <c r="O338"/>
  <c r="P338"/>
  <c r="Q338"/>
  <c r="R338"/>
  <c r="S338"/>
  <c r="T338"/>
  <c r="U338"/>
  <c r="V338"/>
  <c r="W338"/>
  <c r="X338"/>
  <c r="Y338"/>
  <c r="Z338"/>
  <c r="AA338"/>
  <c r="AB338"/>
  <c r="AC338"/>
  <c r="AD338"/>
  <c r="AE338"/>
  <c r="AF338"/>
  <c r="AG338"/>
  <c r="AH338"/>
  <c r="AI338"/>
  <c r="AJ338"/>
  <c r="AK338"/>
  <c r="AL338"/>
  <c r="AM338"/>
  <c r="AN338"/>
  <c r="AO338"/>
  <c r="AP338"/>
  <c r="AQ338"/>
  <c r="AR338"/>
  <c r="I339"/>
  <c r="J339"/>
  <c r="K339"/>
  <c r="L339"/>
  <c r="M339"/>
  <c r="N339"/>
  <c r="O339"/>
  <c r="P339"/>
  <c r="Q339"/>
  <c r="R339"/>
  <c r="S339"/>
  <c r="T339"/>
  <c r="U339"/>
  <c r="V339"/>
  <c r="W339"/>
  <c r="X339"/>
  <c r="Y339"/>
  <c r="Z339"/>
  <c r="AA339"/>
  <c r="AB339"/>
  <c r="AC339"/>
  <c r="AD339"/>
  <c r="AE339"/>
  <c r="AF339"/>
  <c r="AG339"/>
  <c r="AH339"/>
  <c r="AI339"/>
  <c r="AJ339"/>
  <c r="AK339"/>
  <c r="AL339"/>
  <c r="AM339"/>
  <c r="AN339"/>
  <c r="AO339"/>
  <c r="AP339"/>
  <c r="AQ339"/>
  <c r="AR339"/>
  <c r="I340"/>
  <c r="J340"/>
  <c r="K340"/>
  <c r="L340"/>
  <c r="M340"/>
  <c r="N340"/>
  <c r="O340"/>
  <c r="P340"/>
  <c r="Q340"/>
  <c r="R340"/>
  <c r="S340"/>
  <c r="T340"/>
  <c r="U340"/>
  <c r="V340"/>
  <c r="W340"/>
  <c r="X340"/>
  <c r="Y340"/>
  <c r="Z340"/>
  <c r="AA340"/>
  <c r="AB340"/>
  <c r="AC340"/>
  <c r="AD340"/>
  <c r="AE340"/>
  <c r="AF340"/>
  <c r="AG340"/>
  <c r="AH340"/>
  <c r="AI340"/>
  <c r="AJ340"/>
  <c r="AK340"/>
  <c r="AL340"/>
  <c r="AM340"/>
  <c r="AN340"/>
  <c r="AO340"/>
  <c r="AP340"/>
  <c r="AQ340"/>
  <c r="AR340"/>
  <c r="I341"/>
  <c r="J341"/>
  <c r="K341"/>
  <c r="L341"/>
  <c r="M341"/>
  <c r="N341"/>
  <c r="O341"/>
  <c r="P341"/>
  <c r="Q341"/>
  <c r="R341"/>
  <c r="S341"/>
  <c r="T341"/>
  <c r="U341"/>
  <c r="V341"/>
  <c r="W341"/>
  <c r="X341"/>
  <c r="Y341"/>
  <c r="Z341"/>
  <c r="AA341"/>
  <c r="AB341"/>
  <c r="AC341"/>
  <c r="AD341"/>
  <c r="AE341"/>
  <c r="AF341"/>
  <c r="AG341"/>
  <c r="AH341"/>
  <c r="AI341"/>
  <c r="AJ341"/>
  <c r="AK341"/>
  <c r="AL341"/>
  <c r="AM341"/>
  <c r="AN341"/>
  <c r="AO341"/>
  <c r="AP341"/>
  <c r="AQ341"/>
  <c r="AR341"/>
  <c r="I342"/>
  <c r="J342"/>
  <c r="K342"/>
  <c r="L342"/>
  <c r="M342"/>
  <c r="N342"/>
  <c r="O342"/>
  <c r="P342"/>
  <c r="Q342"/>
  <c r="R342"/>
  <c r="S342"/>
  <c r="T342"/>
  <c r="U342"/>
  <c r="V342"/>
  <c r="W342"/>
  <c r="X342"/>
  <c r="Y342"/>
  <c r="Z342"/>
  <c r="AA342"/>
  <c r="AB342"/>
  <c r="AC342"/>
  <c r="AD342"/>
  <c r="AE342"/>
  <c r="AF342"/>
  <c r="AG342"/>
  <c r="AH342"/>
  <c r="AI342"/>
  <c r="AJ342"/>
  <c r="AK342"/>
  <c r="AL342"/>
  <c r="AM342"/>
  <c r="AN342"/>
  <c r="AO342"/>
  <c r="AP342"/>
  <c r="AQ342"/>
  <c r="AR342"/>
  <c r="I343"/>
  <c r="J343"/>
  <c r="K343"/>
  <c r="L343"/>
  <c r="M343"/>
  <c r="N343"/>
  <c r="O343"/>
  <c r="P343"/>
  <c r="Q343"/>
  <c r="R343"/>
  <c r="S343"/>
  <c r="T343"/>
  <c r="U343"/>
  <c r="V343"/>
  <c r="W343"/>
  <c r="X343"/>
  <c r="Y343"/>
  <c r="Z343"/>
  <c r="AA343"/>
  <c r="AB343"/>
  <c r="AC343"/>
  <c r="AD343"/>
  <c r="AE343"/>
  <c r="AF343"/>
  <c r="AG343"/>
  <c r="AH343"/>
  <c r="AI343"/>
  <c r="AJ343"/>
  <c r="AK343"/>
  <c r="AL343"/>
  <c r="AM343"/>
  <c r="AN343"/>
  <c r="AO343"/>
  <c r="AP343"/>
  <c r="AQ343"/>
  <c r="AR343"/>
  <c r="I344"/>
  <c r="J344"/>
  <c r="K344"/>
  <c r="L344"/>
  <c r="M344"/>
  <c r="N344"/>
  <c r="O344"/>
  <c r="P344"/>
  <c r="Q344"/>
  <c r="R344"/>
  <c r="S344"/>
  <c r="T344"/>
  <c r="U344"/>
  <c r="V344"/>
  <c r="W344"/>
  <c r="X344"/>
  <c r="Y344"/>
  <c r="Z344"/>
  <c r="AA344"/>
  <c r="AB344"/>
  <c r="AC344"/>
  <c r="AD344"/>
  <c r="AE344"/>
  <c r="AF344"/>
  <c r="AG344"/>
  <c r="AH344"/>
  <c r="AI344"/>
  <c r="AJ344"/>
  <c r="AK344"/>
  <c r="AL344"/>
  <c r="AM344"/>
  <c r="AN344"/>
  <c r="AO344"/>
  <c r="AP344"/>
  <c r="AQ344"/>
  <c r="AR344"/>
  <c r="I345"/>
  <c r="J345"/>
  <c r="K345"/>
  <c r="L345"/>
  <c r="M345"/>
  <c r="N345"/>
  <c r="O345"/>
  <c r="P345"/>
  <c r="Q345"/>
  <c r="R345"/>
  <c r="S345"/>
  <c r="T345"/>
  <c r="U345"/>
  <c r="V345"/>
  <c r="W345"/>
  <c r="X345"/>
  <c r="Y345"/>
  <c r="Z345"/>
  <c r="AA345"/>
  <c r="AB345"/>
  <c r="AC345"/>
  <c r="AD345"/>
  <c r="AE345"/>
  <c r="AF345"/>
  <c r="AG345"/>
  <c r="AH345"/>
  <c r="AI345"/>
  <c r="AJ345"/>
  <c r="AK345"/>
  <c r="AL345"/>
  <c r="AM345"/>
  <c r="AN345"/>
  <c r="AO345"/>
  <c r="AP345"/>
  <c r="AQ345"/>
  <c r="AR345"/>
  <c r="I346"/>
  <c r="J346"/>
  <c r="J334" s="1"/>
  <c r="K346"/>
  <c r="L346"/>
  <c r="M346"/>
  <c r="N346"/>
  <c r="O346"/>
  <c r="P346"/>
  <c r="Q346"/>
  <c r="R346"/>
  <c r="S346"/>
  <c r="T346"/>
  <c r="U346"/>
  <c r="V346"/>
  <c r="W346"/>
  <c r="X346"/>
  <c r="Y346"/>
  <c r="Z346"/>
  <c r="AA346"/>
  <c r="AB346"/>
  <c r="AC346"/>
  <c r="AD346"/>
  <c r="AE346"/>
  <c r="AF346"/>
  <c r="AG346"/>
  <c r="AH346"/>
  <c r="AI346"/>
  <c r="AJ346"/>
  <c r="AK346"/>
  <c r="AL346"/>
  <c r="AM346"/>
  <c r="AN346"/>
  <c r="AO346"/>
  <c r="AP346"/>
  <c r="AQ346"/>
  <c r="AR346"/>
  <c r="I349"/>
  <c r="J349"/>
  <c r="K349"/>
  <c r="L349"/>
  <c r="M349"/>
  <c r="N349"/>
  <c r="O349"/>
  <c r="P349"/>
  <c r="Q349"/>
  <c r="R349"/>
  <c r="S349"/>
  <c r="T349"/>
  <c r="U349"/>
  <c r="V349"/>
  <c r="W349"/>
  <c r="X349"/>
  <c r="Y349"/>
  <c r="Z349"/>
  <c r="AA349"/>
  <c r="AB349"/>
  <c r="AC349"/>
  <c r="AD349"/>
  <c r="AE349"/>
  <c r="AF349"/>
  <c r="AG349"/>
  <c r="AH349"/>
  <c r="AI349"/>
  <c r="AJ349"/>
  <c r="AK349"/>
  <c r="AL349"/>
  <c r="AM349"/>
  <c r="AN349"/>
  <c r="AO349"/>
  <c r="AP349"/>
  <c r="AQ349"/>
  <c r="AR349"/>
  <c r="I350"/>
  <c r="J350"/>
  <c r="K350"/>
  <c r="L350"/>
  <c r="M350"/>
  <c r="N350"/>
  <c r="O350"/>
  <c r="P350"/>
  <c r="Q350"/>
  <c r="R350"/>
  <c r="S350"/>
  <c r="T350"/>
  <c r="U350"/>
  <c r="V350"/>
  <c r="W350"/>
  <c r="X350"/>
  <c r="Y350"/>
  <c r="Z350"/>
  <c r="AA350"/>
  <c r="AB350"/>
  <c r="AC350"/>
  <c r="AD350"/>
  <c r="AE350"/>
  <c r="AF350"/>
  <c r="AG350"/>
  <c r="AH350"/>
  <c r="AI350"/>
  <c r="AJ350"/>
  <c r="AK350"/>
  <c r="AL350"/>
  <c r="AM350"/>
  <c r="AN350"/>
  <c r="AO350"/>
  <c r="AP350"/>
  <c r="AQ350"/>
  <c r="AR350"/>
  <c r="I351"/>
  <c r="J351"/>
  <c r="K351"/>
  <c r="L351"/>
  <c r="M351"/>
  <c r="N351"/>
  <c r="O351"/>
  <c r="P351"/>
  <c r="Q351"/>
  <c r="R351"/>
  <c r="S351"/>
  <c r="T351"/>
  <c r="U351"/>
  <c r="V351"/>
  <c r="W351"/>
  <c r="X351"/>
  <c r="Y351"/>
  <c r="Z351"/>
  <c r="AA351"/>
  <c r="AB351"/>
  <c r="AC351"/>
  <c r="AD351"/>
  <c r="AE351"/>
  <c r="AF351"/>
  <c r="AG351"/>
  <c r="AH351"/>
  <c r="AI351"/>
  <c r="AJ351"/>
  <c r="AK351"/>
  <c r="AL351"/>
  <c r="AM351"/>
  <c r="AN351"/>
  <c r="AO351"/>
  <c r="AP351"/>
  <c r="AQ351"/>
  <c r="AR351"/>
  <c r="I352"/>
  <c r="J352"/>
  <c r="K352"/>
  <c r="L352"/>
  <c r="M352"/>
  <c r="N352"/>
  <c r="O352"/>
  <c r="P352"/>
  <c r="Q352"/>
  <c r="R352"/>
  <c r="S352"/>
  <c r="T352"/>
  <c r="U352"/>
  <c r="V352"/>
  <c r="W352"/>
  <c r="X352"/>
  <c r="Y352"/>
  <c r="Z352"/>
  <c r="AA352"/>
  <c r="AB352"/>
  <c r="AC352"/>
  <c r="AD352"/>
  <c r="AE352"/>
  <c r="AF352"/>
  <c r="AG352"/>
  <c r="AH352"/>
  <c r="AI352"/>
  <c r="AJ352"/>
  <c r="AK352"/>
  <c r="AL352"/>
  <c r="AM352"/>
  <c r="AN352"/>
  <c r="AO352"/>
  <c r="AP352"/>
  <c r="AQ352"/>
  <c r="AR352"/>
  <c r="I353"/>
  <c r="J353"/>
  <c r="K353"/>
  <c r="L353"/>
  <c r="M353"/>
  <c r="N353"/>
  <c r="O353"/>
  <c r="P353"/>
  <c r="Q353"/>
  <c r="R353"/>
  <c r="S353"/>
  <c r="T353"/>
  <c r="U353"/>
  <c r="V353"/>
  <c r="W353"/>
  <c r="X353"/>
  <c r="Y353"/>
  <c r="Z353"/>
  <c r="AA353"/>
  <c r="AB353"/>
  <c r="AC353"/>
  <c r="AD353"/>
  <c r="AE353"/>
  <c r="AF353"/>
  <c r="AG353"/>
  <c r="AH353"/>
  <c r="AI353"/>
  <c r="AJ353"/>
  <c r="AK353"/>
  <c r="AL353"/>
  <c r="AM353"/>
  <c r="AN353"/>
  <c r="AO353"/>
  <c r="AP353"/>
  <c r="AQ353"/>
  <c r="AR353"/>
  <c r="I354"/>
  <c r="J354"/>
  <c r="K354"/>
  <c r="L354"/>
  <c r="M354"/>
  <c r="N354"/>
  <c r="O354"/>
  <c r="P354"/>
  <c r="Q354"/>
  <c r="R354"/>
  <c r="S354"/>
  <c r="T354"/>
  <c r="U354"/>
  <c r="V354"/>
  <c r="W354"/>
  <c r="X354"/>
  <c r="Y354"/>
  <c r="Z354"/>
  <c r="AA354"/>
  <c r="AB354"/>
  <c r="AC354"/>
  <c r="AD354"/>
  <c r="AE354"/>
  <c r="AF354"/>
  <c r="AG354"/>
  <c r="AH354"/>
  <c r="AI354"/>
  <c r="AJ354"/>
  <c r="AK354"/>
  <c r="AL354"/>
  <c r="AM354"/>
  <c r="AN354"/>
  <c r="AO354"/>
  <c r="AP354"/>
  <c r="AQ354"/>
  <c r="AR354"/>
  <c r="I355"/>
  <c r="J355"/>
  <c r="K355"/>
  <c r="L355"/>
  <c r="M355"/>
  <c r="N355"/>
  <c r="O355"/>
  <c r="P355"/>
  <c r="Q355"/>
  <c r="R355"/>
  <c r="S355"/>
  <c r="T355"/>
  <c r="U355"/>
  <c r="V355"/>
  <c r="W355"/>
  <c r="X355"/>
  <c r="Y355"/>
  <c r="Z355"/>
  <c r="AA355"/>
  <c r="AB355"/>
  <c r="AC355"/>
  <c r="AD355"/>
  <c r="AE355"/>
  <c r="AF355"/>
  <c r="AG355"/>
  <c r="AH355"/>
  <c r="AI355"/>
  <c r="AJ355"/>
  <c r="AK355"/>
  <c r="AL355"/>
  <c r="AM355"/>
  <c r="AN355"/>
  <c r="AO355"/>
  <c r="AP355"/>
  <c r="AQ355"/>
  <c r="AR355"/>
  <c r="I356"/>
  <c r="J356"/>
  <c r="K356"/>
  <c r="L356"/>
  <c r="M356"/>
  <c r="N356"/>
  <c r="O356"/>
  <c r="P356"/>
  <c r="Q356"/>
  <c r="R356"/>
  <c r="S356"/>
  <c r="T356"/>
  <c r="U356"/>
  <c r="V356"/>
  <c r="W356"/>
  <c r="X356"/>
  <c r="Y356"/>
  <c r="Z356"/>
  <c r="AA356"/>
  <c r="AB356"/>
  <c r="AC356"/>
  <c r="AD356"/>
  <c r="AE356"/>
  <c r="AF356"/>
  <c r="AG356"/>
  <c r="AH356"/>
  <c r="AI356"/>
  <c r="AJ356"/>
  <c r="AK356"/>
  <c r="AL356"/>
  <c r="AM356"/>
  <c r="AN356"/>
  <c r="AO356"/>
  <c r="AP356"/>
  <c r="AQ356"/>
  <c r="AR356"/>
  <c r="I357"/>
  <c r="J357"/>
  <c r="K357"/>
  <c r="L357"/>
  <c r="M357"/>
  <c r="N357"/>
  <c r="O357"/>
  <c r="P357"/>
  <c r="Q357"/>
  <c r="R357"/>
  <c r="S357"/>
  <c r="T357"/>
  <c r="U357"/>
  <c r="V357"/>
  <c r="W357"/>
  <c r="X357"/>
  <c r="Y357"/>
  <c r="Z357"/>
  <c r="AA357"/>
  <c r="AB357"/>
  <c r="AC357"/>
  <c r="AD357"/>
  <c r="AE357"/>
  <c r="AF357"/>
  <c r="AG357"/>
  <c r="AH357"/>
  <c r="AI357"/>
  <c r="AJ357"/>
  <c r="AK357"/>
  <c r="AL357"/>
  <c r="AM357"/>
  <c r="AN357"/>
  <c r="AO357"/>
  <c r="AP357"/>
  <c r="AQ357"/>
  <c r="AR357"/>
  <c r="I358"/>
  <c r="J358"/>
  <c r="K358"/>
  <c r="L358"/>
  <c r="M358"/>
  <c r="N358"/>
  <c r="O358"/>
  <c r="P358"/>
  <c r="Q358"/>
  <c r="R358"/>
  <c r="S358"/>
  <c r="T358"/>
  <c r="U358"/>
  <c r="V358"/>
  <c r="W358"/>
  <c r="X358"/>
  <c r="Y358"/>
  <c r="Z358"/>
  <c r="AA358"/>
  <c r="AB358"/>
  <c r="AC358"/>
  <c r="AD358"/>
  <c r="AE358"/>
  <c r="AF358"/>
  <c r="AG358"/>
  <c r="AH358"/>
  <c r="AI358"/>
  <c r="AJ358"/>
  <c r="AK358"/>
  <c r="AL358"/>
  <c r="AM358"/>
  <c r="AN358"/>
  <c r="AO358"/>
  <c r="AP358"/>
  <c r="AQ358"/>
  <c r="AR358"/>
  <c r="I359"/>
  <c r="J359"/>
  <c r="K359"/>
  <c r="L359"/>
  <c r="M359"/>
  <c r="N359"/>
  <c r="O359"/>
  <c r="P359"/>
  <c r="Q359"/>
  <c r="R359"/>
  <c r="S359"/>
  <c r="T359"/>
  <c r="U359"/>
  <c r="V359"/>
  <c r="W359"/>
  <c r="X359"/>
  <c r="Y359"/>
  <c r="Z359"/>
  <c r="AA359"/>
  <c r="AB359"/>
  <c r="AC359"/>
  <c r="AD359"/>
  <c r="AE359"/>
  <c r="AF359"/>
  <c r="AG359"/>
  <c r="AH359"/>
  <c r="AI359"/>
  <c r="AJ359"/>
  <c r="AK359"/>
  <c r="AL359"/>
  <c r="AM359"/>
  <c r="AN359"/>
  <c r="AO359"/>
  <c r="AP359"/>
  <c r="AQ359"/>
  <c r="AR359"/>
  <c r="I360"/>
  <c r="J360"/>
  <c r="K360"/>
  <c r="L360"/>
  <c r="M360"/>
  <c r="N360"/>
  <c r="O360"/>
  <c r="P360"/>
  <c r="Q360"/>
  <c r="R360"/>
  <c r="S360"/>
  <c r="T360"/>
  <c r="U360"/>
  <c r="V360"/>
  <c r="W360"/>
  <c r="X360"/>
  <c r="Y360"/>
  <c r="Z360"/>
  <c r="AA360"/>
  <c r="AB360"/>
  <c r="AC360"/>
  <c r="AD360"/>
  <c r="AE360"/>
  <c r="AF360"/>
  <c r="AG360"/>
  <c r="AH360"/>
  <c r="AI360"/>
  <c r="AJ360"/>
  <c r="AK360"/>
  <c r="AL360"/>
  <c r="AM360"/>
  <c r="AN360"/>
  <c r="AO360"/>
  <c r="AP360"/>
  <c r="AQ360"/>
  <c r="AR360"/>
  <c r="I363"/>
  <c r="J363"/>
  <c r="K363"/>
  <c r="L363"/>
  <c r="M363"/>
  <c r="N363"/>
  <c r="O363"/>
  <c r="P363"/>
  <c r="Q363"/>
  <c r="R363"/>
  <c r="S363"/>
  <c r="T363"/>
  <c r="U363"/>
  <c r="V363"/>
  <c r="W363"/>
  <c r="X363"/>
  <c r="Y363"/>
  <c r="Z363"/>
  <c r="AA363"/>
  <c r="AB363"/>
  <c r="AC363"/>
  <c r="AD363"/>
  <c r="AE363"/>
  <c r="AF363"/>
  <c r="AG363"/>
  <c r="AH363"/>
  <c r="AI363"/>
  <c r="AJ363"/>
  <c r="AK363"/>
  <c r="AL363"/>
  <c r="AM363"/>
  <c r="AN363"/>
  <c r="AO363"/>
  <c r="AP363"/>
  <c r="AQ363"/>
  <c r="AR363"/>
  <c r="I364"/>
  <c r="J364"/>
  <c r="K364"/>
  <c r="L364"/>
  <c r="M364"/>
  <c r="N364"/>
  <c r="O364"/>
  <c r="P364"/>
  <c r="Q364"/>
  <c r="R364"/>
  <c r="S364"/>
  <c r="T364"/>
  <c r="U364"/>
  <c r="V364"/>
  <c r="W364"/>
  <c r="X364"/>
  <c r="Y364"/>
  <c r="Z364"/>
  <c r="AA364"/>
  <c r="AB364"/>
  <c r="AC364"/>
  <c r="AD364"/>
  <c r="AE364"/>
  <c r="AF364"/>
  <c r="AG364"/>
  <c r="AH364"/>
  <c r="AI364"/>
  <c r="AJ364"/>
  <c r="AK364"/>
  <c r="AL364"/>
  <c r="AM364"/>
  <c r="AN364"/>
  <c r="AO364"/>
  <c r="AP364"/>
  <c r="AQ364"/>
  <c r="AR364"/>
  <c r="I365"/>
  <c r="J365"/>
  <c r="K365"/>
  <c r="L365"/>
  <c r="M365"/>
  <c r="N365"/>
  <c r="O365"/>
  <c r="P365"/>
  <c r="Q365"/>
  <c r="R365"/>
  <c r="S365"/>
  <c r="T365"/>
  <c r="U365"/>
  <c r="V365"/>
  <c r="W365"/>
  <c r="X365"/>
  <c r="Y365"/>
  <c r="Z365"/>
  <c r="AA365"/>
  <c r="AB365"/>
  <c r="AC365"/>
  <c r="AD365"/>
  <c r="AE365"/>
  <c r="AF365"/>
  <c r="AG365"/>
  <c r="AH365"/>
  <c r="AI365"/>
  <c r="AJ365"/>
  <c r="AK365"/>
  <c r="AL365"/>
  <c r="AM365"/>
  <c r="AN365"/>
  <c r="AO365"/>
  <c r="AP365"/>
  <c r="AQ365"/>
  <c r="AR365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I368"/>
  <c r="J368"/>
  <c r="K368"/>
  <c r="L368"/>
  <c r="M368"/>
  <c r="N368"/>
  <c r="O368"/>
  <c r="P368"/>
  <c r="Q368"/>
  <c r="R368"/>
  <c r="S368"/>
  <c r="T368"/>
  <c r="U368"/>
  <c r="V368"/>
  <c r="W368"/>
  <c r="X368"/>
  <c r="Y368"/>
  <c r="Z368"/>
  <c r="AA368"/>
  <c r="AB368"/>
  <c r="AC368"/>
  <c r="AD368"/>
  <c r="AE368"/>
  <c r="AF368"/>
  <c r="AG368"/>
  <c r="AH368"/>
  <c r="AI368"/>
  <c r="AJ368"/>
  <c r="AK368"/>
  <c r="AL368"/>
  <c r="AM368"/>
  <c r="AN368"/>
  <c r="AO368"/>
  <c r="AP368"/>
  <c r="AQ368"/>
  <c r="AR368"/>
  <c r="I369"/>
  <c r="J369"/>
  <c r="K369"/>
  <c r="L369"/>
  <c r="M369"/>
  <c r="N369"/>
  <c r="O369"/>
  <c r="P369"/>
  <c r="Q369"/>
  <c r="R369"/>
  <c r="S369"/>
  <c r="T369"/>
  <c r="U369"/>
  <c r="V369"/>
  <c r="W369"/>
  <c r="X369"/>
  <c r="Y369"/>
  <c r="Z369"/>
  <c r="AA369"/>
  <c r="AB369"/>
  <c r="AC369"/>
  <c r="AD369"/>
  <c r="AE369"/>
  <c r="AF369"/>
  <c r="AG369"/>
  <c r="AH369"/>
  <c r="AI369"/>
  <c r="AJ369"/>
  <c r="AK369"/>
  <c r="AL369"/>
  <c r="AM369"/>
  <c r="AN369"/>
  <c r="AO369"/>
  <c r="AP369"/>
  <c r="AQ369"/>
  <c r="AR369"/>
  <c r="I370"/>
  <c r="J370"/>
  <c r="K370"/>
  <c r="L370"/>
  <c r="M370"/>
  <c r="N370"/>
  <c r="O370"/>
  <c r="P370"/>
  <c r="Q370"/>
  <c r="R370"/>
  <c r="S370"/>
  <c r="T370"/>
  <c r="U370"/>
  <c r="V370"/>
  <c r="W370"/>
  <c r="X370"/>
  <c r="Y370"/>
  <c r="Z370"/>
  <c r="AA370"/>
  <c r="AB370"/>
  <c r="AC370"/>
  <c r="AD370"/>
  <c r="AE370"/>
  <c r="AF370"/>
  <c r="AG370"/>
  <c r="AH370"/>
  <c r="AI370"/>
  <c r="AJ370"/>
  <c r="AK370"/>
  <c r="AL370"/>
  <c r="AM370"/>
  <c r="AN370"/>
  <c r="AO370"/>
  <c r="AP370"/>
  <c r="AQ370"/>
  <c r="AR370"/>
  <c r="I371"/>
  <c r="J371"/>
  <c r="K371"/>
  <c r="L371"/>
  <c r="M371"/>
  <c r="N371"/>
  <c r="O371"/>
  <c r="P371"/>
  <c r="Q371"/>
  <c r="R371"/>
  <c r="S371"/>
  <c r="T371"/>
  <c r="U371"/>
  <c r="V371"/>
  <c r="W371"/>
  <c r="X371"/>
  <c r="Y371"/>
  <c r="Z371"/>
  <c r="AA371"/>
  <c r="AB371"/>
  <c r="AC371"/>
  <c r="AD371"/>
  <c r="AE371"/>
  <c r="AF371"/>
  <c r="AG371"/>
  <c r="AH371"/>
  <c r="AI371"/>
  <c r="AJ371"/>
  <c r="AK371"/>
  <c r="AL371"/>
  <c r="AM371"/>
  <c r="AN371"/>
  <c r="AO371"/>
  <c r="AP371"/>
  <c r="AQ371"/>
  <c r="AR371"/>
  <c r="I372"/>
  <c r="J372"/>
  <c r="K372"/>
  <c r="L372"/>
  <c r="M372"/>
  <c r="N372"/>
  <c r="O372"/>
  <c r="P372"/>
  <c r="Q372"/>
  <c r="R372"/>
  <c r="S372"/>
  <c r="T372"/>
  <c r="U372"/>
  <c r="V372"/>
  <c r="W372"/>
  <c r="X372"/>
  <c r="Y372"/>
  <c r="Z372"/>
  <c r="AA372"/>
  <c r="AB372"/>
  <c r="AC372"/>
  <c r="AD372"/>
  <c r="AE372"/>
  <c r="AF372"/>
  <c r="AG372"/>
  <c r="AH372"/>
  <c r="AI372"/>
  <c r="AJ372"/>
  <c r="AK372"/>
  <c r="AL372"/>
  <c r="AM372"/>
  <c r="AN372"/>
  <c r="AO372"/>
  <c r="AP372"/>
  <c r="AQ372"/>
  <c r="AR372"/>
  <c r="I373"/>
  <c r="J373"/>
  <c r="K373"/>
  <c r="L373"/>
  <c r="M373"/>
  <c r="N373"/>
  <c r="O373"/>
  <c r="P373"/>
  <c r="Q373"/>
  <c r="R373"/>
  <c r="S373"/>
  <c r="T373"/>
  <c r="U373"/>
  <c r="V373"/>
  <c r="W373"/>
  <c r="X373"/>
  <c r="Y373"/>
  <c r="Z373"/>
  <c r="AA373"/>
  <c r="AB373"/>
  <c r="AC373"/>
  <c r="AD373"/>
  <c r="AE373"/>
  <c r="AF373"/>
  <c r="AG373"/>
  <c r="AH373"/>
  <c r="AI373"/>
  <c r="AJ373"/>
  <c r="AK373"/>
  <c r="AL373"/>
  <c r="AM373"/>
  <c r="AN373"/>
  <c r="AO373"/>
  <c r="AP373"/>
  <c r="AQ373"/>
  <c r="AR373"/>
  <c r="I374"/>
  <c r="J374"/>
  <c r="K374"/>
  <c r="L374"/>
  <c r="M374"/>
  <c r="N374"/>
  <c r="O374"/>
  <c r="P374"/>
  <c r="Q374"/>
  <c r="R374"/>
  <c r="S374"/>
  <c r="T374"/>
  <c r="U374"/>
  <c r="V374"/>
  <c r="W374"/>
  <c r="X374"/>
  <c r="Y374"/>
  <c r="Z374"/>
  <c r="AA374"/>
  <c r="AB374"/>
  <c r="AC374"/>
  <c r="AD374"/>
  <c r="AE374"/>
  <c r="AF374"/>
  <c r="AG374"/>
  <c r="AH374"/>
  <c r="AI374"/>
  <c r="AJ374"/>
  <c r="AK374"/>
  <c r="AL374"/>
  <c r="AM374"/>
  <c r="AN374"/>
  <c r="AO374"/>
  <c r="AP374"/>
  <c r="AQ374"/>
  <c r="AR374"/>
  <c r="I25"/>
  <c r="I23" s="1"/>
  <c r="I17" i="2" s="1"/>
  <c r="E34" i="3"/>
  <c r="C36" i="4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35"/>
  <c r="B35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13"/>
  <c r="B13" s="1"/>
  <c r="Q7"/>
  <c r="Q10"/>
  <c r="Q12" s="1"/>
  <c r="Q30"/>
  <c r="Q32" s="1"/>
  <c r="H374" i="12"/>
  <c r="G374"/>
  <c r="F374" s="1"/>
  <c r="E374"/>
  <c r="D374"/>
  <c r="H373"/>
  <c r="G373"/>
  <c r="F373" s="1"/>
  <c r="E373"/>
  <c r="D373"/>
  <c r="H372"/>
  <c r="G372"/>
  <c r="F372" s="1"/>
  <c r="E372"/>
  <c r="D372"/>
  <c r="H371"/>
  <c r="G371"/>
  <c r="F371" s="1"/>
  <c r="E371"/>
  <c r="D371"/>
  <c r="H370"/>
  <c r="G370"/>
  <c r="E370"/>
  <c r="D370"/>
  <c r="H369"/>
  <c r="G369"/>
  <c r="E369"/>
  <c r="D369"/>
  <c r="H368"/>
  <c r="G368"/>
  <c r="E368"/>
  <c r="D368"/>
  <c r="H367"/>
  <c r="F367" s="1"/>
  <c r="G367"/>
  <c r="E367"/>
  <c r="D367"/>
  <c r="H366"/>
  <c r="G366"/>
  <c r="F366" s="1"/>
  <c r="E366"/>
  <c r="D366"/>
  <c r="H365"/>
  <c r="G365"/>
  <c r="E365"/>
  <c r="D365"/>
  <c r="H364"/>
  <c r="G364"/>
  <c r="E364"/>
  <c r="D364"/>
  <c r="H363"/>
  <c r="G363"/>
  <c r="E363"/>
  <c r="D363"/>
  <c r="AR362"/>
  <c r="AQ362"/>
  <c r="AP362"/>
  <c r="AN362"/>
  <c r="AM362"/>
  <c r="AL362"/>
  <c r="AK362"/>
  <c r="AJ362" s="1"/>
  <c r="AI362"/>
  <c r="AH362"/>
  <c r="AG362"/>
  <c r="AF362"/>
  <c r="AE362" s="1"/>
  <c r="AD362"/>
  <c r="AC362"/>
  <c r="AB362"/>
  <c r="Z362" s="1"/>
  <c r="AA362"/>
  <c r="Y362"/>
  <c r="X362"/>
  <c r="W362"/>
  <c r="V362"/>
  <c r="U362" s="1"/>
  <c r="T362"/>
  <c r="S362"/>
  <c r="R362"/>
  <c r="Q362"/>
  <c r="O362"/>
  <c r="N362"/>
  <c r="M362"/>
  <c r="L362"/>
  <c r="K362" s="1"/>
  <c r="J362"/>
  <c r="E362" s="1"/>
  <c r="I362"/>
  <c r="AR361"/>
  <c r="AQ361"/>
  <c r="AP361"/>
  <c r="AN361"/>
  <c r="AM361"/>
  <c r="AL361"/>
  <c r="AK361"/>
  <c r="AI361"/>
  <c r="AH361"/>
  <c r="AG361"/>
  <c r="AF361"/>
  <c r="AD361"/>
  <c r="AC361"/>
  <c r="AB361"/>
  <c r="AA361"/>
  <c r="Y361"/>
  <c r="X361"/>
  <c r="W361"/>
  <c r="U361" s="1"/>
  <c r="V361"/>
  <c r="T361"/>
  <c r="S361"/>
  <c r="R361"/>
  <c r="Q361"/>
  <c r="O361"/>
  <c r="N361"/>
  <c r="M361"/>
  <c r="L361"/>
  <c r="K361" s="1"/>
  <c r="J361"/>
  <c r="I361"/>
  <c r="D361" s="1"/>
  <c r="H360"/>
  <c r="F360" s="1"/>
  <c r="G360"/>
  <c r="E360"/>
  <c r="D360"/>
  <c r="H359"/>
  <c r="F359" s="1"/>
  <c r="G359"/>
  <c r="E359"/>
  <c r="D359"/>
  <c r="H358"/>
  <c r="G358"/>
  <c r="F358" s="1"/>
  <c r="E358"/>
  <c r="D358"/>
  <c r="H357"/>
  <c r="G357"/>
  <c r="F357" s="1"/>
  <c r="E357"/>
  <c r="D357"/>
  <c r="H356"/>
  <c r="G356"/>
  <c r="E356"/>
  <c r="D356"/>
  <c r="H355"/>
  <c r="G355"/>
  <c r="F355" s="1"/>
  <c r="E355"/>
  <c r="D355"/>
  <c r="H354"/>
  <c r="G354"/>
  <c r="E354"/>
  <c r="D354"/>
  <c r="H353"/>
  <c r="G353"/>
  <c r="E353"/>
  <c r="D353"/>
  <c r="H352"/>
  <c r="F352" s="1"/>
  <c r="G352"/>
  <c r="E352"/>
  <c r="D352"/>
  <c r="H351"/>
  <c r="G351"/>
  <c r="F351"/>
  <c r="E351"/>
  <c r="D351"/>
  <c r="H350"/>
  <c r="G350"/>
  <c r="F350" s="1"/>
  <c r="E350"/>
  <c r="D350"/>
  <c r="H349"/>
  <c r="G349"/>
  <c r="F349" s="1"/>
  <c r="E349"/>
  <c r="D349"/>
  <c r="AR348"/>
  <c r="AQ348"/>
  <c r="AP348"/>
  <c r="AN348"/>
  <c r="AM348"/>
  <c r="AL348"/>
  <c r="AK348"/>
  <c r="AJ348" s="1"/>
  <c r="AI348"/>
  <c r="AH348"/>
  <c r="AG348"/>
  <c r="AF348"/>
  <c r="AE348" s="1"/>
  <c r="AD348"/>
  <c r="AC348"/>
  <c r="AB348"/>
  <c r="AA348"/>
  <c r="Z348" s="1"/>
  <c r="Y348"/>
  <c r="X348"/>
  <c r="W348"/>
  <c r="V348"/>
  <c r="U348" s="1"/>
  <c r="T348"/>
  <c r="S348"/>
  <c r="R348"/>
  <c r="Q348"/>
  <c r="O348"/>
  <c r="N348"/>
  <c r="M348"/>
  <c r="L348"/>
  <c r="J348"/>
  <c r="E348" s="1"/>
  <c r="I348"/>
  <c r="D348"/>
  <c r="AR347"/>
  <c r="AQ347"/>
  <c r="AP347"/>
  <c r="AN347"/>
  <c r="AM347"/>
  <c r="AL347"/>
  <c r="AK347"/>
  <c r="AI347"/>
  <c r="AH347"/>
  <c r="AG347"/>
  <c r="AF347"/>
  <c r="AD347"/>
  <c r="AC347"/>
  <c r="AB347"/>
  <c r="AA347"/>
  <c r="Z347"/>
  <c r="Y347"/>
  <c r="X347"/>
  <c r="W347"/>
  <c r="V347"/>
  <c r="U347" s="1"/>
  <c r="T347"/>
  <c r="S347"/>
  <c r="R347"/>
  <c r="Q347"/>
  <c r="P347" s="1"/>
  <c r="O347"/>
  <c r="N347"/>
  <c r="M347"/>
  <c r="L347"/>
  <c r="K347" s="1"/>
  <c r="J347"/>
  <c r="I347"/>
  <c r="D347" s="1"/>
  <c r="H346"/>
  <c r="G346"/>
  <c r="F346" s="1"/>
  <c r="E346"/>
  <c r="D346"/>
  <c r="H345"/>
  <c r="G345"/>
  <c r="F345" s="1"/>
  <c r="E345"/>
  <c r="D345"/>
  <c r="H344"/>
  <c r="G344"/>
  <c r="F344" s="1"/>
  <c r="E344"/>
  <c r="D344"/>
  <c r="H343"/>
  <c r="G343"/>
  <c r="F343" s="1"/>
  <c r="E343"/>
  <c r="D343"/>
  <c r="H342"/>
  <c r="G342"/>
  <c r="E342"/>
  <c r="D342"/>
  <c r="H341"/>
  <c r="G341"/>
  <c r="E341"/>
  <c r="D341"/>
  <c r="H340"/>
  <c r="G340"/>
  <c r="E340"/>
  <c r="D340"/>
  <c r="H339"/>
  <c r="F339" s="1"/>
  <c r="G339"/>
  <c r="E339"/>
  <c r="D339"/>
  <c r="H338"/>
  <c r="G338"/>
  <c r="F338" s="1"/>
  <c r="E338"/>
  <c r="D338"/>
  <c r="H337"/>
  <c r="G337"/>
  <c r="F337" s="1"/>
  <c r="E337"/>
  <c r="D337"/>
  <c r="H336"/>
  <c r="G336"/>
  <c r="E336"/>
  <c r="D336"/>
  <c r="H335"/>
  <c r="G335"/>
  <c r="F335" s="1"/>
  <c r="E335"/>
  <c r="D335"/>
  <c r="AR334"/>
  <c r="AQ334"/>
  <c r="AP334"/>
  <c r="AO334" s="1"/>
  <c r="AN334"/>
  <c r="AM334"/>
  <c r="AL334"/>
  <c r="AK334"/>
  <c r="AJ334" s="1"/>
  <c r="AI334"/>
  <c r="AH334"/>
  <c r="AG334"/>
  <c r="AF334"/>
  <c r="AD334"/>
  <c r="AC334"/>
  <c r="AB334"/>
  <c r="AA334"/>
  <c r="Y334"/>
  <c r="X334"/>
  <c r="W334"/>
  <c r="V334"/>
  <c r="T334"/>
  <c r="S334"/>
  <c r="R334"/>
  <c r="P334" s="1"/>
  <c r="Q334"/>
  <c r="O334"/>
  <c r="N334"/>
  <c r="M334"/>
  <c r="K334" s="1"/>
  <c r="L334"/>
  <c r="J334"/>
  <c r="I334"/>
  <c r="AR333"/>
  <c r="AQ333"/>
  <c r="AP333"/>
  <c r="AN333"/>
  <c r="AM333"/>
  <c r="AL333"/>
  <c r="AK333"/>
  <c r="AJ333" s="1"/>
  <c r="AI333"/>
  <c r="AH333"/>
  <c r="AG333"/>
  <c r="AF333"/>
  <c r="AD333"/>
  <c r="AC333"/>
  <c r="AB333"/>
  <c r="AA333"/>
  <c r="Y333"/>
  <c r="X333"/>
  <c r="W333"/>
  <c r="U333" s="1"/>
  <c r="V333"/>
  <c r="T333"/>
  <c r="S333"/>
  <c r="R333"/>
  <c r="Q333"/>
  <c r="O333"/>
  <c r="N333"/>
  <c r="M333"/>
  <c r="L333"/>
  <c r="K333" s="1"/>
  <c r="J333"/>
  <c r="I333"/>
  <c r="D333" s="1"/>
  <c r="H332"/>
  <c r="G332"/>
  <c r="E332"/>
  <c r="D332"/>
  <c r="H331"/>
  <c r="G331"/>
  <c r="F331" s="1"/>
  <c r="E331"/>
  <c r="D331"/>
  <c r="H330"/>
  <c r="G330"/>
  <c r="E330"/>
  <c r="D330"/>
  <c r="H329"/>
  <c r="G329"/>
  <c r="E329"/>
  <c r="D329"/>
  <c r="H328"/>
  <c r="F328" s="1"/>
  <c r="G328"/>
  <c r="E328"/>
  <c r="D328"/>
  <c r="H327"/>
  <c r="F327" s="1"/>
  <c r="G327"/>
  <c r="E327"/>
  <c r="D327"/>
  <c r="H326"/>
  <c r="G326"/>
  <c r="F326" s="1"/>
  <c r="E326"/>
  <c r="D326"/>
  <c r="H325"/>
  <c r="G325"/>
  <c r="E325"/>
  <c r="D325"/>
  <c r="H324"/>
  <c r="F324" s="1"/>
  <c r="G324"/>
  <c r="E324"/>
  <c r="D324"/>
  <c r="H323"/>
  <c r="G323"/>
  <c r="F323"/>
  <c r="E323"/>
  <c r="D323"/>
  <c r="H322"/>
  <c r="G322"/>
  <c r="E322"/>
  <c r="D322"/>
  <c r="H321"/>
  <c r="G321"/>
  <c r="E321"/>
  <c r="D321"/>
  <c r="AR320"/>
  <c r="AQ320"/>
  <c r="AO320" s="1"/>
  <c r="AP320"/>
  <c r="AN320"/>
  <c r="AM320"/>
  <c r="AL320"/>
  <c r="AK320"/>
  <c r="AI320"/>
  <c r="AH320"/>
  <c r="AG320"/>
  <c r="AF320"/>
  <c r="AE320" s="1"/>
  <c r="AD320"/>
  <c r="AC320"/>
  <c r="AB320"/>
  <c r="AA320"/>
  <c r="Y320"/>
  <c r="X320"/>
  <c r="W320"/>
  <c r="V320"/>
  <c r="U320" s="1"/>
  <c r="T320"/>
  <c r="S320"/>
  <c r="R320"/>
  <c r="Q320"/>
  <c r="P320"/>
  <c r="O320"/>
  <c r="N320"/>
  <c r="M320"/>
  <c r="L320"/>
  <c r="J320"/>
  <c r="I320"/>
  <c r="AR319"/>
  <c r="AQ319"/>
  <c r="AO319" s="1"/>
  <c r="AP319"/>
  <c r="AN319"/>
  <c r="AM319"/>
  <c r="AL319"/>
  <c r="AK319"/>
  <c r="AI319"/>
  <c r="AH319"/>
  <c r="AG319"/>
  <c r="AF319"/>
  <c r="AD319"/>
  <c r="AC319"/>
  <c r="AB319"/>
  <c r="AA319"/>
  <c r="Y319"/>
  <c r="X319"/>
  <c r="W319"/>
  <c r="V319"/>
  <c r="U319" s="1"/>
  <c r="T319"/>
  <c r="T261" s="1"/>
  <c r="S319"/>
  <c r="R319"/>
  <c r="Q319"/>
  <c r="O319"/>
  <c r="O261" s="1"/>
  <c r="N319"/>
  <c r="M319"/>
  <c r="L319"/>
  <c r="J319"/>
  <c r="I319"/>
  <c r="H318"/>
  <c r="G318"/>
  <c r="F318"/>
  <c r="E318"/>
  <c r="D318"/>
  <c r="H317"/>
  <c r="G317"/>
  <c r="F317" s="1"/>
  <c r="E317"/>
  <c r="D317"/>
  <c r="H316"/>
  <c r="G316"/>
  <c r="E316"/>
  <c r="D316"/>
  <c r="H315"/>
  <c r="G315"/>
  <c r="E315"/>
  <c r="D315"/>
  <c r="H314"/>
  <c r="G314"/>
  <c r="F314" s="1"/>
  <c r="E314"/>
  <c r="D314"/>
  <c r="H313"/>
  <c r="G313"/>
  <c r="E313"/>
  <c r="D313"/>
  <c r="H312"/>
  <c r="F312" s="1"/>
  <c r="G312"/>
  <c r="E312"/>
  <c r="D312"/>
  <c r="H311"/>
  <c r="F311" s="1"/>
  <c r="G311"/>
  <c r="E311"/>
  <c r="D311"/>
  <c r="H310"/>
  <c r="G310"/>
  <c r="F310" s="1"/>
  <c r="E310"/>
  <c r="D310"/>
  <c r="H309"/>
  <c r="G309"/>
  <c r="E309"/>
  <c r="D309"/>
  <c r="H308"/>
  <c r="G308"/>
  <c r="E308"/>
  <c r="D308"/>
  <c r="H307"/>
  <c r="G307"/>
  <c r="E307"/>
  <c r="D307"/>
  <c r="AR306"/>
  <c r="AQ306"/>
  <c r="AP306"/>
  <c r="AO306" s="1"/>
  <c r="AN306"/>
  <c r="AM306"/>
  <c r="AL306"/>
  <c r="AK306"/>
  <c r="AI306"/>
  <c r="AH306"/>
  <c r="AG306"/>
  <c r="AF306"/>
  <c r="AD306"/>
  <c r="AC306"/>
  <c r="AB306"/>
  <c r="Z306" s="1"/>
  <c r="AA306"/>
  <c r="Y306"/>
  <c r="X306"/>
  <c r="W306"/>
  <c r="V306"/>
  <c r="U306" s="1"/>
  <c r="T306"/>
  <c r="S306"/>
  <c r="R306"/>
  <c r="Q306"/>
  <c r="O306"/>
  <c r="N306"/>
  <c r="M306"/>
  <c r="L306"/>
  <c r="K306" s="1"/>
  <c r="J306"/>
  <c r="I306"/>
  <c r="AR305"/>
  <c r="AQ305"/>
  <c r="AO305" s="1"/>
  <c r="AP305"/>
  <c r="AN305"/>
  <c r="AM305"/>
  <c r="AL305"/>
  <c r="AJ305" s="1"/>
  <c r="AK305"/>
  <c r="AI305"/>
  <c r="AH305"/>
  <c r="AG305"/>
  <c r="AE305" s="1"/>
  <c r="AF305"/>
  <c r="AD305"/>
  <c r="AC305"/>
  <c r="AB305"/>
  <c r="AA305"/>
  <c r="Z305" s="1"/>
  <c r="Y305"/>
  <c r="X305"/>
  <c r="W305"/>
  <c r="V305"/>
  <c r="T305"/>
  <c r="S305"/>
  <c r="R305"/>
  <c r="Q305"/>
  <c r="O305"/>
  <c r="N305"/>
  <c r="M305"/>
  <c r="L305"/>
  <c r="K305" s="1"/>
  <c r="J305"/>
  <c r="I305"/>
  <c r="H304"/>
  <c r="G304"/>
  <c r="F304"/>
  <c r="E304"/>
  <c r="D304"/>
  <c r="H303"/>
  <c r="G303"/>
  <c r="F303"/>
  <c r="E303"/>
  <c r="D303"/>
  <c r="H302"/>
  <c r="G302"/>
  <c r="F302"/>
  <c r="E302"/>
  <c r="D302"/>
  <c r="H301"/>
  <c r="G301"/>
  <c r="F301"/>
  <c r="E301"/>
  <c r="D301"/>
  <c r="H300"/>
  <c r="G300"/>
  <c r="F300"/>
  <c r="E300"/>
  <c r="D300"/>
  <c r="H299"/>
  <c r="G299"/>
  <c r="F299"/>
  <c r="E299"/>
  <c r="D299"/>
  <c r="H298"/>
  <c r="G298"/>
  <c r="F298"/>
  <c r="E298"/>
  <c r="D298"/>
  <c r="H297"/>
  <c r="G297"/>
  <c r="F297"/>
  <c r="E297"/>
  <c r="D297"/>
  <c r="H296"/>
  <c r="G296"/>
  <c r="F296"/>
  <c r="E296"/>
  <c r="D296"/>
  <c r="H295"/>
  <c r="G295"/>
  <c r="F295"/>
  <c r="E295"/>
  <c r="D295"/>
  <c r="H294"/>
  <c r="G294"/>
  <c r="F294"/>
  <c r="E294"/>
  <c r="D294"/>
  <c r="H293"/>
  <c r="G293"/>
  <c r="F293"/>
  <c r="E293"/>
  <c r="D293"/>
  <c r="AR292"/>
  <c r="AQ292"/>
  <c r="AP292"/>
  <c r="AN292"/>
  <c r="AM292"/>
  <c r="AL292"/>
  <c r="AK292"/>
  <c r="AI292"/>
  <c r="AH292"/>
  <c r="AG292"/>
  <c r="AF292"/>
  <c r="AD292"/>
  <c r="AC292"/>
  <c r="AB292"/>
  <c r="AA292"/>
  <c r="AA262" s="1"/>
  <c r="Y292"/>
  <c r="X292"/>
  <c r="W292"/>
  <c r="V292"/>
  <c r="V262" s="1"/>
  <c r="T292"/>
  <c r="S292"/>
  <c r="R292"/>
  <c r="Q292"/>
  <c r="O292"/>
  <c r="N292"/>
  <c r="M292"/>
  <c r="L292"/>
  <c r="K292" s="1"/>
  <c r="J292"/>
  <c r="I292"/>
  <c r="AR291"/>
  <c r="AQ291"/>
  <c r="AP291"/>
  <c r="AN291"/>
  <c r="AM291"/>
  <c r="AL291"/>
  <c r="AK291"/>
  <c r="AI291"/>
  <c r="AH291"/>
  <c r="AG291"/>
  <c r="AF291"/>
  <c r="AD291"/>
  <c r="AC291"/>
  <c r="AB291"/>
  <c r="AA291"/>
  <c r="Y291"/>
  <c r="X291"/>
  <c r="W291"/>
  <c r="V291"/>
  <c r="T291"/>
  <c r="S291"/>
  <c r="S261" s="1"/>
  <c r="R291"/>
  <c r="Q291"/>
  <c r="O291"/>
  <c r="N291"/>
  <c r="N261" s="1"/>
  <c r="M291"/>
  <c r="L291"/>
  <c r="K291" s="1"/>
  <c r="J291"/>
  <c r="I291"/>
  <c r="H290"/>
  <c r="G290"/>
  <c r="F290" s="1"/>
  <c r="E290"/>
  <c r="D290"/>
  <c r="H289"/>
  <c r="G289"/>
  <c r="E289"/>
  <c r="D289"/>
  <c r="H288"/>
  <c r="G288"/>
  <c r="E288"/>
  <c r="D288"/>
  <c r="H287"/>
  <c r="G287"/>
  <c r="E287"/>
  <c r="D287"/>
  <c r="H286"/>
  <c r="G286"/>
  <c r="F286"/>
  <c r="E286"/>
  <c r="D286"/>
  <c r="H285"/>
  <c r="G285"/>
  <c r="F285" s="1"/>
  <c r="E285"/>
  <c r="D285"/>
  <c r="H284"/>
  <c r="G284"/>
  <c r="F284" s="1"/>
  <c r="E284"/>
  <c r="D284"/>
  <c r="H283"/>
  <c r="G283"/>
  <c r="E283"/>
  <c r="D283"/>
  <c r="H282"/>
  <c r="G282"/>
  <c r="F282" s="1"/>
  <c r="E282"/>
  <c r="D282"/>
  <c r="H281"/>
  <c r="G281"/>
  <c r="E281"/>
  <c r="D281"/>
  <c r="H280"/>
  <c r="G280"/>
  <c r="E280"/>
  <c r="D280"/>
  <c r="H279"/>
  <c r="G279"/>
  <c r="E279"/>
  <c r="D279"/>
  <c r="AR278"/>
  <c r="AR262" s="1"/>
  <c r="AQ278"/>
  <c r="AP278"/>
  <c r="AO278" s="1"/>
  <c r="AN278"/>
  <c r="AM278"/>
  <c r="AL278"/>
  <c r="AK278"/>
  <c r="AI278"/>
  <c r="AH278"/>
  <c r="AG278"/>
  <c r="AF278"/>
  <c r="AD278"/>
  <c r="AC278"/>
  <c r="AB278"/>
  <c r="AA278"/>
  <c r="Z278" s="1"/>
  <c r="Y278"/>
  <c r="X278"/>
  <c r="W278"/>
  <c r="V278"/>
  <c r="U278" s="1"/>
  <c r="T278"/>
  <c r="S278"/>
  <c r="S262" s="1"/>
  <c r="R278"/>
  <c r="Q278"/>
  <c r="O278"/>
  <c r="N278"/>
  <c r="N262" s="1"/>
  <c r="M278"/>
  <c r="L278"/>
  <c r="K278" s="1"/>
  <c r="J278"/>
  <c r="E278" s="1"/>
  <c r="I278"/>
  <c r="H278"/>
  <c r="G278"/>
  <c r="AR277"/>
  <c r="AQ277"/>
  <c r="AP277"/>
  <c r="AO277" s="1"/>
  <c r="AN277"/>
  <c r="AN261" s="1"/>
  <c r="AM277"/>
  <c r="AL277"/>
  <c r="AK277"/>
  <c r="AI277"/>
  <c r="AH277"/>
  <c r="AG277"/>
  <c r="AF277"/>
  <c r="AD277"/>
  <c r="AC277"/>
  <c r="AB277"/>
  <c r="AA277"/>
  <c r="Y277"/>
  <c r="X277"/>
  <c r="W277"/>
  <c r="V277"/>
  <c r="U277"/>
  <c r="T277"/>
  <c r="S277"/>
  <c r="R277"/>
  <c r="Q277"/>
  <c r="P277" s="1"/>
  <c r="O277"/>
  <c r="N277"/>
  <c r="M277"/>
  <c r="L277"/>
  <c r="K277" s="1"/>
  <c r="J277"/>
  <c r="I277"/>
  <c r="H276"/>
  <c r="G276"/>
  <c r="E276"/>
  <c r="D276"/>
  <c r="H275"/>
  <c r="G275"/>
  <c r="E275"/>
  <c r="D275"/>
  <c r="H274"/>
  <c r="F274" s="1"/>
  <c r="G274"/>
  <c r="E274"/>
  <c r="D274"/>
  <c r="H273"/>
  <c r="G273"/>
  <c r="F273" s="1"/>
  <c r="E273"/>
  <c r="D273"/>
  <c r="H272"/>
  <c r="G272"/>
  <c r="E272"/>
  <c r="D272"/>
  <c r="H271"/>
  <c r="G271"/>
  <c r="F271" s="1"/>
  <c r="E271"/>
  <c r="D271"/>
  <c r="H270"/>
  <c r="G270"/>
  <c r="F270" s="1"/>
  <c r="E270"/>
  <c r="D270"/>
  <c r="H269"/>
  <c r="G269"/>
  <c r="E269"/>
  <c r="D269"/>
  <c r="H268"/>
  <c r="F268" s="1"/>
  <c r="G268"/>
  <c r="E268"/>
  <c r="D268"/>
  <c r="H267"/>
  <c r="G267"/>
  <c r="F267"/>
  <c r="E267"/>
  <c r="D267"/>
  <c r="H266"/>
  <c r="G266"/>
  <c r="E266"/>
  <c r="D266"/>
  <c r="H265"/>
  <c r="G265"/>
  <c r="E265"/>
  <c r="D265"/>
  <c r="AR264"/>
  <c r="AQ264"/>
  <c r="AO264" s="1"/>
  <c r="AP264"/>
  <c r="AN264"/>
  <c r="AM264"/>
  <c r="AM262" s="1"/>
  <c r="AL264"/>
  <c r="AK264"/>
  <c r="AI264"/>
  <c r="AH264"/>
  <c r="AH262" s="1"/>
  <c r="AG264"/>
  <c r="AF264"/>
  <c r="AD264"/>
  <c r="AC264"/>
  <c r="AC262" s="1"/>
  <c r="AB264"/>
  <c r="AA264"/>
  <c r="Y264"/>
  <c r="Y262" s="1"/>
  <c r="X264"/>
  <c r="X262" s="1"/>
  <c r="W264"/>
  <c r="V264"/>
  <c r="U264" s="1"/>
  <c r="T264"/>
  <c r="S264"/>
  <c r="R264"/>
  <c r="Q264"/>
  <c r="O264"/>
  <c r="O262" s="1"/>
  <c r="N264"/>
  <c r="M264"/>
  <c r="L264"/>
  <c r="J264"/>
  <c r="I264"/>
  <c r="AR263"/>
  <c r="AQ263"/>
  <c r="AP263"/>
  <c r="AN263"/>
  <c r="AM263"/>
  <c r="AL263"/>
  <c r="AK263"/>
  <c r="AI263"/>
  <c r="AH263"/>
  <c r="AG263"/>
  <c r="AF263"/>
  <c r="AF261" s="1"/>
  <c r="AD263"/>
  <c r="AC263"/>
  <c r="AB263"/>
  <c r="AA263"/>
  <c r="AA261" s="1"/>
  <c r="Y263"/>
  <c r="X263"/>
  <c r="W263"/>
  <c r="V263"/>
  <c r="T263"/>
  <c r="S263"/>
  <c r="R263"/>
  <c r="Q263"/>
  <c r="O263"/>
  <c r="N263"/>
  <c r="M263"/>
  <c r="H263" s="1"/>
  <c r="L263"/>
  <c r="J263"/>
  <c r="E263" s="1"/>
  <c r="I263"/>
  <c r="D263" s="1"/>
  <c r="AN262"/>
  <c r="AL262"/>
  <c r="AI262"/>
  <c r="AG262"/>
  <c r="W262"/>
  <c r="R262"/>
  <c r="AR261"/>
  <c r="AM261"/>
  <c r="H260"/>
  <c r="G260"/>
  <c r="F260" s="1"/>
  <c r="E260"/>
  <c r="D260"/>
  <c r="H259"/>
  <c r="G259"/>
  <c r="E259"/>
  <c r="D259"/>
  <c r="H258"/>
  <c r="G258"/>
  <c r="E258"/>
  <c r="D258"/>
  <c r="H257"/>
  <c r="G257"/>
  <c r="E257"/>
  <c r="D257"/>
  <c r="H256"/>
  <c r="G256"/>
  <c r="F256"/>
  <c r="E256"/>
  <c r="D256"/>
  <c r="H255"/>
  <c r="G255"/>
  <c r="F255" s="1"/>
  <c r="E255"/>
  <c r="D255"/>
  <c r="H254"/>
  <c r="G254"/>
  <c r="F254" s="1"/>
  <c r="E254"/>
  <c r="D254"/>
  <c r="H253"/>
  <c r="G253"/>
  <c r="F253" s="1"/>
  <c r="E253"/>
  <c r="D253"/>
  <c r="H252"/>
  <c r="G252"/>
  <c r="F252" s="1"/>
  <c r="E252"/>
  <c r="D252"/>
  <c r="H251"/>
  <c r="G251"/>
  <c r="E251"/>
  <c r="D251"/>
  <c r="H250"/>
  <c r="G250"/>
  <c r="E250"/>
  <c r="D250"/>
  <c r="H249"/>
  <c r="G249"/>
  <c r="E249"/>
  <c r="D249"/>
  <c r="AR248"/>
  <c r="AQ248"/>
  <c r="AP248"/>
  <c r="AO248" s="1"/>
  <c r="AM248"/>
  <c r="AL248"/>
  <c r="AK248"/>
  <c r="AH248"/>
  <c r="AG248"/>
  <c r="AF248"/>
  <c r="AE248" s="1"/>
  <c r="AD248"/>
  <c r="AC248"/>
  <c r="AB248"/>
  <c r="AA248"/>
  <c r="Y248"/>
  <c r="X248"/>
  <c r="W248"/>
  <c r="V248"/>
  <c r="U248" s="1"/>
  <c r="T248"/>
  <c r="S248"/>
  <c r="R248"/>
  <c r="Q248"/>
  <c r="P248" s="1"/>
  <c r="O248"/>
  <c r="N248"/>
  <c r="M248"/>
  <c r="L248"/>
  <c r="J248"/>
  <c r="E248" s="1"/>
  <c r="I248"/>
  <c r="H248"/>
  <c r="AR247"/>
  <c r="AQ247"/>
  <c r="AP247"/>
  <c r="AO247"/>
  <c r="AM247"/>
  <c r="AL247"/>
  <c r="AK247"/>
  <c r="AH247"/>
  <c r="AG247"/>
  <c r="AF247"/>
  <c r="AE247" s="1"/>
  <c r="AD247"/>
  <c r="AC247"/>
  <c r="AB247"/>
  <c r="AA247"/>
  <c r="Z247" s="1"/>
  <c r="Y247"/>
  <c r="X247"/>
  <c r="W247"/>
  <c r="V247"/>
  <c r="T247"/>
  <c r="S247"/>
  <c r="D247" s="1"/>
  <c r="R247"/>
  <c r="Q247"/>
  <c r="P247" s="1"/>
  <c r="O247"/>
  <c r="N247"/>
  <c r="M247"/>
  <c r="L247"/>
  <c r="J247"/>
  <c r="I247"/>
  <c r="H247"/>
  <c r="H246"/>
  <c r="G246"/>
  <c r="E246"/>
  <c r="D246"/>
  <c r="H245"/>
  <c r="G245"/>
  <c r="E245"/>
  <c r="D245"/>
  <c r="H244"/>
  <c r="G244"/>
  <c r="E244"/>
  <c r="D244"/>
  <c r="H243"/>
  <c r="G243"/>
  <c r="E243"/>
  <c r="D243"/>
  <c r="H242"/>
  <c r="G242"/>
  <c r="E242"/>
  <c r="D242"/>
  <c r="H241"/>
  <c r="G241"/>
  <c r="F241" s="1"/>
  <c r="E241"/>
  <c r="D241"/>
  <c r="H240"/>
  <c r="G240"/>
  <c r="F240"/>
  <c r="E240"/>
  <c r="D240"/>
  <c r="H239"/>
  <c r="G239"/>
  <c r="F239" s="1"/>
  <c r="E239"/>
  <c r="D239"/>
  <c r="H238"/>
  <c r="G238"/>
  <c r="E238"/>
  <c r="D238"/>
  <c r="H237"/>
  <c r="G237"/>
  <c r="F237" s="1"/>
  <c r="E237"/>
  <c r="D237"/>
  <c r="H236"/>
  <c r="G236"/>
  <c r="E236"/>
  <c r="D236"/>
  <c r="H235"/>
  <c r="G235"/>
  <c r="E235"/>
  <c r="D235"/>
  <c r="AR234"/>
  <c r="AQ234"/>
  <c r="AP234"/>
  <c r="AN234"/>
  <c r="AM234"/>
  <c r="AL234"/>
  <c r="AK234"/>
  <c r="AI234"/>
  <c r="AH234"/>
  <c r="AG234"/>
  <c r="AF234"/>
  <c r="AE234" s="1"/>
  <c r="AD234"/>
  <c r="AC234"/>
  <c r="AB234"/>
  <c r="AA234"/>
  <c r="Z234" s="1"/>
  <c r="Y234"/>
  <c r="X234"/>
  <c r="W234"/>
  <c r="V234"/>
  <c r="T234"/>
  <c r="S234"/>
  <c r="R234"/>
  <c r="Q234"/>
  <c r="O234"/>
  <c r="N234"/>
  <c r="M234"/>
  <c r="L234"/>
  <c r="K234" s="1"/>
  <c r="J234"/>
  <c r="I234"/>
  <c r="D234" s="1"/>
  <c r="AR233"/>
  <c r="AQ233"/>
  <c r="AP233"/>
  <c r="AN233"/>
  <c r="AM233"/>
  <c r="AL233"/>
  <c r="AK233"/>
  <c r="AI233"/>
  <c r="AH233"/>
  <c r="AG233"/>
  <c r="AF233"/>
  <c r="AD233"/>
  <c r="AC233"/>
  <c r="AB233"/>
  <c r="Z233" s="1"/>
  <c r="AA233"/>
  <c r="Y233"/>
  <c r="X233"/>
  <c r="W233"/>
  <c r="V233"/>
  <c r="T233"/>
  <c r="S233"/>
  <c r="R233"/>
  <c r="Q233"/>
  <c r="O233"/>
  <c r="N233"/>
  <c r="M233"/>
  <c r="L233"/>
  <c r="J233"/>
  <c r="I233"/>
  <c r="H233"/>
  <c r="H232"/>
  <c r="G232"/>
  <c r="E232"/>
  <c r="D232"/>
  <c r="H231"/>
  <c r="G231"/>
  <c r="E231"/>
  <c r="D231"/>
  <c r="H230"/>
  <c r="G230"/>
  <c r="E230"/>
  <c r="D230"/>
  <c r="H229"/>
  <c r="G229"/>
  <c r="E229"/>
  <c r="D229"/>
  <c r="H228"/>
  <c r="G228"/>
  <c r="F228" s="1"/>
  <c r="E228"/>
  <c r="D228"/>
  <c r="H227"/>
  <c r="G227"/>
  <c r="F227" s="1"/>
  <c r="E227"/>
  <c r="D227"/>
  <c r="H226"/>
  <c r="G226"/>
  <c r="E226"/>
  <c r="D226"/>
  <c r="H225"/>
  <c r="G225"/>
  <c r="E225"/>
  <c r="D225"/>
  <c r="H224"/>
  <c r="G224"/>
  <c r="E224"/>
  <c r="D224"/>
  <c r="H223"/>
  <c r="G223"/>
  <c r="E223"/>
  <c r="D223"/>
  <c r="H222"/>
  <c r="G222"/>
  <c r="E222"/>
  <c r="D222"/>
  <c r="H221"/>
  <c r="G221"/>
  <c r="E221"/>
  <c r="D221"/>
  <c r="AR220"/>
  <c r="AQ220"/>
  <c r="AP220"/>
  <c r="AO220" s="1"/>
  <c r="AN220"/>
  <c r="AM220"/>
  <c r="AL220"/>
  <c r="AK220"/>
  <c r="AI220"/>
  <c r="AH220"/>
  <c r="AG220"/>
  <c r="AF220"/>
  <c r="AD220"/>
  <c r="AC220"/>
  <c r="AB220"/>
  <c r="AA220"/>
  <c r="Y220"/>
  <c r="X220"/>
  <c r="W220"/>
  <c r="V220"/>
  <c r="T220"/>
  <c r="S220"/>
  <c r="R220"/>
  <c r="Q220"/>
  <c r="O220"/>
  <c r="N220"/>
  <c r="M220"/>
  <c r="L220"/>
  <c r="J220"/>
  <c r="E220" s="1"/>
  <c r="I220"/>
  <c r="D220" s="1"/>
  <c r="AR219"/>
  <c r="AQ219"/>
  <c r="AP219"/>
  <c r="AO219" s="1"/>
  <c r="AN219"/>
  <c r="AM219"/>
  <c r="AL219"/>
  <c r="AK219"/>
  <c r="AI219"/>
  <c r="AH219"/>
  <c r="AG219"/>
  <c r="AF219"/>
  <c r="AD219"/>
  <c r="AC219"/>
  <c r="AB219"/>
  <c r="AA219"/>
  <c r="Y219"/>
  <c r="X219"/>
  <c r="W219"/>
  <c r="V219"/>
  <c r="T219"/>
  <c r="S219"/>
  <c r="R219"/>
  <c r="Q219"/>
  <c r="O219"/>
  <c r="N219"/>
  <c r="M219"/>
  <c r="L219"/>
  <c r="J219"/>
  <c r="E219" s="1"/>
  <c r="I219"/>
  <c r="H218"/>
  <c r="G218"/>
  <c r="E218"/>
  <c r="D218"/>
  <c r="H217"/>
  <c r="G217"/>
  <c r="E217"/>
  <c r="D217"/>
  <c r="H216"/>
  <c r="G216"/>
  <c r="F216" s="1"/>
  <c r="E216"/>
  <c r="D216"/>
  <c r="H215"/>
  <c r="G215"/>
  <c r="E215"/>
  <c r="D215"/>
  <c r="H214"/>
  <c r="G214"/>
  <c r="E214"/>
  <c r="D214"/>
  <c r="H213"/>
  <c r="G213"/>
  <c r="E213"/>
  <c r="D213"/>
  <c r="H212"/>
  <c r="G212"/>
  <c r="F212" s="1"/>
  <c r="E212"/>
  <c r="D212"/>
  <c r="H211"/>
  <c r="F211" s="1"/>
  <c r="G211"/>
  <c r="E211"/>
  <c r="D211"/>
  <c r="H210"/>
  <c r="G210"/>
  <c r="E210"/>
  <c r="D210"/>
  <c r="H209"/>
  <c r="G209"/>
  <c r="E209"/>
  <c r="D209"/>
  <c r="H208"/>
  <c r="G208"/>
  <c r="E208"/>
  <c r="D208"/>
  <c r="H207"/>
  <c r="G207"/>
  <c r="E207"/>
  <c r="D207"/>
  <c r="AR206"/>
  <c r="AQ206"/>
  <c r="AO206" s="1"/>
  <c r="AP206"/>
  <c r="AN206"/>
  <c r="AM206"/>
  <c r="AL206"/>
  <c r="AK206"/>
  <c r="AI206"/>
  <c r="AH206"/>
  <c r="AG206"/>
  <c r="AF206"/>
  <c r="AD206"/>
  <c r="AC206"/>
  <c r="AB206"/>
  <c r="AA206"/>
  <c r="Y206"/>
  <c r="X206"/>
  <c r="W206"/>
  <c r="U206" s="1"/>
  <c r="V206"/>
  <c r="T206"/>
  <c r="S206"/>
  <c r="R206"/>
  <c r="P206" s="1"/>
  <c r="Q206"/>
  <c r="O206"/>
  <c r="N206"/>
  <c r="M206"/>
  <c r="L206"/>
  <c r="J206"/>
  <c r="I206"/>
  <c r="D206" s="1"/>
  <c r="H206"/>
  <c r="AR205"/>
  <c r="AQ205"/>
  <c r="AO205" s="1"/>
  <c r="AP205"/>
  <c r="AN205"/>
  <c r="AM205"/>
  <c r="AL205"/>
  <c r="AK205"/>
  <c r="AI205"/>
  <c r="AH205"/>
  <c r="AG205"/>
  <c r="AF205"/>
  <c r="AE205" s="1"/>
  <c r="AD205"/>
  <c r="AC205"/>
  <c r="AB205"/>
  <c r="AA205"/>
  <c r="Y205"/>
  <c r="X205"/>
  <c r="W205"/>
  <c r="V205"/>
  <c r="T205"/>
  <c r="S205"/>
  <c r="S21" s="1"/>
  <c r="R205"/>
  <c r="Q205"/>
  <c r="O205"/>
  <c r="N205"/>
  <c r="M205"/>
  <c r="L205"/>
  <c r="J205"/>
  <c r="E205" s="1"/>
  <c r="I205"/>
  <c r="D205" s="1"/>
  <c r="H204"/>
  <c r="G204"/>
  <c r="F204" s="1"/>
  <c r="E204"/>
  <c r="D204"/>
  <c r="H203"/>
  <c r="G203"/>
  <c r="F203" s="1"/>
  <c r="E203"/>
  <c r="D203"/>
  <c r="H202"/>
  <c r="G202"/>
  <c r="E202"/>
  <c r="D202"/>
  <c r="H201"/>
  <c r="G201"/>
  <c r="E201"/>
  <c r="D201"/>
  <c r="H200"/>
  <c r="G200"/>
  <c r="E200"/>
  <c r="D200"/>
  <c r="H199"/>
  <c r="G199"/>
  <c r="E199"/>
  <c r="D199"/>
  <c r="H198"/>
  <c r="G198"/>
  <c r="F198" s="1"/>
  <c r="E198"/>
  <c r="D198"/>
  <c r="H197"/>
  <c r="G197"/>
  <c r="E197"/>
  <c r="D197"/>
  <c r="H196"/>
  <c r="G196"/>
  <c r="E196"/>
  <c r="D196"/>
  <c r="H195"/>
  <c r="G195"/>
  <c r="E195"/>
  <c r="D195"/>
  <c r="H194"/>
  <c r="G194"/>
  <c r="E194"/>
  <c r="D194"/>
  <c r="H193"/>
  <c r="G193"/>
  <c r="E193"/>
  <c r="D193"/>
  <c r="AR192"/>
  <c r="AQ192"/>
  <c r="AP192"/>
  <c r="AN192"/>
  <c r="AM192"/>
  <c r="AL192"/>
  <c r="AK192"/>
  <c r="AI192"/>
  <c r="AH192"/>
  <c r="AG192"/>
  <c r="AF192"/>
  <c r="AD192"/>
  <c r="AC192"/>
  <c r="AB192"/>
  <c r="AA192"/>
  <c r="Y192"/>
  <c r="X192"/>
  <c r="W192"/>
  <c r="V192"/>
  <c r="T192"/>
  <c r="S192"/>
  <c r="R192"/>
  <c r="Q192"/>
  <c r="O192"/>
  <c r="N192"/>
  <c r="M192"/>
  <c r="L192"/>
  <c r="J192"/>
  <c r="E192" s="1"/>
  <c r="I192"/>
  <c r="D192" s="1"/>
  <c r="AR191"/>
  <c r="AQ191"/>
  <c r="AP191"/>
  <c r="AN191"/>
  <c r="AM191"/>
  <c r="AL191"/>
  <c r="AK191"/>
  <c r="AJ191" s="1"/>
  <c r="AI191"/>
  <c r="AH191"/>
  <c r="AG191"/>
  <c r="AF191"/>
  <c r="AE191" s="1"/>
  <c r="AD191"/>
  <c r="AC191"/>
  <c r="AB191"/>
  <c r="AA191"/>
  <c r="Y191"/>
  <c r="X191"/>
  <c r="W191"/>
  <c r="V191"/>
  <c r="T191"/>
  <c r="S191"/>
  <c r="R191"/>
  <c r="Q191"/>
  <c r="P191" s="1"/>
  <c r="O191"/>
  <c r="N191"/>
  <c r="M191"/>
  <c r="L191"/>
  <c r="J191"/>
  <c r="E191" s="1"/>
  <c r="I191"/>
  <c r="H190"/>
  <c r="G190"/>
  <c r="E190"/>
  <c r="D190"/>
  <c r="H189"/>
  <c r="G189"/>
  <c r="E189"/>
  <c r="D189"/>
  <c r="H188"/>
  <c r="G188"/>
  <c r="E188"/>
  <c r="D188"/>
  <c r="H187"/>
  <c r="G187"/>
  <c r="F187" s="1"/>
  <c r="E187"/>
  <c r="D187"/>
  <c r="H186"/>
  <c r="G186"/>
  <c r="F186" s="1"/>
  <c r="E186"/>
  <c r="D186"/>
  <c r="H185"/>
  <c r="G185"/>
  <c r="F185" s="1"/>
  <c r="E185"/>
  <c r="D185"/>
  <c r="H184"/>
  <c r="G184"/>
  <c r="F184" s="1"/>
  <c r="E184"/>
  <c r="D184"/>
  <c r="H183"/>
  <c r="F183" s="1"/>
  <c r="G183"/>
  <c r="E183"/>
  <c r="D183"/>
  <c r="H182"/>
  <c r="G182"/>
  <c r="F182" s="1"/>
  <c r="E182"/>
  <c r="D182"/>
  <c r="H181"/>
  <c r="G181"/>
  <c r="F181" s="1"/>
  <c r="E181"/>
  <c r="D181"/>
  <c r="H180"/>
  <c r="G180"/>
  <c r="E180"/>
  <c r="D180"/>
  <c r="H179"/>
  <c r="G179"/>
  <c r="E179"/>
  <c r="D179"/>
  <c r="AR178"/>
  <c r="AQ178"/>
  <c r="AP178"/>
  <c r="AN178"/>
  <c r="AM178"/>
  <c r="AL178"/>
  <c r="AJ178" s="1"/>
  <c r="AK178"/>
  <c r="AI178"/>
  <c r="AH178"/>
  <c r="AG178"/>
  <c r="AF178"/>
  <c r="AD178"/>
  <c r="AC178"/>
  <c r="AB178"/>
  <c r="AA178"/>
  <c r="Y178"/>
  <c r="X178"/>
  <c r="W178"/>
  <c r="V178"/>
  <c r="T178"/>
  <c r="S178"/>
  <c r="R178"/>
  <c r="Q178"/>
  <c r="O178"/>
  <c r="N178"/>
  <c r="M178"/>
  <c r="H178" s="1"/>
  <c r="L178"/>
  <c r="J178"/>
  <c r="E178" s="1"/>
  <c r="I178"/>
  <c r="D178" s="1"/>
  <c r="AR177"/>
  <c r="AQ177"/>
  <c r="AP177"/>
  <c r="AO177" s="1"/>
  <c r="AN177"/>
  <c r="AM177"/>
  <c r="AL177"/>
  <c r="AK177"/>
  <c r="AI177"/>
  <c r="AH177"/>
  <c r="AG177"/>
  <c r="AF177"/>
  <c r="AD177"/>
  <c r="AC177"/>
  <c r="AB177"/>
  <c r="AA177"/>
  <c r="Y177"/>
  <c r="X177"/>
  <c r="W177"/>
  <c r="U177" s="1"/>
  <c r="V177"/>
  <c r="T177"/>
  <c r="S177"/>
  <c r="R177"/>
  <c r="Q177"/>
  <c r="O177"/>
  <c r="N177"/>
  <c r="M177"/>
  <c r="L177"/>
  <c r="J177"/>
  <c r="I177"/>
  <c r="H176"/>
  <c r="F176" s="1"/>
  <c r="G176"/>
  <c r="E176"/>
  <c r="D176"/>
  <c r="H175"/>
  <c r="F175" s="1"/>
  <c r="G175"/>
  <c r="E175"/>
  <c r="D175"/>
  <c r="H174"/>
  <c r="G174"/>
  <c r="E174"/>
  <c r="D174"/>
  <c r="H173"/>
  <c r="G173"/>
  <c r="E173"/>
  <c r="D173"/>
  <c r="H172"/>
  <c r="G172"/>
  <c r="E172"/>
  <c r="D172"/>
  <c r="H171"/>
  <c r="G171"/>
  <c r="E171"/>
  <c r="D171"/>
  <c r="H170"/>
  <c r="G170"/>
  <c r="F170" s="1"/>
  <c r="E170"/>
  <c r="D170"/>
  <c r="H169"/>
  <c r="G169"/>
  <c r="E169"/>
  <c r="D169"/>
  <c r="H168"/>
  <c r="F168" s="1"/>
  <c r="G168"/>
  <c r="E168"/>
  <c r="D168"/>
  <c r="H167"/>
  <c r="G167"/>
  <c r="F167"/>
  <c r="E167"/>
  <c r="D167"/>
  <c r="H166"/>
  <c r="G166"/>
  <c r="E166"/>
  <c r="D166"/>
  <c r="H165"/>
  <c r="G165"/>
  <c r="E165"/>
  <c r="D165"/>
  <c r="AR164"/>
  <c r="AQ164"/>
  <c r="AP164"/>
  <c r="AN164"/>
  <c r="AM164"/>
  <c r="AL164"/>
  <c r="AK164"/>
  <c r="AI164"/>
  <c r="AH164"/>
  <c r="AG164"/>
  <c r="AF164"/>
  <c r="AD164"/>
  <c r="AC164"/>
  <c r="AB164"/>
  <c r="AA164"/>
  <c r="Y164"/>
  <c r="X164"/>
  <c r="W164"/>
  <c r="U164" s="1"/>
  <c r="V164"/>
  <c r="T164"/>
  <c r="S164"/>
  <c r="R164"/>
  <c r="Q164"/>
  <c r="P164" s="1"/>
  <c r="O164"/>
  <c r="N164"/>
  <c r="M164"/>
  <c r="L164"/>
  <c r="J164"/>
  <c r="I164"/>
  <c r="AR163"/>
  <c r="AQ163"/>
  <c r="AP163"/>
  <c r="AN163"/>
  <c r="AM163"/>
  <c r="AL163"/>
  <c r="AK163"/>
  <c r="AI163"/>
  <c r="AH163"/>
  <c r="AG163"/>
  <c r="AF163"/>
  <c r="AD163"/>
  <c r="AC163"/>
  <c r="AB163"/>
  <c r="AA163"/>
  <c r="Y163"/>
  <c r="X163"/>
  <c r="W163"/>
  <c r="V163"/>
  <c r="T163"/>
  <c r="S163"/>
  <c r="R163"/>
  <c r="Q163"/>
  <c r="O163"/>
  <c r="N163"/>
  <c r="M163"/>
  <c r="H163" s="1"/>
  <c r="L163"/>
  <c r="J163"/>
  <c r="E163" s="1"/>
  <c r="I163"/>
  <c r="D163" s="1"/>
  <c r="H162"/>
  <c r="G162"/>
  <c r="F162"/>
  <c r="E162"/>
  <c r="D162"/>
  <c r="H161"/>
  <c r="G161"/>
  <c r="F161" s="1"/>
  <c r="E161"/>
  <c r="D161"/>
  <c r="H160"/>
  <c r="G160"/>
  <c r="E160"/>
  <c r="D160"/>
  <c r="H159"/>
  <c r="G159"/>
  <c r="E159"/>
  <c r="D159"/>
  <c r="H158"/>
  <c r="G158"/>
  <c r="E158"/>
  <c r="D158"/>
  <c r="H157"/>
  <c r="G157"/>
  <c r="E157"/>
  <c r="D157"/>
  <c r="H156"/>
  <c r="G156"/>
  <c r="E156"/>
  <c r="D156"/>
  <c r="H155"/>
  <c r="G155"/>
  <c r="F155" s="1"/>
  <c r="E155"/>
  <c r="D155"/>
  <c r="H154"/>
  <c r="F154" s="1"/>
  <c r="G154"/>
  <c r="E154"/>
  <c r="D154"/>
  <c r="H153"/>
  <c r="G153"/>
  <c r="F153" s="1"/>
  <c r="E153"/>
  <c r="D153"/>
  <c r="H152"/>
  <c r="G152"/>
  <c r="E152"/>
  <c r="D152"/>
  <c r="H151"/>
  <c r="G151"/>
  <c r="E151"/>
  <c r="D151"/>
  <c r="AR150"/>
  <c r="AQ150"/>
  <c r="AP150"/>
  <c r="AN150"/>
  <c r="AM150"/>
  <c r="AL150"/>
  <c r="AK150"/>
  <c r="AI150"/>
  <c r="AH150"/>
  <c r="AG150"/>
  <c r="AF150"/>
  <c r="AD150"/>
  <c r="AC150"/>
  <c r="AB150"/>
  <c r="AA150"/>
  <c r="Y150"/>
  <c r="X150"/>
  <c r="W150"/>
  <c r="V150"/>
  <c r="T150"/>
  <c r="S150"/>
  <c r="R150"/>
  <c r="Q150"/>
  <c r="O150"/>
  <c r="N150"/>
  <c r="M150"/>
  <c r="L150"/>
  <c r="J150"/>
  <c r="E150" s="1"/>
  <c r="I150"/>
  <c r="AR149"/>
  <c r="AQ149"/>
  <c r="AP149"/>
  <c r="AO149" s="1"/>
  <c r="AN149"/>
  <c r="AM149"/>
  <c r="AL149"/>
  <c r="AK149"/>
  <c r="AI149"/>
  <c r="AH149"/>
  <c r="AG149"/>
  <c r="AF149"/>
  <c r="AD149"/>
  <c r="AC149"/>
  <c r="AB149"/>
  <c r="AA149"/>
  <c r="Y149"/>
  <c r="X149"/>
  <c r="W149"/>
  <c r="V149"/>
  <c r="T149"/>
  <c r="S149"/>
  <c r="R149"/>
  <c r="Q149"/>
  <c r="O149"/>
  <c r="N149"/>
  <c r="M149"/>
  <c r="L149"/>
  <c r="J149"/>
  <c r="E149" s="1"/>
  <c r="I149"/>
  <c r="D149" s="1"/>
  <c r="H149"/>
  <c r="H148"/>
  <c r="G148"/>
  <c r="E148"/>
  <c r="D148"/>
  <c r="H147"/>
  <c r="G147"/>
  <c r="E147"/>
  <c r="D147"/>
  <c r="H146"/>
  <c r="G146"/>
  <c r="E146"/>
  <c r="D146"/>
  <c r="H145"/>
  <c r="G145"/>
  <c r="E145"/>
  <c r="D145"/>
  <c r="H144"/>
  <c r="G144"/>
  <c r="E144"/>
  <c r="D144"/>
  <c r="H143"/>
  <c r="G143"/>
  <c r="E143"/>
  <c r="D143"/>
  <c r="H142"/>
  <c r="G142"/>
  <c r="E142"/>
  <c r="D142"/>
  <c r="H141"/>
  <c r="G141"/>
  <c r="E141"/>
  <c r="D141"/>
  <c r="H140"/>
  <c r="G140"/>
  <c r="E140"/>
  <c r="D140"/>
  <c r="H139"/>
  <c r="G139"/>
  <c r="E139"/>
  <c r="D139"/>
  <c r="H138"/>
  <c r="G138"/>
  <c r="E138"/>
  <c r="D138"/>
  <c r="H137"/>
  <c r="G137"/>
  <c r="E137"/>
  <c r="D137"/>
  <c r="AR136"/>
  <c r="AQ136"/>
  <c r="AP136"/>
  <c r="AN136"/>
  <c r="AM136"/>
  <c r="AL136"/>
  <c r="AK136"/>
  <c r="AI136"/>
  <c r="AH136"/>
  <c r="AG136"/>
  <c r="AF136"/>
  <c r="AD136"/>
  <c r="AC136"/>
  <c r="AB136"/>
  <c r="AA136"/>
  <c r="Y136"/>
  <c r="X136"/>
  <c r="W136"/>
  <c r="V136"/>
  <c r="T136"/>
  <c r="T22" s="1"/>
  <c r="S136"/>
  <c r="R136"/>
  <c r="Q136"/>
  <c r="P136" s="1"/>
  <c r="O136"/>
  <c r="N136"/>
  <c r="M136"/>
  <c r="L136"/>
  <c r="J136"/>
  <c r="I136"/>
  <c r="D136" s="1"/>
  <c r="H136"/>
  <c r="AR135"/>
  <c r="AQ135"/>
  <c r="AQ21" s="1"/>
  <c r="AP135"/>
  <c r="AN135"/>
  <c r="AM135"/>
  <c r="AL135"/>
  <c r="AL21" s="1"/>
  <c r="AK135"/>
  <c r="AI135"/>
  <c r="AH135"/>
  <c r="AG135"/>
  <c r="AG21" s="1"/>
  <c r="AF135"/>
  <c r="AD135"/>
  <c r="AC135"/>
  <c r="AB135"/>
  <c r="AA135"/>
  <c r="Y135"/>
  <c r="X135"/>
  <c r="W135"/>
  <c r="U135" s="1"/>
  <c r="V135"/>
  <c r="T135"/>
  <c r="S135"/>
  <c r="R135"/>
  <c r="Q135"/>
  <c r="O135"/>
  <c r="N135"/>
  <c r="M135"/>
  <c r="L135"/>
  <c r="J135"/>
  <c r="I135"/>
  <c r="H134"/>
  <c r="G134"/>
  <c r="E134"/>
  <c r="D134"/>
  <c r="H133"/>
  <c r="G133"/>
  <c r="E133"/>
  <c r="D133"/>
  <c r="H132"/>
  <c r="G132"/>
  <c r="E132"/>
  <c r="D132"/>
  <c r="H131"/>
  <c r="G131"/>
  <c r="E131"/>
  <c r="D131"/>
  <c r="H130"/>
  <c r="G130"/>
  <c r="E130"/>
  <c r="D130"/>
  <c r="H129"/>
  <c r="G129"/>
  <c r="E129"/>
  <c r="D129"/>
  <c r="H128"/>
  <c r="G128"/>
  <c r="E128"/>
  <c r="D128"/>
  <c r="H127"/>
  <c r="G127"/>
  <c r="E127"/>
  <c r="D127"/>
  <c r="H126"/>
  <c r="G126"/>
  <c r="E126"/>
  <c r="D126"/>
  <c r="H125"/>
  <c r="G125"/>
  <c r="E125"/>
  <c r="D125"/>
  <c r="H124"/>
  <c r="G124"/>
  <c r="E124"/>
  <c r="D124"/>
  <c r="H123"/>
  <c r="G123"/>
  <c r="E123"/>
  <c r="D123"/>
  <c r="AR122"/>
  <c r="AQ122"/>
  <c r="AP122"/>
  <c r="AN122"/>
  <c r="AM122"/>
  <c r="AL122"/>
  <c r="AK122"/>
  <c r="AI122"/>
  <c r="AH122"/>
  <c r="AG122"/>
  <c r="AF122"/>
  <c r="AD122"/>
  <c r="AC122"/>
  <c r="AB122"/>
  <c r="AA122"/>
  <c r="Y122"/>
  <c r="X122"/>
  <c r="W122"/>
  <c r="V122"/>
  <c r="T122"/>
  <c r="S122"/>
  <c r="R122"/>
  <c r="Q122"/>
  <c r="P122" s="1"/>
  <c r="O122"/>
  <c r="N122"/>
  <c r="M122"/>
  <c r="L122"/>
  <c r="J122"/>
  <c r="I122"/>
  <c r="AR121"/>
  <c r="AQ121"/>
  <c r="AP121"/>
  <c r="AN121"/>
  <c r="AM121"/>
  <c r="AL121"/>
  <c r="AK121"/>
  <c r="AI121"/>
  <c r="AH121"/>
  <c r="AG121"/>
  <c r="AF121"/>
  <c r="AD121"/>
  <c r="AC121"/>
  <c r="AB121"/>
  <c r="AA121"/>
  <c r="Y121"/>
  <c r="X121"/>
  <c r="W121"/>
  <c r="V121"/>
  <c r="T121"/>
  <c r="S121"/>
  <c r="R121"/>
  <c r="Q121"/>
  <c r="O121"/>
  <c r="N121"/>
  <c r="M121"/>
  <c r="L121"/>
  <c r="J121"/>
  <c r="I121"/>
  <c r="H120"/>
  <c r="G120"/>
  <c r="F120" s="1"/>
  <c r="E120"/>
  <c r="D120"/>
  <c r="H119"/>
  <c r="G119"/>
  <c r="F119" s="1"/>
  <c r="E119"/>
  <c r="D119"/>
  <c r="H118"/>
  <c r="G118"/>
  <c r="E118"/>
  <c r="D118"/>
  <c r="H117"/>
  <c r="G117"/>
  <c r="E117"/>
  <c r="D117"/>
  <c r="H116"/>
  <c r="G116"/>
  <c r="F116" s="1"/>
  <c r="E116"/>
  <c r="D116"/>
  <c r="H115"/>
  <c r="G115"/>
  <c r="F115" s="1"/>
  <c r="E115"/>
  <c r="D115"/>
  <c r="H114"/>
  <c r="G114"/>
  <c r="E114"/>
  <c r="D114"/>
  <c r="H113"/>
  <c r="F113" s="1"/>
  <c r="G113"/>
  <c r="E113"/>
  <c r="D113"/>
  <c r="H112"/>
  <c r="G112"/>
  <c r="E112"/>
  <c r="D112"/>
  <c r="H111"/>
  <c r="G111"/>
  <c r="F111" s="1"/>
  <c r="E111"/>
  <c r="D111"/>
  <c r="H110"/>
  <c r="G110"/>
  <c r="E110"/>
  <c r="D110"/>
  <c r="H109"/>
  <c r="F109" s="1"/>
  <c r="G109"/>
  <c r="E109"/>
  <c r="D109"/>
  <c r="AR108"/>
  <c r="AQ108"/>
  <c r="AP108"/>
  <c r="AN108"/>
  <c r="AM108"/>
  <c r="AL108"/>
  <c r="AK108"/>
  <c r="AJ108" s="1"/>
  <c r="AI108"/>
  <c r="AH108"/>
  <c r="AG108"/>
  <c r="AF108"/>
  <c r="AD108"/>
  <c r="AC108"/>
  <c r="AB108"/>
  <c r="AA108"/>
  <c r="Z108" s="1"/>
  <c r="Y108"/>
  <c r="Y22" s="1"/>
  <c r="X108"/>
  <c r="W108"/>
  <c r="V108"/>
  <c r="U108" s="1"/>
  <c r="T108"/>
  <c r="S108"/>
  <c r="R108"/>
  <c r="Q108"/>
  <c r="P108" s="1"/>
  <c r="O108"/>
  <c r="N108"/>
  <c r="M108"/>
  <c r="L108"/>
  <c r="J108"/>
  <c r="I108"/>
  <c r="D108" s="1"/>
  <c r="AR107"/>
  <c r="AQ107"/>
  <c r="AP107"/>
  <c r="AN107"/>
  <c r="AM107"/>
  <c r="AL107"/>
  <c r="AK107"/>
  <c r="AI107"/>
  <c r="AH107"/>
  <c r="AG107"/>
  <c r="AF107"/>
  <c r="AE107" s="1"/>
  <c r="AD107"/>
  <c r="AC107"/>
  <c r="AB107"/>
  <c r="AA107"/>
  <c r="Z107" s="1"/>
  <c r="Y107"/>
  <c r="X107"/>
  <c r="W107"/>
  <c r="V107"/>
  <c r="T107"/>
  <c r="S107"/>
  <c r="R107"/>
  <c r="P107" s="1"/>
  <c r="Q107"/>
  <c r="O107"/>
  <c r="N107"/>
  <c r="M107"/>
  <c r="L107"/>
  <c r="J107"/>
  <c r="I107"/>
  <c r="H107"/>
  <c r="D107"/>
  <c r="H106"/>
  <c r="G106"/>
  <c r="F106" s="1"/>
  <c r="E106"/>
  <c r="D106"/>
  <c r="H105"/>
  <c r="G105"/>
  <c r="F105"/>
  <c r="E105"/>
  <c r="D105"/>
  <c r="H104"/>
  <c r="G104"/>
  <c r="F104" s="1"/>
  <c r="E104"/>
  <c r="D104"/>
  <c r="H103"/>
  <c r="G103"/>
  <c r="F103" s="1"/>
  <c r="E103"/>
  <c r="D103"/>
  <c r="H102"/>
  <c r="G102"/>
  <c r="E102"/>
  <c r="D102"/>
  <c r="H101"/>
  <c r="F101" s="1"/>
  <c r="G101"/>
  <c r="E101"/>
  <c r="D101"/>
  <c r="H100"/>
  <c r="G100"/>
  <c r="E100"/>
  <c r="D100"/>
  <c r="H99"/>
  <c r="G99"/>
  <c r="F99" s="1"/>
  <c r="E99"/>
  <c r="D99"/>
  <c r="H98"/>
  <c r="G98"/>
  <c r="E98"/>
  <c r="D98"/>
  <c r="H97"/>
  <c r="F97" s="1"/>
  <c r="G97"/>
  <c r="E97"/>
  <c r="D97"/>
  <c r="H96"/>
  <c r="G96"/>
  <c r="F96" s="1"/>
  <c r="E96"/>
  <c r="D96"/>
  <c r="H95"/>
  <c r="G95"/>
  <c r="F95"/>
  <c r="E95"/>
  <c r="D95"/>
  <c r="AR94"/>
  <c r="AQ94"/>
  <c r="AP94"/>
  <c r="AN94"/>
  <c r="AM94"/>
  <c r="AL94"/>
  <c r="AJ94" s="1"/>
  <c r="AK94"/>
  <c r="AI94"/>
  <c r="AH94"/>
  <c r="AG94"/>
  <c r="AF94"/>
  <c r="AE94" s="1"/>
  <c r="AD94"/>
  <c r="AC94"/>
  <c r="D94" s="1"/>
  <c r="AB94"/>
  <c r="AA94"/>
  <c r="Z94"/>
  <c r="Y94"/>
  <c r="X94"/>
  <c r="W94"/>
  <c r="V94"/>
  <c r="T94"/>
  <c r="S94"/>
  <c r="R94"/>
  <c r="Q94"/>
  <c r="O94"/>
  <c r="N94"/>
  <c r="M94"/>
  <c r="L94"/>
  <c r="J94"/>
  <c r="E94" s="1"/>
  <c r="I94"/>
  <c r="AR93"/>
  <c r="AR21" s="1"/>
  <c r="AR7" s="1"/>
  <c r="AQ93"/>
  <c r="AP93"/>
  <c r="AN93"/>
  <c r="AM93"/>
  <c r="AM21" s="1"/>
  <c r="AM7" s="1"/>
  <c r="AL93"/>
  <c r="AK93"/>
  <c r="AI93"/>
  <c r="AH93"/>
  <c r="AG93"/>
  <c r="AE93" s="1"/>
  <c r="AF93"/>
  <c r="AD93"/>
  <c r="AC93"/>
  <c r="D93" s="1"/>
  <c r="AB93"/>
  <c r="AA93"/>
  <c r="Z93"/>
  <c r="Y93"/>
  <c r="X93"/>
  <c r="W93"/>
  <c r="V93"/>
  <c r="U93" s="1"/>
  <c r="T93"/>
  <c r="S93"/>
  <c r="R93"/>
  <c r="Q93"/>
  <c r="P93" s="1"/>
  <c r="O93"/>
  <c r="N93"/>
  <c r="M93"/>
  <c r="L93"/>
  <c r="J93"/>
  <c r="I93"/>
  <c r="H93"/>
  <c r="H92"/>
  <c r="G92"/>
  <c r="E92"/>
  <c r="D92"/>
  <c r="H91"/>
  <c r="F91" s="1"/>
  <c r="G91"/>
  <c r="E91"/>
  <c r="D91"/>
  <c r="H90"/>
  <c r="G90"/>
  <c r="F90" s="1"/>
  <c r="E90"/>
  <c r="D90"/>
  <c r="H89"/>
  <c r="G89"/>
  <c r="E89"/>
  <c r="D89"/>
  <c r="H88"/>
  <c r="G88"/>
  <c r="E88"/>
  <c r="D88"/>
  <c r="H87"/>
  <c r="F87" s="1"/>
  <c r="G87"/>
  <c r="E87"/>
  <c r="D87"/>
  <c r="H86"/>
  <c r="F86" s="1"/>
  <c r="G86"/>
  <c r="E86"/>
  <c r="D86"/>
  <c r="H85"/>
  <c r="G85"/>
  <c r="F85" s="1"/>
  <c r="E85"/>
  <c r="D85"/>
  <c r="H84"/>
  <c r="G84"/>
  <c r="F84" s="1"/>
  <c r="E84"/>
  <c r="D84"/>
  <c r="H83"/>
  <c r="G83"/>
  <c r="F83"/>
  <c r="E83"/>
  <c r="D83"/>
  <c r="H82"/>
  <c r="G82"/>
  <c r="F82" s="1"/>
  <c r="E82"/>
  <c r="D82"/>
  <c r="H81"/>
  <c r="G81"/>
  <c r="E81"/>
  <c r="D81"/>
  <c r="AR80"/>
  <c r="AQ80"/>
  <c r="AP80"/>
  <c r="AN80"/>
  <c r="AM80"/>
  <c r="AL80"/>
  <c r="AK80"/>
  <c r="AI80"/>
  <c r="AH80"/>
  <c r="AG80"/>
  <c r="AF80"/>
  <c r="AD80"/>
  <c r="AC80"/>
  <c r="AB80"/>
  <c r="Z80" s="1"/>
  <c r="AA80"/>
  <c r="Y80"/>
  <c r="X80"/>
  <c r="D80" s="1"/>
  <c r="W80"/>
  <c r="H80" s="1"/>
  <c r="V80"/>
  <c r="T80"/>
  <c r="S80"/>
  <c r="R80"/>
  <c r="Q80"/>
  <c r="P80" s="1"/>
  <c r="O80"/>
  <c r="N80"/>
  <c r="M80"/>
  <c r="L80"/>
  <c r="K80" s="1"/>
  <c r="J80"/>
  <c r="I80"/>
  <c r="E80"/>
  <c r="AR79"/>
  <c r="AQ79"/>
  <c r="AP79"/>
  <c r="AO79" s="1"/>
  <c r="AN79"/>
  <c r="AM79"/>
  <c r="AL79"/>
  <c r="AK79"/>
  <c r="AJ79" s="1"/>
  <c r="AI79"/>
  <c r="AH79"/>
  <c r="AG79"/>
  <c r="AF79"/>
  <c r="AE79" s="1"/>
  <c r="AD79"/>
  <c r="AC79"/>
  <c r="AB79"/>
  <c r="AA79"/>
  <c r="Y79"/>
  <c r="X79"/>
  <c r="W79"/>
  <c r="V79"/>
  <c r="U79" s="1"/>
  <c r="T79"/>
  <c r="S79"/>
  <c r="R79"/>
  <c r="Q79"/>
  <c r="P79" s="1"/>
  <c r="O79"/>
  <c r="N79"/>
  <c r="M79"/>
  <c r="H79" s="1"/>
  <c r="L79"/>
  <c r="K79" s="1"/>
  <c r="J79"/>
  <c r="I79"/>
  <c r="H78"/>
  <c r="G78"/>
  <c r="F78" s="1"/>
  <c r="E78"/>
  <c r="D78"/>
  <c r="H77"/>
  <c r="G77"/>
  <c r="E77"/>
  <c r="D77"/>
  <c r="H76"/>
  <c r="G76"/>
  <c r="E76"/>
  <c r="D76"/>
  <c r="H75"/>
  <c r="G75"/>
  <c r="F75" s="1"/>
  <c r="E75"/>
  <c r="D75"/>
  <c r="H74"/>
  <c r="F74" s="1"/>
  <c r="G74"/>
  <c r="E74"/>
  <c r="D74"/>
  <c r="H73"/>
  <c r="G73"/>
  <c r="F73" s="1"/>
  <c r="E73"/>
  <c r="D73"/>
  <c r="H72"/>
  <c r="G72"/>
  <c r="F72" s="1"/>
  <c r="E72"/>
  <c r="D72"/>
  <c r="H71"/>
  <c r="G71"/>
  <c r="E71"/>
  <c r="D71"/>
  <c r="H70"/>
  <c r="G70"/>
  <c r="F70"/>
  <c r="E70"/>
  <c r="D70"/>
  <c r="H69"/>
  <c r="G69"/>
  <c r="F69" s="1"/>
  <c r="E69"/>
  <c r="D69"/>
  <c r="H68"/>
  <c r="G68"/>
  <c r="F68" s="1"/>
  <c r="E68"/>
  <c r="D68"/>
  <c r="H67"/>
  <c r="G67"/>
  <c r="E67"/>
  <c r="D67"/>
  <c r="AR66"/>
  <c r="AQ66"/>
  <c r="AP66"/>
  <c r="AN66"/>
  <c r="AM66"/>
  <c r="AL66"/>
  <c r="AK66"/>
  <c r="AI66"/>
  <c r="AH66"/>
  <c r="AG66"/>
  <c r="AE66" s="1"/>
  <c r="AF66"/>
  <c r="AD66"/>
  <c r="AC66"/>
  <c r="AB66"/>
  <c r="AA66"/>
  <c r="Y66"/>
  <c r="X66"/>
  <c r="W66"/>
  <c r="V66"/>
  <c r="T66"/>
  <c r="S66"/>
  <c r="R66"/>
  <c r="Q66"/>
  <c r="O66"/>
  <c r="N66"/>
  <c r="M66"/>
  <c r="K66" s="1"/>
  <c r="L66"/>
  <c r="J66"/>
  <c r="E66" s="1"/>
  <c r="I66"/>
  <c r="D66" s="1"/>
  <c r="G66"/>
  <c r="AR65"/>
  <c r="AQ65"/>
  <c r="AP65"/>
  <c r="AO65" s="1"/>
  <c r="AN65"/>
  <c r="AM65"/>
  <c r="AL65"/>
  <c r="AK65"/>
  <c r="AI65"/>
  <c r="AH65"/>
  <c r="AG65"/>
  <c r="AF65"/>
  <c r="AE65" s="1"/>
  <c r="AD65"/>
  <c r="AC65"/>
  <c r="AB65"/>
  <c r="AA65"/>
  <c r="Y65"/>
  <c r="X65"/>
  <c r="W65"/>
  <c r="V65"/>
  <c r="T65"/>
  <c r="S65"/>
  <c r="R65"/>
  <c r="P65" s="1"/>
  <c r="Q65"/>
  <c r="O65"/>
  <c r="N65"/>
  <c r="M65"/>
  <c r="H65" s="1"/>
  <c r="L65"/>
  <c r="K65" s="1"/>
  <c r="J65"/>
  <c r="I65"/>
  <c r="D65" s="1"/>
  <c r="H64"/>
  <c r="G64"/>
  <c r="E64"/>
  <c r="D64"/>
  <c r="H63"/>
  <c r="F63" s="1"/>
  <c r="G63"/>
  <c r="E63"/>
  <c r="D63"/>
  <c r="H62"/>
  <c r="G62"/>
  <c r="E62"/>
  <c r="D62"/>
  <c r="H61"/>
  <c r="G61"/>
  <c r="E61"/>
  <c r="D61"/>
  <c r="H60"/>
  <c r="G60"/>
  <c r="E60"/>
  <c r="D60"/>
  <c r="H59"/>
  <c r="G59"/>
  <c r="F59" s="1"/>
  <c r="E59"/>
  <c r="D59"/>
  <c r="H58"/>
  <c r="F58" s="1"/>
  <c r="G58"/>
  <c r="E58"/>
  <c r="D58"/>
  <c r="H57"/>
  <c r="G57"/>
  <c r="F57" s="1"/>
  <c r="E57"/>
  <c r="D57"/>
  <c r="H56"/>
  <c r="G56"/>
  <c r="F56" s="1"/>
  <c r="E56"/>
  <c r="D56"/>
  <c r="H55"/>
  <c r="G55"/>
  <c r="F55"/>
  <c r="E55"/>
  <c r="D55"/>
  <c r="H54"/>
  <c r="G54"/>
  <c r="E54"/>
  <c r="D54"/>
  <c r="H53"/>
  <c r="G53"/>
  <c r="E53"/>
  <c r="D53"/>
  <c r="AR52"/>
  <c r="AQ52"/>
  <c r="AQ22" s="1"/>
  <c r="AP52"/>
  <c r="AN52"/>
  <c r="AM52"/>
  <c r="AL52"/>
  <c r="AK52"/>
  <c r="AI52"/>
  <c r="AH52"/>
  <c r="AG52"/>
  <c r="AF52"/>
  <c r="AD52"/>
  <c r="AC52"/>
  <c r="AB52"/>
  <c r="AA52"/>
  <c r="Y52"/>
  <c r="X52"/>
  <c r="W52"/>
  <c r="V52"/>
  <c r="T52"/>
  <c r="S52"/>
  <c r="R52"/>
  <c r="Q52"/>
  <c r="O52"/>
  <c r="N52"/>
  <c r="M52"/>
  <c r="L52"/>
  <c r="J52"/>
  <c r="I52"/>
  <c r="AR51"/>
  <c r="AQ51"/>
  <c r="AP51"/>
  <c r="AO51"/>
  <c r="AN51"/>
  <c r="AM51"/>
  <c r="AL51"/>
  <c r="AK51"/>
  <c r="AJ51" s="1"/>
  <c r="AI51"/>
  <c r="AH51"/>
  <c r="AG51"/>
  <c r="AF51"/>
  <c r="AE51" s="1"/>
  <c r="AD51"/>
  <c r="AC51"/>
  <c r="AB51"/>
  <c r="AA51"/>
  <c r="Z51" s="1"/>
  <c r="Y51"/>
  <c r="X51"/>
  <c r="W51"/>
  <c r="V51"/>
  <c r="T51"/>
  <c r="S51"/>
  <c r="R51"/>
  <c r="Q51"/>
  <c r="P51" s="1"/>
  <c r="O51"/>
  <c r="N51"/>
  <c r="M51"/>
  <c r="L51"/>
  <c r="K51" s="1"/>
  <c r="J51"/>
  <c r="I51"/>
  <c r="H51"/>
  <c r="H50"/>
  <c r="G50"/>
  <c r="E50"/>
  <c r="D50"/>
  <c r="H49"/>
  <c r="G49"/>
  <c r="E49"/>
  <c r="D49"/>
  <c r="H48"/>
  <c r="G48"/>
  <c r="E48"/>
  <c r="D48"/>
  <c r="H47"/>
  <c r="G47"/>
  <c r="E47"/>
  <c r="D47"/>
  <c r="H46"/>
  <c r="G46"/>
  <c r="E46"/>
  <c r="D46"/>
  <c r="H45"/>
  <c r="G45"/>
  <c r="E45"/>
  <c r="D45"/>
  <c r="H44"/>
  <c r="F44" s="1"/>
  <c r="G44"/>
  <c r="E44"/>
  <c r="D44"/>
  <c r="H43"/>
  <c r="G43"/>
  <c r="F43" s="1"/>
  <c r="E43"/>
  <c r="D43"/>
  <c r="H42"/>
  <c r="G42"/>
  <c r="E42"/>
  <c r="D42"/>
  <c r="H41"/>
  <c r="G41"/>
  <c r="E41"/>
  <c r="D41"/>
  <c r="H40"/>
  <c r="G40"/>
  <c r="E40"/>
  <c r="D40"/>
  <c r="H39"/>
  <c r="F39" s="1"/>
  <c r="G39"/>
  <c r="E39"/>
  <c r="D39"/>
  <c r="AR38"/>
  <c r="AQ38"/>
  <c r="AP38"/>
  <c r="AN38"/>
  <c r="AM38"/>
  <c r="AL38"/>
  <c r="AK38"/>
  <c r="AI38"/>
  <c r="AH38"/>
  <c r="AG38"/>
  <c r="AF38"/>
  <c r="AE38" s="1"/>
  <c r="AD38"/>
  <c r="AC38"/>
  <c r="AB38"/>
  <c r="AA38"/>
  <c r="Y38"/>
  <c r="X38"/>
  <c r="W38"/>
  <c r="V38"/>
  <c r="T38"/>
  <c r="S38"/>
  <c r="R38"/>
  <c r="P38" s="1"/>
  <c r="Q38"/>
  <c r="O38"/>
  <c r="N38"/>
  <c r="M38"/>
  <c r="L38"/>
  <c r="J38"/>
  <c r="I38"/>
  <c r="H38"/>
  <c r="AR37"/>
  <c r="AQ37"/>
  <c r="AP37"/>
  <c r="AN37"/>
  <c r="AN21" s="1"/>
  <c r="AN7" s="1"/>
  <c r="AM37"/>
  <c r="AL37"/>
  <c r="AK37"/>
  <c r="AJ37" s="1"/>
  <c r="AI37"/>
  <c r="AI21" s="1"/>
  <c r="AH37"/>
  <c r="AG37"/>
  <c r="AF37"/>
  <c r="AD37"/>
  <c r="AC37"/>
  <c r="AB37"/>
  <c r="AA37"/>
  <c r="Z37" s="1"/>
  <c r="Y37"/>
  <c r="X37"/>
  <c r="W37"/>
  <c r="V37"/>
  <c r="U37"/>
  <c r="T37"/>
  <c r="S37"/>
  <c r="R37"/>
  <c r="Q37"/>
  <c r="P37" s="1"/>
  <c r="O37"/>
  <c r="N37"/>
  <c r="M37"/>
  <c r="L37"/>
  <c r="K37" s="1"/>
  <c r="J37"/>
  <c r="I37"/>
  <c r="H36"/>
  <c r="G36"/>
  <c r="E36"/>
  <c r="D36"/>
  <c r="H35"/>
  <c r="G35"/>
  <c r="E35"/>
  <c r="D35"/>
  <c r="H34"/>
  <c r="F34" s="1"/>
  <c r="G34"/>
  <c r="E34"/>
  <c r="D34"/>
  <c r="H33"/>
  <c r="G33"/>
  <c r="E33"/>
  <c r="D33"/>
  <c r="H32"/>
  <c r="G32"/>
  <c r="E32"/>
  <c r="D32"/>
  <c r="H31"/>
  <c r="G31"/>
  <c r="E31"/>
  <c r="D31"/>
  <c r="H30"/>
  <c r="G30"/>
  <c r="E30"/>
  <c r="D30"/>
  <c r="H29"/>
  <c r="G29"/>
  <c r="E29"/>
  <c r="D29"/>
  <c r="H28"/>
  <c r="G28"/>
  <c r="E28"/>
  <c r="D28"/>
  <c r="H27"/>
  <c r="G27"/>
  <c r="E27"/>
  <c r="D27"/>
  <c r="H26"/>
  <c r="G26"/>
  <c r="E26"/>
  <c r="D26"/>
  <c r="H25"/>
  <c r="G25"/>
  <c r="E25"/>
  <c r="D25"/>
  <c r="AR24"/>
  <c r="AQ24"/>
  <c r="AP24"/>
  <c r="AN24"/>
  <c r="AM24"/>
  <c r="AL24"/>
  <c r="AK24"/>
  <c r="AI24"/>
  <c r="AH24"/>
  <c r="AG24"/>
  <c r="AG22" s="1"/>
  <c r="AF24"/>
  <c r="AD24"/>
  <c r="AC24"/>
  <c r="AB24"/>
  <c r="AA24"/>
  <c r="Y24"/>
  <c r="X24"/>
  <c r="X22" s="1"/>
  <c r="W24"/>
  <c r="W22" s="1"/>
  <c r="V24"/>
  <c r="T24"/>
  <c r="S24"/>
  <c r="S22" s="1"/>
  <c r="S8" s="1"/>
  <c r="R24"/>
  <c r="R22" s="1"/>
  <c r="Q24"/>
  <c r="O24"/>
  <c r="N24"/>
  <c r="M24"/>
  <c r="L24"/>
  <c r="J24"/>
  <c r="I24"/>
  <c r="AR23"/>
  <c r="AQ23"/>
  <c r="AP23"/>
  <c r="AN23"/>
  <c r="AM23"/>
  <c r="AL23"/>
  <c r="AK23"/>
  <c r="AI23"/>
  <c r="AH23"/>
  <c r="AG23"/>
  <c r="AF23"/>
  <c r="AD23"/>
  <c r="AC23"/>
  <c r="AB23"/>
  <c r="AA23"/>
  <c r="Y23"/>
  <c r="X23"/>
  <c r="W23"/>
  <c r="V23"/>
  <c r="T23"/>
  <c r="S23"/>
  <c r="R23"/>
  <c r="Q23"/>
  <c r="O23"/>
  <c r="N23"/>
  <c r="N21" s="1"/>
  <c r="M23"/>
  <c r="L23"/>
  <c r="J23"/>
  <c r="I23"/>
  <c r="I21" s="1"/>
  <c r="AK22"/>
  <c r="O22"/>
  <c r="O8" s="1"/>
  <c r="AP21"/>
  <c r="T21"/>
  <c r="T7" s="1"/>
  <c r="O21"/>
  <c r="O7" s="1"/>
  <c r="AR20"/>
  <c r="AQ20"/>
  <c r="AP20"/>
  <c r="AN20"/>
  <c r="AM20"/>
  <c r="AL20"/>
  <c r="AK20"/>
  <c r="AI20"/>
  <c r="AH20"/>
  <c r="AG20"/>
  <c r="AF20"/>
  <c r="AD20"/>
  <c r="AC20"/>
  <c r="AB20"/>
  <c r="AA20"/>
  <c r="Y20"/>
  <c r="X20"/>
  <c r="W20"/>
  <c r="V20"/>
  <c r="T20"/>
  <c r="S20"/>
  <c r="R20"/>
  <c r="Q20"/>
  <c r="O20"/>
  <c r="N20"/>
  <c r="M20"/>
  <c r="L20"/>
  <c r="K20"/>
  <c r="J20"/>
  <c r="I20"/>
  <c r="AR19"/>
  <c r="AQ19"/>
  <c r="AP19"/>
  <c r="AN19"/>
  <c r="AM19"/>
  <c r="AL19"/>
  <c r="AK19"/>
  <c r="AI19"/>
  <c r="AH19"/>
  <c r="AG19"/>
  <c r="AF19"/>
  <c r="AD19"/>
  <c r="AC19"/>
  <c r="AB19"/>
  <c r="AA19"/>
  <c r="Y19"/>
  <c r="X19"/>
  <c r="W19"/>
  <c r="V19"/>
  <c r="T19"/>
  <c r="S19"/>
  <c r="R19"/>
  <c r="Q19"/>
  <c r="O19"/>
  <c r="N19"/>
  <c r="M19"/>
  <c r="L19"/>
  <c r="J19"/>
  <c r="I19"/>
  <c r="AR18"/>
  <c r="AQ18"/>
  <c r="AP18"/>
  <c r="AN18"/>
  <c r="AM18"/>
  <c r="AL18"/>
  <c r="AK18"/>
  <c r="AI18"/>
  <c r="AH18"/>
  <c r="AG18"/>
  <c r="AF18"/>
  <c r="AE18" s="1"/>
  <c r="AD18"/>
  <c r="AC18"/>
  <c r="AB18"/>
  <c r="AA18"/>
  <c r="Y18"/>
  <c r="X18"/>
  <c r="W18"/>
  <c r="V18"/>
  <c r="T18"/>
  <c r="S18"/>
  <c r="R18"/>
  <c r="Q18"/>
  <c r="O18"/>
  <c r="N18"/>
  <c r="M18"/>
  <c r="L18"/>
  <c r="J18"/>
  <c r="E18" s="1"/>
  <c r="I18"/>
  <c r="AR17"/>
  <c r="AQ17"/>
  <c r="AP17"/>
  <c r="AN17"/>
  <c r="AM17"/>
  <c r="AL17"/>
  <c r="AK17"/>
  <c r="AI17"/>
  <c r="AH17"/>
  <c r="AG17"/>
  <c r="AF17"/>
  <c r="AD17"/>
  <c r="AC17"/>
  <c r="AB17"/>
  <c r="AA17"/>
  <c r="Y17"/>
  <c r="X17"/>
  <c r="W17"/>
  <c r="V17"/>
  <c r="T17"/>
  <c r="S17"/>
  <c r="R17"/>
  <c r="Q17"/>
  <c r="O17"/>
  <c r="N17"/>
  <c r="M17"/>
  <c r="L17"/>
  <c r="J17"/>
  <c r="E17" s="1"/>
  <c r="I17"/>
  <c r="AR16"/>
  <c r="AQ16"/>
  <c r="AP16"/>
  <c r="AN16"/>
  <c r="AM16"/>
  <c r="AL16"/>
  <c r="AK16"/>
  <c r="AI16"/>
  <c r="AH16"/>
  <c r="AG16"/>
  <c r="AF16"/>
  <c r="AD16"/>
  <c r="AC16"/>
  <c r="AB16"/>
  <c r="AA16"/>
  <c r="Y16"/>
  <c r="X16"/>
  <c r="W16"/>
  <c r="V16"/>
  <c r="T16"/>
  <c r="S16"/>
  <c r="R16"/>
  <c r="P16" s="1"/>
  <c r="Q16"/>
  <c r="O16"/>
  <c r="N16"/>
  <c r="M16"/>
  <c r="L16"/>
  <c r="J16"/>
  <c r="I16"/>
  <c r="AR15"/>
  <c r="AQ15"/>
  <c r="AP15"/>
  <c r="AN15"/>
  <c r="AM15"/>
  <c r="AL15"/>
  <c r="AK15"/>
  <c r="AI15"/>
  <c r="AH15"/>
  <c r="AG15"/>
  <c r="AF15"/>
  <c r="AD15"/>
  <c r="AC15"/>
  <c r="AB15"/>
  <c r="AA15"/>
  <c r="Y15"/>
  <c r="X15"/>
  <c r="W15"/>
  <c r="V15"/>
  <c r="T15"/>
  <c r="S15"/>
  <c r="R15"/>
  <c r="Q15"/>
  <c r="O15"/>
  <c r="N15"/>
  <c r="M15"/>
  <c r="L15"/>
  <c r="J15"/>
  <c r="I15"/>
  <c r="AR14"/>
  <c r="AQ14"/>
  <c r="AP14"/>
  <c r="AO14" s="1"/>
  <c r="AN14"/>
  <c r="AM14"/>
  <c r="AL14"/>
  <c r="AK14"/>
  <c r="AI14"/>
  <c r="AH14"/>
  <c r="AG14"/>
  <c r="AF14"/>
  <c r="AE14" s="1"/>
  <c r="AD14"/>
  <c r="AC14"/>
  <c r="AB14"/>
  <c r="AA14"/>
  <c r="Y14"/>
  <c r="X14"/>
  <c r="W14"/>
  <c r="V14"/>
  <c r="T14"/>
  <c r="S14"/>
  <c r="R14"/>
  <c r="Q14"/>
  <c r="O14"/>
  <c r="N14"/>
  <c r="D14" s="1"/>
  <c r="M14"/>
  <c r="L14"/>
  <c r="K14"/>
  <c r="J14"/>
  <c r="I14"/>
  <c r="AR13"/>
  <c r="AQ13"/>
  <c r="AP13"/>
  <c r="AN13"/>
  <c r="AM13"/>
  <c r="AL13"/>
  <c r="AK13"/>
  <c r="AI13"/>
  <c r="AH13"/>
  <c r="AG13"/>
  <c r="AE13" s="1"/>
  <c r="AF13"/>
  <c r="AD13"/>
  <c r="AC13"/>
  <c r="AB13"/>
  <c r="AA13"/>
  <c r="Y13"/>
  <c r="X13"/>
  <c r="W13"/>
  <c r="V13"/>
  <c r="T13"/>
  <c r="S13"/>
  <c r="R13"/>
  <c r="Q13"/>
  <c r="O13"/>
  <c r="N13"/>
  <c r="M13"/>
  <c r="K13" s="1"/>
  <c r="L13"/>
  <c r="J13"/>
  <c r="I13"/>
  <c r="AR12"/>
  <c r="AQ12"/>
  <c r="AP12"/>
  <c r="AO12" s="1"/>
  <c r="AN12"/>
  <c r="AM12"/>
  <c r="AL12"/>
  <c r="AK12"/>
  <c r="AJ12" s="1"/>
  <c r="AI12"/>
  <c r="AH12"/>
  <c r="AG12"/>
  <c r="AF12"/>
  <c r="AD12"/>
  <c r="AC12"/>
  <c r="AB12"/>
  <c r="AA12"/>
  <c r="Y12"/>
  <c r="X12"/>
  <c r="W12"/>
  <c r="V12"/>
  <c r="T12"/>
  <c r="S12"/>
  <c r="R12"/>
  <c r="P12" s="1"/>
  <c r="Q12"/>
  <c r="O12"/>
  <c r="N12"/>
  <c r="M12"/>
  <c r="L12"/>
  <c r="J12"/>
  <c r="I12"/>
  <c r="AR11"/>
  <c r="AQ11"/>
  <c r="AP11"/>
  <c r="AN11"/>
  <c r="AM11"/>
  <c r="AL11"/>
  <c r="AK11"/>
  <c r="AI11"/>
  <c r="AH11"/>
  <c r="AG11"/>
  <c r="AF11"/>
  <c r="AD11"/>
  <c r="AC11"/>
  <c r="AB11"/>
  <c r="AA11"/>
  <c r="Y11"/>
  <c r="X11"/>
  <c r="W11"/>
  <c r="V11"/>
  <c r="T11"/>
  <c r="S11"/>
  <c r="R11"/>
  <c r="Q11"/>
  <c r="O11"/>
  <c r="N11"/>
  <c r="M11"/>
  <c r="L11"/>
  <c r="J11"/>
  <c r="I11"/>
  <c r="AR10"/>
  <c r="AQ10"/>
  <c r="AP10"/>
  <c r="AN10"/>
  <c r="AM10"/>
  <c r="AL10"/>
  <c r="AK10"/>
  <c r="AI10"/>
  <c r="AH10"/>
  <c r="AG10"/>
  <c r="AF10"/>
  <c r="AD10"/>
  <c r="AC10"/>
  <c r="AB10"/>
  <c r="AA10"/>
  <c r="Y10"/>
  <c r="X10"/>
  <c r="W10"/>
  <c r="V10"/>
  <c r="T10"/>
  <c r="S10"/>
  <c r="R10"/>
  <c r="Q10"/>
  <c r="O10"/>
  <c r="N10"/>
  <c r="M10"/>
  <c r="H10" s="1"/>
  <c r="L10"/>
  <c r="J10"/>
  <c r="I10"/>
  <c r="D10" s="1"/>
  <c r="AR9"/>
  <c r="AQ9"/>
  <c r="AP9"/>
  <c r="AN9"/>
  <c r="AM9"/>
  <c r="AL9"/>
  <c r="AK9"/>
  <c r="AI9"/>
  <c r="AH9"/>
  <c r="AG9"/>
  <c r="AF9"/>
  <c r="AD9"/>
  <c r="AC9"/>
  <c r="AB9"/>
  <c r="AA9"/>
  <c r="Y9"/>
  <c r="X9"/>
  <c r="W9"/>
  <c r="V9"/>
  <c r="T9"/>
  <c r="S9"/>
  <c r="R9"/>
  <c r="Q9"/>
  <c r="O9"/>
  <c r="N9"/>
  <c r="M9"/>
  <c r="L9"/>
  <c r="J9"/>
  <c r="I9"/>
  <c r="H374" i="11"/>
  <c r="G374"/>
  <c r="E374"/>
  <c r="D374"/>
  <c r="H373"/>
  <c r="G373"/>
  <c r="F373" s="1"/>
  <c r="E373"/>
  <c r="D373"/>
  <c r="H372"/>
  <c r="G372"/>
  <c r="F372" s="1"/>
  <c r="E372"/>
  <c r="D372"/>
  <c r="H371"/>
  <c r="G371"/>
  <c r="F371" s="1"/>
  <c r="E371"/>
  <c r="D371"/>
  <c r="H370"/>
  <c r="G370"/>
  <c r="E370"/>
  <c r="D370"/>
  <c r="H369"/>
  <c r="G369"/>
  <c r="F369" s="1"/>
  <c r="E369"/>
  <c r="D369"/>
  <c r="H368"/>
  <c r="G368"/>
  <c r="F368" s="1"/>
  <c r="E368"/>
  <c r="D368"/>
  <c r="H367"/>
  <c r="G367"/>
  <c r="F367" s="1"/>
  <c r="E367"/>
  <c r="D367"/>
  <c r="H366"/>
  <c r="G366"/>
  <c r="E366"/>
  <c r="D366"/>
  <c r="H365"/>
  <c r="G365"/>
  <c r="E365"/>
  <c r="D365"/>
  <c r="H364"/>
  <c r="G364"/>
  <c r="E364"/>
  <c r="D364"/>
  <c r="H363"/>
  <c r="G363"/>
  <c r="E363"/>
  <c r="D363"/>
  <c r="AR362"/>
  <c r="AQ362"/>
  <c r="AP362"/>
  <c r="AN362"/>
  <c r="AM362"/>
  <c r="AL362"/>
  <c r="AK362"/>
  <c r="AI362"/>
  <c r="AH362"/>
  <c r="AG362"/>
  <c r="AE362" s="1"/>
  <c r="AF362"/>
  <c r="AD362"/>
  <c r="AC362"/>
  <c r="AB362"/>
  <c r="AA362"/>
  <c r="Z362"/>
  <c r="Y362"/>
  <c r="X362"/>
  <c r="W362"/>
  <c r="V362"/>
  <c r="U362" s="1"/>
  <c r="T362"/>
  <c r="S362"/>
  <c r="R362"/>
  <c r="Q362"/>
  <c r="P362" s="1"/>
  <c r="O362"/>
  <c r="N362"/>
  <c r="M362"/>
  <c r="L362"/>
  <c r="K362" s="1"/>
  <c r="J362"/>
  <c r="I362"/>
  <c r="AR361"/>
  <c r="AQ361"/>
  <c r="AP361"/>
  <c r="AN361"/>
  <c r="AM361"/>
  <c r="AL361"/>
  <c r="AK361"/>
  <c r="AI361"/>
  <c r="AH361"/>
  <c r="AG361"/>
  <c r="AF361"/>
  <c r="AD361"/>
  <c r="AC361"/>
  <c r="AB361"/>
  <c r="AA361"/>
  <c r="Y361"/>
  <c r="X361"/>
  <c r="W361"/>
  <c r="V361"/>
  <c r="T361"/>
  <c r="S361"/>
  <c r="R361"/>
  <c r="Q361"/>
  <c r="O361"/>
  <c r="N361"/>
  <c r="M361"/>
  <c r="H361" s="1"/>
  <c r="L361"/>
  <c r="J361"/>
  <c r="E361" s="1"/>
  <c r="I361"/>
  <c r="D361"/>
  <c r="H360"/>
  <c r="G360"/>
  <c r="E360"/>
  <c r="D360"/>
  <c r="H359"/>
  <c r="G359"/>
  <c r="E359"/>
  <c r="D359"/>
  <c r="H358"/>
  <c r="G358"/>
  <c r="F358"/>
  <c r="E358"/>
  <c r="D358"/>
  <c r="H357"/>
  <c r="G357"/>
  <c r="F357" s="1"/>
  <c r="E357"/>
  <c r="D357"/>
  <c r="H356"/>
  <c r="G356"/>
  <c r="F356" s="1"/>
  <c r="E356"/>
  <c r="D356"/>
  <c r="H355"/>
  <c r="G355"/>
  <c r="F355" s="1"/>
  <c r="E355"/>
  <c r="D355"/>
  <c r="H354"/>
  <c r="G354"/>
  <c r="F354" s="1"/>
  <c r="E354"/>
  <c r="D354"/>
  <c r="H353"/>
  <c r="G353"/>
  <c r="E353"/>
  <c r="D353"/>
  <c r="H352"/>
  <c r="G352"/>
  <c r="E352"/>
  <c r="D352"/>
  <c r="H351"/>
  <c r="G351"/>
  <c r="E351"/>
  <c r="D351"/>
  <c r="H350"/>
  <c r="G350"/>
  <c r="F350"/>
  <c r="E350"/>
  <c r="D350"/>
  <c r="H349"/>
  <c r="G349"/>
  <c r="F349" s="1"/>
  <c r="E349"/>
  <c r="D349"/>
  <c r="AR348"/>
  <c r="AQ348"/>
  <c r="AP348"/>
  <c r="AN348"/>
  <c r="AM348"/>
  <c r="AL348"/>
  <c r="AJ348" s="1"/>
  <c r="AK348"/>
  <c r="AI348"/>
  <c r="AH348"/>
  <c r="AG348"/>
  <c r="AF348"/>
  <c r="AD348"/>
  <c r="AC348"/>
  <c r="AB348"/>
  <c r="AA348"/>
  <c r="Y348"/>
  <c r="X348"/>
  <c r="W348"/>
  <c r="U348" s="1"/>
  <c r="V348"/>
  <c r="T348"/>
  <c r="S348"/>
  <c r="R348"/>
  <c r="Q348"/>
  <c r="P348" s="1"/>
  <c r="O348"/>
  <c r="N348"/>
  <c r="M348"/>
  <c r="L348"/>
  <c r="J348"/>
  <c r="I348"/>
  <c r="D348" s="1"/>
  <c r="AR347"/>
  <c r="AQ347"/>
  <c r="AP347"/>
  <c r="AN347"/>
  <c r="AM347"/>
  <c r="AL347"/>
  <c r="AK347"/>
  <c r="AI347"/>
  <c r="AH347"/>
  <c r="AG347"/>
  <c r="AF347"/>
  <c r="AD347"/>
  <c r="AC347"/>
  <c r="AB347"/>
  <c r="AA347"/>
  <c r="Y347"/>
  <c r="X347"/>
  <c r="W347"/>
  <c r="U347" s="1"/>
  <c r="V347"/>
  <c r="T347"/>
  <c r="S347"/>
  <c r="R347"/>
  <c r="Q347"/>
  <c r="O347"/>
  <c r="N347"/>
  <c r="M347"/>
  <c r="L347"/>
  <c r="J347"/>
  <c r="E347" s="1"/>
  <c r="I347"/>
  <c r="D347" s="1"/>
  <c r="H346"/>
  <c r="G346"/>
  <c r="E346"/>
  <c r="D346"/>
  <c r="H345"/>
  <c r="G345"/>
  <c r="E345"/>
  <c r="D345"/>
  <c r="H344"/>
  <c r="G344"/>
  <c r="E344"/>
  <c r="D344"/>
  <c r="H343"/>
  <c r="G343"/>
  <c r="E343"/>
  <c r="D343"/>
  <c r="H342"/>
  <c r="F342" s="1"/>
  <c r="G342"/>
  <c r="E342"/>
  <c r="D342"/>
  <c r="H341"/>
  <c r="G341"/>
  <c r="E341"/>
  <c r="D341"/>
  <c r="H340"/>
  <c r="G340"/>
  <c r="E340"/>
  <c r="D340"/>
  <c r="H339"/>
  <c r="G339"/>
  <c r="F339" s="1"/>
  <c r="E339"/>
  <c r="D339"/>
  <c r="H338"/>
  <c r="G338"/>
  <c r="E338"/>
  <c r="D338"/>
  <c r="H337"/>
  <c r="G337"/>
  <c r="E337"/>
  <c r="D337"/>
  <c r="H336"/>
  <c r="G336"/>
  <c r="E336"/>
  <c r="D336"/>
  <c r="H335"/>
  <c r="G335"/>
  <c r="E335"/>
  <c r="D335"/>
  <c r="AR334"/>
  <c r="AQ334"/>
  <c r="AP334"/>
  <c r="AO334" s="1"/>
  <c r="AN334"/>
  <c r="AM334"/>
  <c r="AL334"/>
  <c r="AK334"/>
  <c r="AJ334" s="1"/>
  <c r="AI334"/>
  <c r="AH334"/>
  <c r="AG334"/>
  <c r="AF334"/>
  <c r="AE334"/>
  <c r="AD334"/>
  <c r="AC334"/>
  <c r="AB334"/>
  <c r="AA334"/>
  <c r="Z334" s="1"/>
  <c r="Y334"/>
  <c r="X334"/>
  <c r="W334"/>
  <c r="V334"/>
  <c r="T334"/>
  <c r="S334"/>
  <c r="R334"/>
  <c r="Q334"/>
  <c r="O334"/>
  <c r="N334"/>
  <c r="M334"/>
  <c r="H334" s="1"/>
  <c r="L334"/>
  <c r="K334" s="1"/>
  <c r="J334"/>
  <c r="I334"/>
  <c r="AR333"/>
  <c r="AQ333"/>
  <c r="AP333"/>
  <c r="AN333"/>
  <c r="AM333"/>
  <c r="AL333"/>
  <c r="AK333"/>
  <c r="AJ333" s="1"/>
  <c r="AI333"/>
  <c r="AH333"/>
  <c r="AG333"/>
  <c r="AF333"/>
  <c r="AD333"/>
  <c r="AC333"/>
  <c r="AB333"/>
  <c r="AA333"/>
  <c r="Y333"/>
  <c r="X333"/>
  <c r="W333"/>
  <c r="V333"/>
  <c r="T333"/>
  <c r="S333"/>
  <c r="R333"/>
  <c r="Q333"/>
  <c r="O333"/>
  <c r="N333"/>
  <c r="M333"/>
  <c r="K333" s="1"/>
  <c r="L333"/>
  <c r="J333"/>
  <c r="E333" s="1"/>
  <c r="I333"/>
  <c r="H332"/>
  <c r="G332"/>
  <c r="E332"/>
  <c r="D332"/>
  <c r="H331"/>
  <c r="G331"/>
  <c r="E331"/>
  <c r="D331"/>
  <c r="H330"/>
  <c r="G330"/>
  <c r="E330"/>
  <c r="D330"/>
  <c r="H329"/>
  <c r="G329"/>
  <c r="E329"/>
  <c r="D329"/>
  <c r="H328"/>
  <c r="G328"/>
  <c r="E328"/>
  <c r="D328"/>
  <c r="H327"/>
  <c r="G327"/>
  <c r="E327"/>
  <c r="D327"/>
  <c r="H326"/>
  <c r="F326" s="1"/>
  <c r="G326"/>
  <c r="E326"/>
  <c r="D326"/>
  <c r="H325"/>
  <c r="G325"/>
  <c r="E325"/>
  <c r="D325"/>
  <c r="H324"/>
  <c r="G324"/>
  <c r="E324"/>
  <c r="D324"/>
  <c r="H323"/>
  <c r="F323" s="1"/>
  <c r="G323"/>
  <c r="E323"/>
  <c r="D323"/>
  <c r="H322"/>
  <c r="G322"/>
  <c r="E322"/>
  <c r="D322"/>
  <c r="H321"/>
  <c r="G321"/>
  <c r="E321"/>
  <c r="D321"/>
  <c r="AR320"/>
  <c r="AQ320"/>
  <c r="AP320"/>
  <c r="AO320" s="1"/>
  <c r="AN320"/>
  <c r="AM320"/>
  <c r="AL320"/>
  <c r="AK320"/>
  <c r="AI320"/>
  <c r="AH320"/>
  <c r="AG320"/>
  <c r="AF320"/>
  <c r="AE320" s="1"/>
  <c r="AD320"/>
  <c r="AC320"/>
  <c r="AB320"/>
  <c r="AA320"/>
  <c r="Y320"/>
  <c r="X320"/>
  <c r="W320"/>
  <c r="V320"/>
  <c r="U320" s="1"/>
  <c r="T320"/>
  <c r="S320"/>
  <c r="R320"/>
  <c r="Q320"/>
  <c r="P320" s="1"/>
  <c r="O320"/>
  <c r="N320"/>
  <c r="M320"/>
  <c r="L320"/>
  <c r="J320"/>
  <c r="I320"/>
  <c r="E320"/>
  <c r="AR319"/>
  <c r="AQ319"/>
  <c r="AP319"/>
  <c r="AO319" s="1"/>
  <c r="AN319"/>
  <c r="AM319"/>
  <c r="AL319"/>
  <c r="AK319"/>
  <c r="AI319"/>
  <c r="AH319"/>
  <c r="AG319"/>
  <c r="AF319"/>
  <c r="AD319"/>
  <c r="AC319"/>
  <c r="AB319"/>
  <c r="AA319"/>
  <c r="Y319"/>
  <c r="X319"/>
  <c r="W319"/>
  <c r="V319"/>
  <c r="T319"/>
  <c r="S319"/>
  <c r="R319"/>
  <c r="Q319"/>
  <c r="O319"/>
  <c r="N319"/>
  <c r="M319"/>
  <c r="H319" s="1"/>
  <c r="L319"/>
  <c r="J319"/>
  <c r="I319"/>
  <c r="D319" s="1"/>
  <c r="H318"/>
  <c r="G318"/>
  <c r="F318" s="1"/>
  <c r="E318"/>
  <c r="D318"/>
  <c r="H317"/>
  <c r="G317"/>
  <c r="E317"/>
  <c r="D317"/>
  <c r="H316"/>
  <c r="G316"/>
  <c r="E316"/>
  <c r="D316"/>
  <c r="H315"/>
  <c r="G315"/>
  <c r="E315"/>
  <c r="D315"/>
  <c r="H314"/>
  <c r="G314"/>
  <c r="F314"/>
  <c r="E314"/>
  <c r="D314"/>
  <c r="H313"/>
  <c r="G313"/>
  <c r="F313" s="1"/>
  <c r="E313"/>
  <c r="D313"/>
  <c r="H312"/>
  <c r="G312"/>
  <c r="F312" s="1"/>
  <c r="E312"/>
  <c r="D312"/>
  <c r="H311"/>
  <c r="G311"/>
  <c r="F311" s="1"/>
  <c r="E311"/>
  <c r="D311"/>
  <c r="H310"/>
  <c r="G310"/>
  <c r="F310" s="1"/>
  <c r="E310"/>
  <c r="D310"/>
  <c r="H309"/>
  <c r="G309"/>
  <c r="E309"/>
  <c r="D309"/>
  <c r="H308"/>
  <c r="G308"/>
  <c r="E308"/>
  <c r="D308"/>
  <c r="H307"/>
  <c r="G307"/>
  <c r="E307"/>
  <c r="D307"/>
  <c r="AR306"/>
  <c r="AQ306"/>
  <c r="AP306"/>
  <c r="AN306"/>
  <c r="AM306"/>
  <c r="AL306"/>
  <c r="AK306"/>
  <c r="AI306"/>
  <c r="AH306"/>
  <c r="AG306"/>
  <c r="AF306"/>
  <c r="AD306"/>
  <c r="AC306"/>
  <c r="AB306"/>
  <c r="AA306"/>
  <c r="Y306"/>
  <c r="X306"/>
  <c r="W306"/>
  <c r="V306"/>
  <c r="T306"/>
  <c r="S306"/>
  <c r="R306"/>
  <c r="Q306"/>
  <c r="O306"/>
  <c r="N306"/>
  <c r="M306"/>
  <c r="K306" s="1"/>
  <c r="L306"/>
  <c r="J306"/>
  <c r="E306" s="1"/>
  <c r="I306"/>
  <c r="AR305"/>
  <c r="AQ305"/>
  <c r="AP305"/>
  <c r="AN305"/>
  <c r="AM305"/>
  <c r="AL305"/>
  <c r="AK305"/>
  <c r="AI305"/>
  <c r="AH305"/>
  <c r="AG305"/>
  <c r="AE305" s="1"/>
  <c r="AF305"/>
  <c r="AD305"/>
  <c r="AC305"/>
  <c r="AB305"/>
  <c r="AA305"/>
  <c r="Y305"/>
  <c r="X305"/>
  <c r="W305"/>
  <c r="V305"/>
  <c r="T305"/>
  <c r="S305"/>
  <c r="R305"/>
  <c r="Q305"/>
  <c r="O305"/>
  <c r="N305"/>
  <c r="M305"/>
  <c r="L305"/>
  <c r="J305"/>
  <c r="I305"/>
  <c r="D305" s="1"/>
  <c r="H305"/>
  <c r="H304"/>
  <c r="G304"/>
  <c r="F304"/>
  <c r="E304"/>
  <c r="D304"/>
  <c r="H303"/>
  <c r="G303"/>
  <c r="F303"/>
  <c r="E303"/>
  <c r="D303"/>
  <c r="H302"/>
  <c r="G302"/>
  <c r="F302"/>
  <c r="E302"/>
  <c r="D302"/>
  <c r="H301"/>
  <c r="G301"/>
  <c r="F301"/>
  <c r="E301"/>
  <c r="D301"/>
  <c r="H300"/>
  <c r="G300"/>
  <c r="F300"/>
  <c r="E300"/>
  <c r="D300"/>
  <c r="H299"/>
  <c r="G299"/>
  <c r="F299"/>
  <c r="E299"/>
  <c r="D299"/>
  <c r="H298"/>
  <c r="G298"/>
  <c r="F298"/>
  <c r="E298"/>
  <c r="D298"/>
  <c r="H297"/>
  <c r="G297"/>
  <c r="F297"/>
  <c r="E297"/>
  <c r="D297"/>
  <c r="H296"/>
  <c r="G296"/>
  <c r="F296"/>
  <c r="E296"/>
  <c r="D296"/>
  <c r="H295"/>
  <c r="G295"/>
  <c r="F295"/>
  <c r="E295"/>
  <c r="D295"/>
  <c r="H294"/>
  <c r="G294"/>
  <c r="F294"/>
  <c r="E294"/>
  <c r="D294"/>
  <c r="H293"/>
  <c r="G293"/>
  <c r="F293"/>
  <c r="E293"/>
  <c r="D293"/>
  <c r="AR292"/>
  <c r="AQ292"/>
  <c r="AP292"/>
  <c r="AO292" s="1"/>
  <c r="AN292"/>
  <c r="AM292"/>
  <c r="AL292"/>
  <c r="AK292"/>
  <c r="AI292"/>
  <c r="AH292"/>
  <c r="AG292"/>
  <c r="AF292"/>
  <c r="AD292"/>
  <c r="AC292"/>
  <c r="AB292"/>
  <c r="AA292"/>
  <c r="Y292"/>
  <c r="X292"/>
  <c r="W292"/>
  <c r="V292"/>
  <c r="V262" s="1"/>
  <c r="T292"/>
  <c r="S292"/>
  <c r="R292"/>
  <c r="Q292"/>
  <c r="O292"/>
  <c r="N292"/>
  <c r="M292"/>
  <c r="L292"/>
  <c r="J292"/>
  <c r="E292" s="1"/>
  <c r="I292"/>
  <c r="D292" s="1"/>
  <c r="AR291"/>
  <c r="AQ291"/>
  <c r="AQ261" s="1"/>
  <c r="AP291"/>
  <c r="AN291"/>
  <c r="AM291"/>
  <c r="AL291"/>
  <c r="AK291"/>
  <c r="AI291"/>
  <c r="AH291"/>
  <c r="AG291"/>
  <c r="AF291"/>
  <c r="AD291"/>
  <c r="AC291"/>
  <c r="AB291"/>
  <c r="Z291" s="1"/>
  <c r="AA291"/>
  <c r="Y291"/>
  <c r="X291"/>
  <c r="W291"/>
  <c r="V291"/>
  <c r="T291"/>
  <c r="S291"/>
  <c r="R291"/>
  <c r="Q291"/>
  <c r="O291"/>
  <c r="N291"/>
  <c r="M291"/>
  <c r="H291" s="1"/>
  <c r="L291"/>
  <c r="J291"/>
  <c r="I291"/>
  <c r="H290"/>
  <c r="G290"/>
  <c r="E290"/>
  <c r="D290"/>
  <c r="H289"/>
  <c r="G289"/>
  <c r="E289"/>
  <c r="D289"/>
  <c r="H288"/>
  <c r="G288"/>
  <c r="E288"/>
  <c r="D288"/>
  <c r="H287"/>
  <c r="G287"/>
  <c r="E287"/>
  <c r="D287"/>
  <c r="H286"/>
  <c r="G286"/>
  <c r="E286"/>
  <c r="D286"/>
  <c r="H285"/>
  <c r="G285"/>
  <c r="E285"/>
  <c r="D285"/>
  <c r="H284"/>
  <c r="G284"/>
  <c r="E284"/>
  <c r="D284"/>
  <c r="H283"/>
  <c r="G283"/>
  <c r="E283"/>
  <c r="D283"/>
  <c r="H282"/>
  <c r="G282"/>
  <c r="E282"/>
  <c r="D282"/>
  <c r="H281"/>
  <c r="G281"/>
  <c r="E281"/>
  <c r="D281"/>
  <c r="H280"/>
  <c r="G280"/>
  <c r="E280"/>
  <c r="D280"/>
  <c r="H279"/>
  <c r="G279"/>
  <c r="E279"/>
  <c r="D279"/>
  <c r="AR278"/>
  <c r="AQ278"/>
  <c r="AP278"/>
  <c r="AN278"/>
  <c r="AM278"/>
  <c r="AM262" s="1"/>
  <c r="AL278"/>
  <c r="AK278"/>
  <c r="AI278"/>
  <c r="AH278"/>
  <c r="AG278"/>
  <c r="AF278"/>
  <c r="AD278"/>
  <c r="AC278"/>
  <c r="AB278"/>
  <c r="AA278"/>
  <c r="Y278"/>
  <c r="X278"/>
  <c r="W278"/>
  <c r="V278"/>
  <c r="T278"/>
  <c r="S278"/>
  <c r="R278"/>
  <c r="Q278"/>
  <c r="O278"/>
  <c r="N278"/>
  <c r="N262" s="1"/>
  <c r="M278"/>
  <c r="H278" s="1"/>
  <c r="L278"/>
  <c r="J278"/>
  <c r="I278"/>
  <c r="D278" s="1"/>
  <c r="AR277"/>
  <c r="AQ277"/>
  <c r="AP277"/>
  <c r="AN277"/>
  <c r="AM277"/>
  <c r="AL277"/>
  <c r="AK277"/>
  <c r="AI277"/>
  <c r="AH277"/>
  <c r="AG277"/>
  <c r="AF277"/>
  <c r="AD277"/>
  <c r="AC277"/>
  <c r="AB277"/>
  <c r="AA277"/>
  <c r="Y277"/>
  <c r="X277"/>
  <c r="W277"/>
  <c r="V277"/>
  <c r="T277"/>
  <c r="S277"/>
  <c r="R277"/>
  <c r="Q277"/>
  <c r="O277"/>
  <c r="N277"/>
  <c r="M277"/>
  <c r="L277"/>
  <c r="J277"/>
  <c r="I277"/>
  <c r="D277" s="1"/>
  <c r="H276"/>
  <c r="G276"/>
  <c r="E276"/>
  <c r="D276"/>
  <c r="H275"/>
  <c r="G275"/>
  <c r="E275"/>
  <c r="D275"/>
  <c r="H274"/>
  <c r="G274"/>
  <c r="E274"/>
  <c r="D274"/>
  <c r="H273"/>
  <c r="G273"/>
  <c r="E273"/>
  <c r="D273"/>
  <c r="H272"/>
  <c r="G272"/>
  <c r="F272" s="1"/>
  <c r="E272"/>
  <c r="D272"/>
  <c r="H271"/>
  <c r="G271"/>
  <c r="F271"/>
  <c r="E271"/>
  <c r="D271"/>
  <c r="H270"/>
  <c r="G270"/>
  <c r="F270" s="1"/>
  <c r="E270"/>
  <c r="D270"/>
  <c r="H269"/>
  <c r="G269"/>
  <c r="E269"/>
  <c r="D269"/>
  <c r="H268"/>
  <c r="G268"/>
  <c r="E268"/>
  <c r="D268"/>
  <c r="H267"/>
  <c r="G267"/>
  <c r="F267" s="1"/>
  <c r="E267"/>
  <c r="D267"/>
  <c r="H266"/>
  <c r="G266"/>
  <c r="E266"/>
  <c r="D266"/>
  <c r="H265"/>
  <c r="G265"/>
  <c r="E265"/>
  <c r="D265"/>
  <c r="AR264"/>
  <c r="AQ264"/>
  <c r="AQ262" s="1"/>
  <c r="AP264"/>
  <c r="AN264"/>
  <c r="AM264"/>
  <c r="AL264"/>
  <c r="AL262" s="1"/>
  <c r="AK264"/>
  <c r="AI264"/>
  <c r="AH264"/>
  <c r="AG264"/>
  <c r="AG262" s="1"/>
  <c r="AF264"/>
  <c r="AD264"/>
  <c r="AC264"/>
  <c r="AB264"/>
  <c r="AB262" s="1"/>
  <c r="AA264"/>
  <c r="Y264"/>
  <c r="X264"/>
  <c r="W264"/>
  <c r="U264" s="1"/>
  <c r="V264"/>
  <c r="T264"/>
  <c r="S264"/>
  <c r="S262" s="1"/>
  <c r="R264"/>
  <c r="Q264"/>
  <c r="O264"/>
  <c r="N264"/>
  <c r="M264"/>
  <c r="L264"/>
  <c r="J264"/>
  <c r="I264"/>
  <c r="AR263"/>
  <c r="AQ263"/>
  <c r="AP263"/>
  <c r="AN263"/>
  <c r="AN261" s="1"/>
  <c r="AM263"/>
  <c r="AM261" s="1"/>
  <c r="AL263"/>
  <c r="AK263"/>
  <c r="AI263"/>
  <c r="AH263"/>
  <c r="AH261" s="1"/>
  <c r="AG263"/>
  <c r="AF263"/>
  <c r="AD263"/>
  <c r="AC263"/>
  <c r="AB263"/>
  <c r="AA263"/>
  <c r="Y263"/>
  <c r="X263"/>
  <c r="X261" s="1"/>
  <c r="W263"/>
  <c r="V263"/>
  <c r="T263"/>
  <c r="T261" s="1"/>
  <c r="S263"/>
  <c r="S261" s="1"/>
  <c r="R263"/>
  <c r="Q263"/>
  <c r="O263"/>
  <c r="N263"/>
  <c r="M263"/>
  <c r="L263"/>
  <c r="J263"/>
  <c r="I263"/>
  <c r="AD262"/>
  <c r="J262"/>
  <c r="AB261"/>
  <c r="AA261"/>
  <c r="L261"/>
  <c r="H260"/>
  <c r="G260"/>
  <c r="E260"/>
  <c r="D260"/>
  <c r="H259"/>
  <c r="G259"/>
  <c r="E259"/>
  <c r="D259"/>
  <c r="H258"/>
  <c r="G258"/>
  <c r="E258"/>
  <c r="D258"/>
  <c r="H257"/>
  <c r="G257"/>
  <c r="E257"/>
  <c r="D257"/>
  <c r="H256"/>
  <c r="G256"/>
  <c r="E256"/>
  <c r="D256"/>
  <c r="H255"/>
  <c r="G255"/>
  <c r="E255"/>
  <c r="D255"/>
  <c r="H254"/>
  <c r="G254"/>
  <c r="E254"/>
  <c r="D254"/>
  <c r="H253"/>
  <c r="G253"/>
  <c r="E253"/>
  <c r="D253"/>
  <c r="H252"/>
  <c r="G252"/>
  <c r="E252"/>
  <c r="D252"/>
  <c r="H251"/>
  <c r="G251"/>
  <c r="E251"/>
  <c r="D251"/>
  <c r="H250"/>
  <c r="G250"/>
  <c r="E250"/>
  <c r="D250"/>
  <c r="H249"/>
  <c r="G249"/>
  <c r="E249"/>
  <c r="D249"/>
  <c r="AR248"/>
  <c r="AQ248"/>
  <c r="AP248"/>
  <c r="AM248"/>
  <c r="AL248"/>
  <c r="AK248"/>
  <c r="AH248"/>
  <c r="AG248"/>
  <c r="AF248"/>
  <c r="AD248"/>
  <c r="AC248"/>
  <c r="AB248"/>
  <c r="AA248"/>
  <c r="Y248"/>
  <c r="X248"/>
  <c r="W248"/>
  <c r="V248"/>
  <c r="T248"/>
  <c r="S248"/>
  <c r="R248"/>
  <c r="Q248"/>
  <c r="O248"/>
  <c r="N248"/>
  <c r="M248"/>
  <c r="K248" s="1"/>
  <c r="L248"/>
  <c r="J248"/>
  <c r="E248" s="1"/>
  <c r="I248"/>
  <c r="AR247"/>
  <c r="AQ247"/>
  <c r="AP247"/>
  <c r="AM247"/>
  <c r="AL247"/>
  <c r="AK247"/>
  <c r="AH247"/>
  <c r="AG247"/>
  <c r="AF247"/>
  <c r="AD247"/>
  <c r="AC247"/>
  <c r="AB247"/>
  <c r="AA247"/>
  <c r="Y247"/>
  <c r="X247"/>
  <c r="W247"/>
  <c r="V247"/>
  <c r="U247" s="1"/>
  <c r="T247"/>
  <c r="S247"/>
  <c r="R247"/>
  <c r="Q247"/>
  <c r="O247"/>
  <c r="N247"/>
  <c r="M247"/>
  <c r="L247"/>
  <c r="J247"/>
  <c r="I247"/>
  <c r="H246"/>
  <c r="G246"/>
  <c r="E246"/>
  <c r="D246"/>
  <c r="H245"/>
  <c r="G245"/>
  <c r="E245"/>
  <c r="D245"/>
  <c r="H244"/>
  <c r="G244"/>
  <c r="E244"/>
  <c r="D244"/>
  <c r="H243"/>
  <c r="F243" s="1"/>
  <c r="G243"/>
  <c r="E243"/>
  <c r="D243"/>
  <c r="H242"/>
  <c r="G242"/>
  <c r="E242"/>
  <c r="D242"/>
  <c r="H241"/>
  <c r="G241"/>
  <c r="E241"/>
  <c r="D241"/>
  <c r="H240"/>
  <c r="G240"/>
  <c r="E240"/>
  <c r="D240"/>
  <c r="H239"/>
  <c r="G239"/>
  <c r="E239"/>
  <c r="D239"/>
  <c r="H238"/>
  <c r="G238"/>
  <c r="E238"/>
  <c r="D238"/>
  <c r="H237"/>
  <c r="G237"/>
  <c r="E237"/>
  <c r="D237"/>
  <c r="H236"/>
  <c r="G236"/>
  <c r="E236"/>
  <c r="D236"/>
  <c r="H235"/>
  <c r="F235" s="1"/>
  <c r="G235"/>
  <c r="E235"/>
  <c r="D235"/>
  <c r="AR234"/>
  <c r="AQ234"/>
  <c r="AP234"/>
  <c r="AO234" s="1"/>
  <c r="AN234"/>
  <c r="AM234"/>
  <c r="AL234"/>
  <c r="AK234"/>
  <c r="AJ234" s="1"/>
  <c r="AI234"/>
  <c r="AH234"/>
  <c r="AG234"/>
  <c r="AF234"/>
  <c r="AE234" s="1"/>
  <c r="AD234"/>
  <c r="AC234"/>
  <c r="AB234"/>
  <c r="AA234"/>
  <c r="Z234" s="1"/>
  <c r="Y234"/>
  <c r="X234"/>
  <c r="W234"/>
  <c r="V234"/>
  <c r="T234"/>
  <c r="S234"/>
  <c r="R234"/>
  <c r="Q234"/>
  <c r="O234"/>
  <c r="N234"/>
  <c r="M234"/>
  <c r="L234"/>
  <c r="J234"/>
  <c r="E234" s="1"/>
  <c r="I234"/>
  <c r="AR233"/>
  <c r="AQ233"/>
  <c r="AP233"/>
  <c r="AO233" s="1"/>
  <c r="AN233"/>
  <c r="AM233"/>
  <c r="AL233"/>
  <c r="AK233"/>
  <c r="AJ233" s="1"/>
  <c r="AI233"/>
  <c r="AH233"/>
  <c r="AG233"/>
  <c r="AF233"/>
  <c r="AE233" s="1"/>
  <c r="AD233"/>
  <c r="AC233"/>
  <c r="AB233"/>
  <c r="AA233"/>
  <c r="Y233"/>
  <c r="X233"/>
  <c r="W233"/>
  <c r="V233"/>
  <c r="T233"/>
  <c r="S233"/>
  <c r="R233"/>
  <c r="Q233"/>
  <c r="O233"/>
  <c r="N233"/>
  <c r="M233"/>
  <c r="L233"/>
  <c r="K233" s="1"/>
  <c r="J233"/>
  <c r="I233"/>
  <c r="H232"/>
  <c r="G232"/>
  <c r="E232"/>
  <c r="D232"/>
  <c r="H231"/>
  <c r="G231"/>
  <c r="E231"/>
  <c r="D231"/>
  <c r="H230"/>
  <c r="G230"/>
  <c r="E230"/>
  <c r="D230"/>
  <c r="H229"/>
  <c r="G229"/>
  <c r="E229"/>
  <c r="D229"/>
  <c r="H228"/>
  <c r="G228"/>
  <c r="E228"/>
  <c r="D228"/>
  <c r="H227"/>
  <c r="G227"/>
  <c r="E227"/>
  <c r="D227"/>
  <c r="H226"/>
  <c r="G226"/>
  <c r="E226"/>
  <c r="D226"/>
  <c r="H225"/>
  <c r="G225"/>
  <c r="E225"/>
  <c r="D225"/>
  <c r="H224"/>
  <c r="G224"/>
  <c r="E224"/>
  <c r="D224"/>
  <c r="H223"/>
  <c r="G223"/>
  <c r="E223"/>
  <c r="D223"/>
  <c r="H222"/>
  <c r="G222"/>
  <c r="E222"/>
  <c r="D222"/>
  <c r="H221"/>
  <c r="G221"/>
  <c r="E221"/>
  <c r="D221"/>
  <c r="AR220"/>
  <c r="AQ220"/>
  <c r="AP220"/>
  <c r="AN220"/>
  <c r="AM220"/>
  <c r="AL220"/>
  <c r="AK220"/>
  <c r="AI220"/>
  <c r="AH220"/>
  <c r="AG220"/>
  <c r="AF220"/>
  <c r="AD220"/>
  <c r="AC220"/>
  <c r="AB220"/>
  <c r="AA220"/>
  <c r="Y220"/>
  <c r="X220"/>
  <c r="W220"/>
  <c r="V220"/>
  <c r="T220"/>
  <c r="S220"/>
  <c r="R220"/>
  <c r="P220" s="1"/>
  <c r="Q220"/>
  <c r="O220"/>
  <c r="N220"/>
  <c r="M220"/>
  <c r="L220"/>
  <c r="J220"/>
  <c r="I220"/>
  <c r="AR219"/>
  <c r="AQ219"/>
  <c r="AP219"/>
  <c r="AO219" s="1"/>
  <c r="AN219"/>
  <c r="AM219"/>
  <c r="AL219"/>
  <c r="AK219"/>
  <c r="AI219"/>
  <c r="AH219"/>
  <c r="AG219"/>
  <c r="AF219"/>
  <c r="AD219"/>
  <c r="AC219"/>
  <c r="AB219"/>
  <c r="AA219"/>
  <c r="Y219"/>
  <c r="X219"/>
  <c r="W219"/>
  <c r="V219"/>
  <c r="T219"/>
  <c r="S219"/>
  <c r="R219"/>
  <c r="Q219"/>
  <c r="O219"/>
  <c r="N219"/>
  <c r="M219"/>
  <c r="L219"/>
  <c r="J219"/>
  <c r="E219" s="1"/>
  <c r="I219"/>
  <c r="D219" s="1"/>
  <c r="H218"/>
  <c r="G218"/>
  <c r="E218"/>
  <c r="D218"/>
  <c r="H217"/>
  <c r="G217"/>
  <c r="E217"/>
  <c r="D217"/>
  <c r="H216"/>
  <c r="G216"/>
  <c r="E216"/>
  <c r="D216"/>
  <c r="H215"/>
  <c r="G215"/>
  <c r="E215"/>
  <c r="D215"/>
  <c r="H214"/>
  <c r="G214"/>
  <c r="E214"/>
  <c r="D214"/>
  <c r="H213"/>
  <c r="G213"/>
  <c r="E213"/>
  <c r="D213"/>
  <c r="H212"/>
  <c r="G212"/>
  <c r="E212"/>
  <c r="D212"/>
  <c r="H211"/>
  <c r="F211" s="1"/>
  <c r="G211"/>
  <c r="E211"/>
  <c r="D211"/>
  <c r="H210"/>
  <c r="G210"/>
  <c r="E210"/>
  <c r="D210"/>
  <c r="H209"/>
  <c r="G209"/>
  <c r="E209"/>
  <c r="D209"/>
  <c r="H208"/>
  <c r="G208"/>
  <c r="E208"/>
  <c r="D208"/>
  <c r="H207"/>
  <c r="G207"/>
  <c r="E207"/>
  <c r="D207"/>
  <c r="AR206"/>
  <c r="AQ206"/>
  <c r="AP206"/>
  <c r="AN206"/>
  <c r="AM206"/>
  <c r="AL206"/>
  <c r="AK206"/>
  <c r="AI206"/>
  <c r="AH206"/>
  <c r="AG206"/>
  <c r="AF206"/>
  <c r="AD206"/>
  <c r="AC206"/>
  <c r="AB206"/>
  <c r="AA206"/>
  <c r="Y206"/>
  <c r="X206"/>
  <c r="W206"/>
  <c r="V206"/>
  <c r="T206"/>
  <c r="S206"/>
  <c r="R206"/>
  <c r="Q206"/>
  <c r="O206"/>
  <c r="N206"/>
  <c r="M206"/>
  <c r="L206"/>
  <c r="J206"/>
  <c r="I206"/>
  <c r="AR205"/>
  <c r="AQ205"/>
  <c r="AP205"/>
  <c r="AN205"/>
  <c r="AM205"/>
  <c r="AL205"/>
  <c r="AK205"/>
  <c r="AI205"/>
  <c r="AH205"/>
  <c r="AG205"/>
  <c r="AF205"/>
  <c r="AE205" s="1"/>
  <c r="AD205"/>
  <c r="AC205"/>
  <c r="AB205"/>
  <c r="AA205"/>
  <c r="Y205"/>
  <c r="X205"/>
  <c r="W205"/>
  <c r="V205"/>
  <c r="T205"/>
  <c r="S205"/>
  <c r="R205"/>
  <c r="Q205"/>
  <c r="O205"/>
  <c r="N205"/>
  <c r="M205"/>
  <c r="L205"/>
  <c r="J205"/>
  <c r="I205"/>
  <c r="H204"/>
  <c r="G204"/>
  <c r="F204" s="1"/>
  <c r="E204"/>
  <c r="D204"/>
  <c r="H203"/>
  <c r="G203"/>
  <c r="F203"/>
  <c r="E203"/>
  <c r="D203"/>
  <c r="H202"/>
  <c r="G202"/>
  <c r="E202"/>
  <c r="D202"/>
  <c r="H201"/>
  <c r="G201"/>
  <c r="E201"/>
  <c r="D201"/>
  <c r="H200"/>
  <c r="G200"/>
  <c r="E200"/>
  <c r="D200"/>
  <c r="H199"/>
  <c r="G199"/>
  <c r="E199"/>
  <c r="D199"/>
  <c r="H198"/>
  <c r="G198"/>
  <c r="E198"/>
  <c r="D198"/>
  <c r="H197"/>
  <c r="G197"/>
  <c r="F197" s="1"/>
  <c r="E197"/>
  <c r="D197"/>
  <c r="H196"/>
  <c r="G196"/>
  <c r="F196" s="1"/>
  <c r="E196"/>
  <c r="D196"/>
  <c r="H195"/>
  <c r="G195"/>
  <c r="F195" s="1"/>
  <c r="E195"/>
  <c r="D195"/>
  <c r="H194"/>
  <c r="G194"/>
  <c r="E194"/>
  <c r="D194"/>
  <c r="H193"/>
  <c r="G193"/>
  <c r="E193"/>
  <c r="D193"/>
  <c r="AR192"/>
  <c r="AQ192"/>
  <c r="AO192" s="1"/>
  <c r="AP192"/>
  <c r="AN192"/>
  <c r="AM192"/>
  <c r="AL192"/>
  <c r="AK192"/>
  <c r="AI192"/>
  <c r="AH192"/>
  <c r="AG192"/>
  <c r="AF192"/>
  <c r="AD192"/>
  <c r="AC192"/>
  <c r="AB192"/>
  <c r="AA192"/>
  <c r="Y192"/>
  <c r="X192"/>
  <c r="W192"/>
  <c r="V192"/>
  <c r="T192"/>
  <c r="S192"/>
  <c r="R192"/>
  <c r="Q192"/>
  <c r="O192"/>
  <c r="N192"/>
  <c r="M192"/>
  <c r="L192"/>
  <c r="J192"/>
  <c r="I192"/>
  <c r="D192" s="1"/>
  <c r="AR191"/>
  <c r="AQ191"/>
  <c r="AP191"/>
  <c r="AN191"/>
  <c r="AM191"/>
  <c r="AL191"/>
  <c r="AK191"/>
  <c r="AI191"/>
  <c r="AH191"/>
  <c r="AG191"/>
  <c r="AF191"/>
  <c r="AD191"/>
  <c r="AC191"/>
  <c r="AB191"/>
  <c r="AA191"/>
  <c r="Y191"/>
  <c r="X191"/>
  <c r="W191"/>
  <c r="V191"/>
  <c r="T191"/>
  <c r="S191"/>
  <c r="R191"/>
  <c r="Q191"/>
  <c r="O191"/>
  <c r="N191"/>
  <c r="M191"/>
  <c r="L191"/>
  <c r="J191"/>
  <c r="E191" s="1"/>
  <c r="I191"/>
  <c r="H190"/>
  <c r="G190"/>
  <c r="F190" s="1"/>
  <c r="E190"/>
  <c r="D190"/>
  <c r="H189"/>
  <c r="G189"/>
  <c r="E189"/>
  <c r="D189"/>
  <c r="H188"/>
  <c r="G188"/>
  <c r="E188"/>
  <c r="D188"/>
  <c r="H187"/>
  <c r="G187"/>
  <c r="E187"/>
  <c r="D187"/>
  <c r="H186"/>
  <c r="G186"/>
  <c r="F186"/>
  <c r="E186"/>
  <c r="D186"/>
  <c r="H185"/>
  <c r="G185"/>
  <c r="F185" s="1"/>
  <c r="E185"/>
  <c r="D185"/>
  <c r="H184"/>
  <c r="G184"/>
  <c r="F184" s="1"/>
  <c r="E184"/>
  <c r="D184"/>
  <c r="H183"/>
  <c r="G183"/>
  <c r="F183" s="1"/>
  <c r="E183"/>
  <c r="D183"/>
  <c r="H182"/>
  <c r="G182"/>
  <c r="F182" s="1"/>
  <c r="E182"/>
  <c r="D182"/>
  <c r="H181"/>
  <c r="G181"/>
  <c r="E181"/>
  <c r="D181"/>
  <c r="H180"/>
  <c r="G180"/>
  <c r="E180"/>
  <c r="D180"/>
  <c r="H179"/>
  <c r="G179"/>
  <c r="E179"/>
  <c r="D179"/>
  <c r="AR178"/>
  <c r="AQ178"/>
  <c r="AP178"/>
  <c r="AN178"/>
  <c r="AM178"/>
  <c r="AL178"/>
  <c r="AK178"/>
  <c r="AI178"/>
  <c r="AH178"/>
  <c r="AG178"/>
  <c r="AF178"/>
  <c r="AE178" s="1"/>
  <c r="AD178"/>
  <c r="AC178"/>
  <c r="AB178"/>
  <c r="AA178"/>
  <c r="Y178"/>
  <c r="X178"/>
  <c r="W178"/>
  <c r="V178"/>
  <c r="T178"/>
  <c r="S178"/>
  <c r="R178"/>
  <c r="Q178"/>
  <c r="O178"/>
  <c r="N178"/>
  <c r="M178"/>
  <c r="L178"/>
  <c r="J178"/>
  <c r="I178"/>
  <c r="AR177"/>
  <c r="AQ177"/>
  <c r="AP177"/>
  <c r="AN177"/>
  <c r="AM177"/>
  <c r="AL177"/>
  <c r="AK177"/>
  <c r="AI177"/>
  <c r="AH177"/>
  <c r="AG177"/>
  <c r="AF177"/>
  <c r="AE177" s="1"/>
  <c r="AD177"/>
  <c r="AC177"/>
  <c r="AB177"/>
  <c r="AA177"/>
  <c r="Y177"/>
  <c r="X177"/>
  <c r="W177"/>
  <c r="V177"/>
  <c r="T177"/>
  <c r="S177"/>
  <c r="R177"/>
  <c r="Q177"/>
  <c r="O177"/>
  <c r="N177"/>
  <c r="M177"/>
  <c r="L177"/>
  <c r="J177"/>
  <c r="I177"/>
  <c r="H176"/>
  <c r="G176"/>
  <c r="F176" s="1"/>
  <c r="E176"/>
  <c r="D176"/>
  <c r="H175"/>
  <c r="G175"/>
  <c r="F175"/>
  <c r="E175"/>
  <c r="D175"/>
  <c r="H174"/>
  <c r="G174"/>
  <c r="E174"/>
  <c r="D174"/>
  <c r="H173"/>
  <c r="G173"/>
  <c r="E173"/>
  <c r="D173"/>
  <c r="H172"/>
  <c r="G172"/>
  <c r="E172"/>
  <c r="D172"/>
  <c r="H171"/>
  <c r="G171"/>
  <c r="F171" s="1"/>
  <c r="E171"/>
  <c r="D171"/>
  <c r="H170"/>
  <c r="G170"/>
  <c r="E170"/>
  <c r="D170"/>
  <c r="H169"/>
  <c r="G169"/>
  <c r="F169" s="1"/>
  <c r="E169"/>
  <c r="D169"/>
  <c r="H168"/>
  <c r="G168"/>
  <c r="E168"/>
  <c r="D168"/>
  <c r="H167"/>
  <c r="G167"/>
  <c r="E167"/>
  <c r="D167"/>
  <c r="H166"/>
  <c r="G166"/>
  <c r="E166"/>
  <c r="D166"/>
  <c r="H165"/>
  <c r="G165"/>
  <c r="E165"/>
  <c r="D165"/>
  <c r="AR164"/>
  <c r="AQ164"/>
  <c r="AO164" s="1"/>
  <c r="AP164"/>
  <c r="AN164"/>
  <c r="AM164"/>
  <c r="AL164"/>
  <c r="AK164"/>
  <c r="AJ164" s="1"/>
  <c r="AI164"/>
  <c r="AH164"/>
  <c r="AG164"/>
  <c r="AF164"/>
  <c r="AD164"/>
  <c r="AC164"/>
  <c r="AB164"/>
  <c r="AA164"/>
  <c r="Y164"/>
  <c r="X164"/>
  <c r="W164"/>
  <c r="V164"/>
  <c r="T164"/>
  <c r="S164"/>
  <c r="R164"/>
  <c r="Q164"/>
  <c r="O164"/>
  <c r="N164"/>
  <c r="M164"/>
  <c r="L164"/>
  <c r="J164"/>
  <c r="I164"/>
  <c r="D164" s="1"/>
  <c r="AR163"/>
  <c r="AQ163"/>
  <c r="AP163"/>
  <c r="AO163" s="1"/>
  <c r="AN163"/>
  <c r="AM163"/>
  <c r="AL163"/>
  <c r="AK163"/>
  <c r="AI163"/>
  <c r="AH163"/>
  <c r="AG163"/>
  <c r="AF163"/>
  <c r="AD163"/>
  <c r="AC163"/>
  <c r="AB163"/>
  <c r="AA163"/>
  <c r="Y163"/>
  <c r="X163"/>
  <c r="W163"/>
  <c r="V163"/>
  <c r="U163"/>
  <c r="T163"/>
  <c r="S163"/>
  <c r="R163"/>
  <c r="Q163"/>
  <c r="O163"/>
  <c r="N163"/>
  <c r="M163"/>
  <c r="L163"/>
  <c r="J163"/>
  <c r="E163" s="1"/>
  <c r="I163"/>
  <c r="H162"/>
  <c r="G162"/>
  <c r="F162" s="1"/>
  <c r="E162"/>
  <c r="D162"/>
  <c r="H161"/>
  <c r="G161"/>
  <c r="E161"/>
  <c r="D161"/>
  <c r="H160"/>
  <c r="G160"/>
  <c r="E160"/>
  <c r="D160"/>
  <c r="H159"/>
  <c r="G159"/>
  <c r="E159"/>
  <c r="D159"/>
  <c r="H158"/>
  <c r="G158"/>
  <c r="F158"/>
  <c r="E158"/>
  <c r="D158"/>
  <c r="H157"/>
  <c r="G157"/>
  <c r="F157" s="1"/>
  <c r="E157"/>
  <c r="D157"/>
  <c r="H156"/>
  <c r="G156"/>
  <c r="F156" s="1"/>
  <c r="E156"/>
  <c r="D156"/>
  <c r="H155"/>
  <c r="G155"/>
  <c r="F155" s="1"/>
  <c r="E155"/>
  <c r="D155"/>
  <c r="H154"/>
  <c r="G154"/>
  <c r="F154" s="1"/>
  <c r="E154"/>
  <c r="D154"/>
  <c r="H153"/>
  <c r="G153"/>
  <c r="E153"/>
  <c r="D153"/>
  <c r="H152"/>
  <c r="G152"/>
  <c r="E152"/>
  <c r="D152"/>
  <c r="H151"/>
  <c r="G151"/>
  <c r="E151"/>
  <c r="D151"/>
  <c r="AR150"/>
  <c r="AQ150"/>
  <c r="AP150"/>
  <c r="AN150"/>
  <c r="AM150"/>
  <c r="AL150"/>
  <c r="AK150"/>
  <c r="AI150"/>
  <c r="AH150"/>
  <c r="AG150"/>
  <c r="AF150"/>
  <c r="AD150"/>
  <c r="AC150"/>
  <c r="AB150"/>
  <c r="AA150"/>
  <c r="Y150"/>
  <c r="X150"/>
  <c r="W150"/>
  <c r="V150"/>
  <c r="T150"/>
  <c r="S150"/>
  <c r="R150"/>
  <c r="Q150"/>
  <c r="O150"/>
  <c r="N150"/>
  <c r="M150"/>
  <c r="K150" s="1"/>
  <c r="L150"/>
  <c r="J150"/>
  <c r="E150" s="1"/>
  <c r="I150"/>
  <c r="AR149"/>
  <c r="AQ149"/>
  <c r="AP149"/>
  <c r="AO149" s="1"/>
  <c r="AN149"/>
  <c r="AM149"/>
  <c r="AL149"/>
  <c r="AK149"/>
  <c r="AI149"/>
  <c r="AH149"/>
  <c r="AG149"/>
  <c r="AF149"/>
  <c r="AE149" s="1"/>
  <c r="AD149"/>
  <c r="AC149"/>
  <c r="AB149"/>
  <c r="AA149"/>
  <c r="Y149"/>
  <c r="X149"/>
  <c r="W149"/>
  <c r="V149"/>
  <c r="T149"/>
  <c r="S149"/>
  <c r="R149"/>
  <c r="Q149"/>
  <c r="O149"/>
  <c r="N149"/>
  <c r="M149"/>
  <c r="L149"/>
  <c r="J149"/>
  <c r="I149"/>
  <c r="H148"/>
  <c r="G148"/>
  <c r="E148"/>
  <c r="D148"/>
  <c r="H147"/>
  <c r="G147"/>
  <c r="E147"/>
  <c r="D147"/>
  <c r="H146"/>
  <c r="G146"/>
  <c r="E146"/>
  <c r="D146"/>
  <c r="H145"/>
  <c r="G145"/>
  <c r="E145"/>
  <c r="D145"/>
  <c r="H144"/>
  <c r="G144"/>
  <c r="E144"/>
  <c r="D144"/>
  <c r="H143"/>
  <c r="G143"/>
  <c r="E143"/>
  <c r="D143"/>
  <c r="H142"/>
  <c r="G142"/>
  <c r="E142"/>
  <c r="D142"/>
  <c r="H141"/>
  <c r="G141"/>
  <c r="E141"/>
  <c r="D141"/>
  <c r="H140"/>
  <c r="G140"/>
  <c r="E140"/>
  <c r="D140"/>
  <c r="H139"/>
  <c r="G139"/>
  <c r="E139"/>
  <c r="D139"/>
  <c r="H138"/>
  <c r="G138"/>
  <c r="E138"/>
  <c r="D138"/>
  <c r="H137"/>
  <c r="G137"/>
  <c r="E137"/>
  <c r="D137"/>
  <c r="AR136"/>
  <c r="AQ136"/>
  <c r="AP136"/>
  <c r="AN136"/>
  <c r="AM136"/>
  <c r="AL136"/>
  <c r="AK136"/>
  <c r="AI136"/>
  <c r="AH136"/>
  <c r="AG136"/>
  <c r="AF136"/>
  <c r="AD136"/>
  <c r="AC136"/>
  <c r="AB136"/>
  <c r="AA136"/>
  <c r="Y136"/>
  <c r="X136"/>
  <c r="W136"/>
  <c r="V136"/>
  <c r="T136"/>
  <c r="S136"/>
  <c r="R136"/>
  <c r="Q136"/>
  <c r="O136"/>
  <c r="N136"/>
  <c r="M136"/>
  <c r="L136"/>
  <c r="J136"/>
  <c r="I136"/>
  <c r="D136" s="1"/>
  <c r="H136"/>
  <c r="AR135"/>
  <c r="AQ135"/>
  <c r="AP135"/>
  <c r="AN135"/>
  <c r="AM135"/>
  <c r="AL135"/>
  <c r="AK135"/>
  <c r="AI135"/>
  <c r="AH135"/>
  <c r="AG135"/>
  <c r="AF135"/>
  <c r="AD135"/>
  <c r="AC135"/>
  <c r="AB135"/>
  <c r="AA135"/>
  <c r="Y135"/>
  <c r="X135"/>
  <c r="W135"/>
  <c r="V135"/>
  <c r="T135"/>
  <c r="S135"/>
  <c r="R135"/>
  <c r="Q135"/>
  <c r="O135"/>
  <c r="N135"/>
  <c r="M135"/>
  <c r="H135" s="1"/>
  <c r="L135"/>
  <c r="J135"/>
  <c r="E135" s="1"/>
  <c r="I135"/>
  <c r="D135" s="1"/>
  <c r="H120"/>
  <c r="G120"/>
  <c r="E120"/>
  <c r="D120"/>
  <c r="H119"/>
  <c r="G119"/>
  <c r="E119"/>
  <c r="D119"/>
  <c r="H118"/>
  <c r="G118"/>
  <c r="E118"/>
  <c r="D118"/>
  <c r="H117"/>
  <c r="G117"/>
  <c r="E117"/>
  <c r="D117"/>
  <c r="H116"/>
  <c r="F116" s="1"/>
  <c r="G116"/>
  <c r="E116"/>
  <c r="D116"/>
  <c r="H115"/>
  <c r="F115" s="1"/>
  <c r="G115"/>
  <c r="E115"/>
  <c r="D115"/>
  <c r="H114"/>
  <c r="F114" s="1"/>
  <c r="G114"/>
  <c r="E114"/>
  <c r="D114"/>
  <c r="H113"/>
  <c r="G113"/>
  <c r="F113" s="1"/>
  <c r="E113"/>
  <c r="D113"/>
  <c r="H112"/>
  <c r="G112"/>
  <c r="E112"/>
  <c r="D112"/>
  <c r="H111"/>
  <c r="G111"/>
  <c r="F111" s="1"/>
  <c r="E111"/>
  <c r="D111"/>
  <c r="H110"/>
  <c r="G110"/>
  <c r="F110" s="1"/>
  <c r="E110"/>
  <c r="D110"/>
  <c r="H109"/>
  <c r="G109"/>
  <c r="E109"/>
  <c r="D109"/>
  <c r="AR108"/>
  <c r="AQ108"/>
  <c r="AP108"/>
  <c r="AO108"/>
  <c r="AN108"/>
  <c r="AM108"/>
  <c r="AL108"/>
  <c r="AK108"/>
  <c r="AJ108" s="1"/>
  <c r="AI108"/>
  <c r="AH108"/>
  <c r="AG108"/>
  <c r="AF108"/>
  <c r="AD108"/>
  <c r="AC108"/>
  <c r="AB108"/>
  <c r="AA108"/>
  <c r="Y108"/>
  <c r="X108"/>
  <c r="W108"/>
  <c r="V108"/>
  <c r="U108" s="1"/>
  <c r="T108"/>
  <c r="S108"/>
  <c r="R108"/>
  <c r="Q108"/>
  <c r="O108"/>
  <c r="N108"/>
  <c r="M108"/>
  <c r="L108"/>
  <c r="K108" s="1"/>
  <c r="J108"/>
  <c r="I108"/>
  <c r="D108" s="1"/>
  <c r="AR107"/>
  <c r="AQ107"/>
  <c r="AO107" s="1"/>
  <c r="AP107"/>
  <c r="AN107"/>
  <c r="AM107"/>
  <c r="AL107"/>
  <c r="AK107"/>
  <c r="AI107"/>
  <c r="AH107"/>
  <c r="AG107"/>
  <c r="AF107"/>
  <c r="AD107"/>
  <c r="AC107"/>
  <c r="AB107"/>
  <c r="Z107" s="1"/>
  <c r="AA107"/>
  <c r="Y107"/>
  <c r="X107"/>
  <c r="W107"/>
  <c r="V107"/>
  <c r="U107" s="1"/>
  <c r="T107"/>
  <c r="S107"/>
  <c r="R107"/>
  <c r="Q107"/>
  <c r="O107"/>
  <c r="N107"/>
  <c r="M107"/>
  <c r="L107"/>
  <c r="J107"/>
  <c r="E107" s="1"/>
  <c r="I107"/>
  <c r="H106"/>
  <c r="G106"/>
  <c r="E106"/>
  <c r="D106"/>
  <c r="H105"/>
  <c r="G105"/>
  <c r="F105" s="1"/>
  <c r="E105"/>
  <c r="D105"/>
  <c r="H104"/>
  <c r="G104"/>
  <c r="E104"/>
  <c r="D104"/>
  <c r="H103"/>
  <c r="G103"/>
  <c r="F103" s="1"/>
  <c r="E103"/>
  <c r="D103"/>
  <c r="H102"/>
  <c r="G102"/>
  <c r="E102"/>
  <c r="D102"/>
  <c r="H101"/>
  <c r="G101"/>
  <c r="E101"/>
  <c r="D101"/>
  <c r="H100"/>
  <c r="F100" s="1"/>
  <c r="G100"/>
  <c r="E100"/>
  <c r="D100"/>
  <c r="H99"/>
  <c r="G99"/>
  <c r="E99"/>
  <c r="D99"/>
  <c r="H98"/>
  <c r="F98" s="1"/>
  <c r="G98"/>
  <c r="E98"/>
  <c r="D98"/>
  <c r="H97"/>
  <c r="G97"/>
  <c r="E97"/>
  <c r="D97"/>
  <c r="H96"/>
  <c r="G96"/>
  <c r="E96"/>
  <c r="D96"/>
  <c r="H95"/>
  <c r="G95"/>
  <c r="E95"/>
  <c r="D95"/>
  <c r="AR94"/>
  <c r="AQ94"/>
  <c r="AP94"/>
  <c r="AN94"/>
  <c r="AM94"/>
  <c r="AL94"/>
  <c r="AK94"/>
  <c r="AI94"/>
  <c r="AH94"/>
  <c r="AG94"/>
  <c r="AF94"/>
  <c r="AE94" s="1"/>
  <c r="AD94"/>
  <c r="AC94"/>
  <c r="AB94"/>
  <c r="AA94"/>
  <c r="Y94"/>
  <c r="X94"/>
  <c r="W94"/>
  <c r="V94"/>
  <c r="U94" s="1"/>
  <c r="T94"/>
  <c r="S94"/>
  <c r="R94"/>
  <c r="Q94"/>
  <c r="O94"/>
  <c r="N94"/>
  <c r="M94"/>
  <c r="L94"/>
  <c r="K94"/>
  <c r="J94"/>
  <c r="I94"/>
  <c r="AR93"/>
  <c r="AQ93"/>
  <c r="AP93"/>
  <c r="AN93"/>
  <c r="AM93"/>
  <c r="AL93"/>
  <c r="AK93"/>
  <c r="AJ93" s="1"/>
  <c r="AI93"/>
  <c r="AH93"/>
  <c r="AG93"/>
  <c r="AF93"/>
  <c r="AD93"/>
  <c r="AC93"/>
  <c r="AB93"/>
  <c r="AA93"/>
  <c r="Z93" s="1"/>
  <c r="Y93"/>
  <c r="X93"/>
  <c r="W93"/>
  <c r="V93"/>
  <c r="T93"/>
  <c r="S93"/>
  <c r="R93"/>
  <c r="Q93"/>
  <c r="P93" s="1"/>
  <c r="O93"/>
  <c r="N93"/>
  <c r="M93"/>
  <c r="L93"/>
  <c r="J93"/>
  <c r="I93"/>
  <c r="H92"/>
  <c r="G92"/>
  <c r="E92"/>
  <c r="D92"/>
  <c r="H91"/>
  <c r="G91"/>
  <c r="E91"/>
  <c r="D91"/>
  <c r="H90"/>
  <c r="G90"/>
  <c r="F90"/>
  <c r="E90"/>
  <c r="D90"/>
  <c r="H89"/>
  <c r="G89"/>
  <c r="F89" s="1"/>
  <c r="E89"/>
  <c r="D89"/>
  <c r="H88"/>
  <c r="G88"/>
  <c r="E88"/>
  <c r="D88"/>
  <c r="H87"/>
  <c r="G87"/>
  <c r="F87" s="1"/>
  <c r="E87"/>
  <c r="D87"/>
  <c r="H86"/>
  <c r="G86"/>
  <c r="F86" s="1"/>
  <c r="E86"/>
  <c r="D86"/>
  <c r="H85"/>
  <c r="G85"/>
  <c r="E85"/>
  <c r="D85"/>
  <c r="H84"/>
  <c r="G84"/>
  <c r="E84"/>
  <c r="D84"/>
  <c r="H83"/>
  <c r="G83"/>
  <c r="E83"/>
  <c r="D83"/>
  <c r="H82"/>
  <c r="G82"/>
  <c r="F82"/>
  <c r="E82"/>
  <c r="D82"/>
  <c r="H81"/>
  <c r="G81"/>
  <c r="F81" s="1"/>
  <c r="E81"/>
  <c r="D81"/>
  <c r="AR80"/>
  <c r="AQ80"/>
  <c r="AP80"/>
  <c r="AN80"/>
  <c r="AM80"/>
  <c r="AL80"/>
  <c r="AJ80" s="1"/>
  <c r="AK80"/>
  <c r="AI80"/>
  <c r="AH80"/>
  <c r="AG80"/>
  <c r="AF80"/>
  <c r="AD80"/>
  <c r="AC80"/>
  <c r="AB80"/>
  <c r="AA80"/>
  <c r="Y80"/>
  <c r="X80"/>
  <c r="W80"/>
  <c r="H80" s="1"/>
  <c r="V80"/>
  <c r="T80"/>
  <c r="S80"/>
  <c r="R80"/>
  <c r="Q80"/>
  <c r="P80" s="1"/>
  <c r="O80"/>
  <c r="N80"/>
  <c r="M80"/>
  <c r="L80"/>
  <c r="J80"/>
  <c r="I80"/>
  <c r="AR79"/>
  <c r="AQ79"/>
  <c r="AP79"/>
  <c r="AO79" s="1"/>
  <c r="AN79"/>
  <c r="AM79"/>
  <c r="AL79"/>
  <c r="AK79"/>
  <c r="AI79"/>
  <c r="AH79"/>
  <c r="AG79"/>
  <c r="AF79"/>
  <c r="AD79"/>
  <c r="AC79"/>
  <c r="AB79"/>
  <c r="AA79"/>
  <c r="Z79" s="1"/>
  <c r="Y79"/>
  <c r="X79"/>
  <c r="W79"/>
  <c r="V79"/>
  <c r="T79"/>
  <c r="S79"/>
  <c r="R79"/>
  <c r="Q79"/>
  <c r="P79" s="1"/>
  <c r="O79"/>
  <c r="N79"/>
  <c r="M79"/>
  <c r="L79"/>
  <c r="J79"/>
  <c r="E79" s="1"/>
  <c r="I79"/>
  <c r="H78"/>
  <c r="G78"/>
  <c r="F78" s="1"/>
  <c r="E78"/>
  <c r="D78"/>
  <c r="H77"/>
  <c r="G77"/>
  <c r="E77"/>
  <c r="D77"/>
  <c r="H76"/>
  <c r="G76"/>
  <c r="E76"/>
  <c r="D76"/>
  <c r="H75"/>
  <c r="G75"/>
  <c r="F75" s="1"/>
  <c r="E75"/>
  <c r="D75"/>
  <c r="H74"/>
  <c r="G74"/>
  <c r="E74"/>
  <c r="D74"/>
  <c r="H73"/>
  <c r="G73"/>
  <c r="F73" s="1"/>
  <c r="E73"/>
  <c r="D73"/>
  <c r="H72"/>
  <c r="G72"/>
  <c r="E72"/>
  <c r="D72"/>
  <c r="H71"/>
  <c r="G71"/>
  <c r="F71" s="1"/>
  <c r="E71"/>
  <c r="D71"/>
  <c r="H70"/>
  <c r="G70"/>
  <c r="F70" s="1"/>
  <c r="E70"/>
  <c r="D70"/>
  <c r="H69"/>
  <c r="G69"/>
  <c r="E69"/>
  <c r="D69"/>
  <c r="H68"/>
  <c r="G68"/>
  <c r="E68"/>
  <c r="D68"/>
  <c r="H67"/>
  <c r="G67"/>
  <c r="E67"/>
  <c r="D67"/>
  <c r="AR66"/>
  <c r="AQ66"/>
  <c r="AP66"/>
  <c r="AO66" s="1"/>
  <c r="AN66"/>
  <c r="AM66"/>
  <c r="AL66"/>
  <c r="AK66"/>
  <c r="AI66"/>
  <c r="AH66"/>
  <c r="AG66"/>
  <c r="AF66"/>
  <c r="AE66"/>
  <c r="AD66"/>
  <c r="AC66"/>
  <c r="AB66"/>
  <c r="AA66"/>
  <c r="Z66" s="1"/>
  <c r="Y66"/>
  <c r="X66"/>
  <c r="W66"/>
  <c r="V66"/>
  <c r="T66"/>
  <c r="S66"/>
  <c r="R66"/>
  <c r="Q66"/>
  <c r="O66"/>
  <c r="N66"/>
  <c r="M66"/>
  <c r="L66"/>
  <c r="K66" s="1"/>
  <c r="J66"/>
  <c r="I66"/>
  <c r="AR65"/>
  <c r="AQ65"/>
  <c r="AP65"/>
  <c r="AN65"/>
  <c r="AM65"/>
  <c r="AL65"/>
  <c r="AJ65" s="1"/>
  <c r="AK65"/>
  <c r="AI65"/>
  <c r="AH65"/>
  <c r="AG65"/>
  <c r="AF65"/>
  <c r="AE65" s="1"/>
  <c r="AD65"/>
  <c r="AC65"/>
  <c r="AB65"/>
  <c r="AA65"/>
  <c r="Y65"/>
  <c r="X65"/>
  <c r="W65"/>
  <c r="V65"/>
  <c r="T65"/>
  <c r="S65"/>
  <c r="R65"/>
  <c r="Q65"/>
  <c r="P65" s="1"/>
  <c r="O65"/>
  <c r="N65"/>
  <c r="M65"/>
  <c r="L65"/>
  <c r="J65"/>
  <c r="I65"/>
  <c r="H64"/>
  <c r="G64"/>
  <c r="E64"/>
  <c r="D64"/>
  <c r="H63"/>
  <c r="G63"/>
  <c r="F63" s="1"/>
  <c r="E63"/>
  <c r="D63"/>
  <c r="H62"/>
  <c r="G62"/>
  <c r="F62" s="1"/>
  <c r="E62"/>
  <c r="D62"/>
  <c r="H61"/>
  <c r="G61"/>
  <c r="E61"/>
  <c r="D61"/>
  <c r="H60"/>
  <c r="G60"/>
  <c r="E60"/>
  <c r="D60"/>
  <c r="H59"/>
  <c r="G59"/>
  <c r="E59"/>
  <c r="D59"/>
  <c r="H58"/>
  <c r="G58"/>
  <c r="F58"/>
  <c r="E58"/>
  <c r="D58"/>
  <c r="H57"/>
  <c r="G57"/>
  <c r="F57" s="1"/>
  <c r="E57"/>
  <c r="D57"/>
  <c r="H56"/>
  <c r="G56"/>
  <c r="E56"/>
  <c r="D56"/>
  <c r="H55"/>
  <c r="G55"/>
  <c r="F55" s="1"/>
  <c r="E55"/>
  <c r="D55"/>
  <c r="H54"/>
  <c r="G54"/>
  <c r="F54" s="1"/>
  <c r="E54"/>
  <c r="D54"/>
  <c r="H53"/>
  <c r="G53"/>
  <c r="E53"/>
  <c r="D53"/>
  <c r="AR52"/>
  <c r="AQ52"/>
  <c r="AP52"/>
  <c r="AO52" s="1"/>
  <c r="AN52"/>
  <c r="AM52"/>
  <c r="AL52"/>
  <c r="AK52"/>
  <c r="AI52"/>
  <c r="AH52"/>
  <c r="AG52"/>
  <c r="AF52"/>
  <c r="AD52"/>
  <c r="AC52"/>
  <c r="AB52"/>
  <c r="Z52" s="1"/>
  <c r="AA52"/>
  <c r="Y52"/>
  <c r="X52"/>
  <c r="W52"/>
  <c r="V52"/>
  <c r="T52"/>
  <c r="S52"/>
  <c r="R52"/>
  <c r="Q52"/>
  <c r="O52"/>
  <c r="N52"/>
  <c r="M52"/>
  <c r="L52"/>
  <c r="J52"/>
  <c r="I52"/>
  <c r="D52" s="1"/>
  <c r="AR51"/>
  <c r="AQ51"/>
  <c r="AP51"/>
  <c r="AN51"/>
  <c r="AM51"/>
  <c r="AL51"/>
  <c r="AK51"/>
  <c r="AJ51" s="1"/>
  <c r="AI51"/>
  <c r="AH51"/>
  <c r="AG51"/>
  <c r="AF51"/>
  <c r="AD51"/>
  <c r="AC51"/>
  <c r="AB51"/>
  <c r="AA51"/>
  <c r="Z51"/>
  <c r="Y51"/>
  <c r="X51"/>
  <c r="W51"/>
  <c r="V51"/>
  <c r="U51" s="1"/>
  <c r="T51"/>
  <c r="S51"/>
  <c r="R51"/>
  <c r="Q51"/>
  <c r="O51"/>
  <c r="N51"/>
  <c r="M51"/>
  <c r="H51" s="1"/>
  <c r="L51"/>
  <c r="J51"/>
  <c r="E51" s="1"/>
  <c r="I51"/>
  <c r="H50"/>
  <c r="G50"/>
  <c r="E50"/>
  <c r="D50"/>
  <c r="H49"/>
  <c r="G49"/>
  <c r="F49" s="1"/>
  <c r="E49"/>
  <c r="D49"/>
  <c r="H48"/>
  <c r="G48"/>
  <c r="E48"/>
  <c r="D48"/>
  <c r="H47"/>
  <c r="G47"/>
  <c r="F47" s="1"/>
  <c r="E47"/>
  <c r="D47"/>
  <c r="H46"/>
  <c r="G46"/>
  <c r="F46" s="1"/>
  <c r="E46"/>
  <c r="D46"/>
  <c r="H45"/>
  <c r="G45"/>
  <c r="E45"/>
  <c r="D45"/>
  <c r="H44"/>
  <c r="G44"/>
  <c r="E44"/>
  <c r="D44"/>
  <c r="H43"/>
  <c r="G43"/>
  <c r="E43"/>
  <c r="D43"/>
  <c r="H42"/>
  <c r="G42"/>
  <c r="E42"/>
  <c r="D42"/>
  <c r="H41"/>
  <c r="G41"/>
  <c r="E41"/>
  <c r="D41"/>
  <c r="H40"/>
  <c r="F40" s="1"/>
  <c r="G40"/>
  <c r="E40"/>
  <c r="D40"/>
  <c r="H39"/>
  <c r="F39" s="1"/>
  <c r="G39"/>
  <c r="E39"/>
  <c r="D39"/>
  <c r="AR38"/>
  <c r="AQ38"/>
  <c r="AP38"/>
  <c r="AO38" s="1"/>
  <c r="AN38"/>
  <c r="AM38"/>
  <c r="AL38"/>
  <c r="AK38"/>
  <c r="AI38"/>
  <c r="AH38"/>
  <c r="AG38"/>
  <c r="AF38"/>
  <c r="AE38" s="1"/>
  <c r="AD38"/>
  <c r="AC38"/>
  <c r="AB38"/>
  <c r="AA38"/>
  <c r="Z38" s="1"/>
  <c r="Y38"/>
  <c r="X38"/>
  <c r="W38"/>
  <c r="V38"/>
  <c r="T38"/>
  <c r="S38"/>
  <c r="R38"/>
  <c r="Q38"/>
  <c r="O38"/>
  <c r="N38"/>
  <c r="M38"/>
  <c r="L38"/>
  <c r="J38"/>
  <c r="E38" s="1"/>
  <c r="I38"/>
  <c r="AR37"/>
  <c r="AQ37"/>
  <c r="AP37"/>
  <c r="AN37"/>
  <c r="AM37"/>
  <c r="AL37"/>
  <c r="AK37"/>
  <c r="AJ37" s="1"/>
  <c r="AI37"/>
  <c r="AH37"/>
  <c r="AG37"/>
  <c r="AF37"/>
  <c r="AE37" s="1"/>
  <c r="AD37"/>
  <c r="AC37"/>
  <c r="AB37"/>
  <c r="AA37"/>
  <c r="Y37"/>
  <c r="X37"/>
  <c r="W37"/>
  <c r="V37"/>
  <c r="T37"/>
  <c r="S37"/>
  <c r="R37"/>
  <c r="Q37"/>
  <c r="O37"/>
  <c r="N37"/>
  <c r="M37"/>
  <c r="L37"/>
  <c r="K37" s="1"/>
  <c r="J37"/>
  <c r="I37"/>
  <c r="H36"/>
  <c r="G36"/>
  <c r="E36"/>
  <c r="D36"/>
  <c r="H35"/>
  <c r="G35"/>
  <c r="F35" s="1"/>
  <c r="E35"/>
  <c r="D35"/>
  <c r="H34"/>
  <c r="G34"/>
  <c r="F34" s="1"/>
  <c r="E34"/>
  <c r="D34"/>
  <c r="H33"/>
  <c r="G33"/>
  <c r="E33"/>
  <c r="D33"/>
  <c r="H32"/>
  <c r="G32"/>
  <c r="E32"/>
  <c r="D32"/>
  <c r="H31"/>
  <c r="G31"/>
  <c r="E31"/>
  <c r="D31"/>
  <c r="H30"/>
  <c r="G30"/>
  <c r="E30"/>
  <c r="D30"/>
  <c r="H29"/>
  <c r="G29"/>
  <c r="F29" s="1"/>
  <c r="E29"/>
  <c r="D29"/>
  <c r="H28"/>
  <c r="G28"/>
  <c r="E28"/>
  <c r="D28"/>
  <c r="H27"/>
  <c r="G27"/>
  <c r="F27" s="1"/>
  <c r="E27"/>
  <c r="D27"/>
  <c r="H26"/>
  <c r="G26"/>
  <c r="E26"/>
  <c r="D26"/>
  <c r="H25"/>
  <c r="G25"/>
  <c r="E25"/>
  <c r="D25"/>
  <c r="AR24"/>
  <c r="AR22" s="1"/>
  <c r="AQ24"/>
  <c r="AP24"/>
  <c r="AN24"/>
  <c r="AN22" s="1"/>
  <c r="AM24"/>
  <c r="AL24"/>
  <c r="AK24"/>
  <c r="AJ24" s="1"/>
  <c r="AI24"/>
  <c r="AI22" s="1"/>
  <c r="AH24"/>
  <c r="AG24"/>
  <c r="AF24"/>
  <c r="AD24"/>
  <c r="AC24"/>
  <c r="AB24"/>
  <c r="AA24"/>
  <c r="AA22" s="1"/>
  <c r="Y24"/>
  <c r="Y22" s="1"/>
  <c r="X24"/>
  <c r="W24"/>
  <c r="V24"/>
  <c r="T24"/>
  <c r="S24"/>
  <c r="R24"/>
  <c r="R22" s="1"/>
  <c r="Q24"/>
  <c r="Q22" s="1"/>
  <c r="O24"/>
  <c r="O22" s="1"/>
  <c r="N24"/>
  <c r="M24"/>
  <c r="M22" s="1"/>
  <c r="L24"/>
  <c r="J24"/>
  <c r="I24"/>
  <c r="I22" s="1"/>
  <c r="AR23"/>
  <c r="AR21" s="1"/>
  <c r="AQ23"/>
  <c r="AP23"/>
  <c r="AN23"/>
  <c r="AM23"/>
  <c r="AL23"/>
  <c r="AK23"/>
  <c r="AJ23" s="1"/>
  <c r="AI23"/>
  <c r="AH23"/>
  <c r="AG23"/>
  <c r="AF23"/>
  <c r="AE23" s="1"/>
  <c r="AD23"/>
  <c r="AC23"/>
  <c r="AB23"/>
  <c r="AA23"/>
  <c r="Z23" s="1"/>
  <c r="Y23"/>
  <c r="X23"/>
  <c r="X21" s="1"/>
  <c r="W23"/>
  <c r="W21" s="1"/>
  <c r="V23"/>
  <c r="T23"/>
  <c r="S23"/>
  <c r="R23"/>
  <c r="R21" s="1"/>
  <c r="Q23"/>
  <c r="Q21" s="1"/>
  <c r="O23"/>
  <c r="N23"/>
  <c r="N21" s="1"/>
  <c r="M23"/>
  <c r="L23"/>
  <c r="L21" s="1"/>
  <c r="J23"/>
  <c r="J21" s="1"/>
  <c r="I23"/>
  <c r="AP22"/>
  <c r="AM22"/>
  <c r="AM8" s="1"/>
  <c r="AH22"/>
  <c r="AD22"/>
  <c r="W22"/>
  <c r="V22"/>
  <c r="S22"/>
  <c r="N22"/>
  <c r="N8" s="1"/>
  <c r="J22"/>
  <c r="AN21"/>
  <c r="AM21"/>
  <c r="AM7" s="1"/>
  <c r="AI21"/>
  <c r="AH21"/>
  <c r="AF21"/>
  <c r="AD21"/>
  <c r="AC21"/>
  <c r="AA21"/>
  <c r="Y21"/>
  <c r="T21"/>
  <c r="S21"/>
  <c r="O21"/>
  <c r="I21"/>
  <c r="AR20"/>
  <c r="AQ20"/>
  <c r="AP20"/>
  <c r="AN20"/>
  <c r="AM20"/>
  <c r="AL20"/>
  <c r="AK20"/>
  <c r="AI20"/>
  <c r="AH20"/>
  <c r="AG20"/>
  <c r="AF20"/>
  <c r="AD20"/>
  <c r="AC20"/>
  <c r="AB20"/>
  <c r="AA20"/>
  <c r="Y20"/>
  <c r="X20"/>
  <c r="W20"/>
  <c r="V20"/>
  <c r="T20"/>
  <c r="S20"/>
  <c r="R20"/>
  <c r="Q20"/>
  <c r="O20"/>
  <c r="N20"/>
  <c r="M20"/>
  <c r="L20"/>
  <c r="J20"/>
  <c r="I20"/>
  <c r="AR19"/>
  <c r="AQ19"/>
  <c r="AP19"/>
  <c r="AN19"/>
  <c r="AM19"/>
  <c r="AL19"/>
  <c r="AK19"/>
  <c r="AI19"/>
  <c r="AH19"/>
  <c r="AG19"/>
  <c r="AF19"/>
  <c r="AD19"/>
  <c r="AC19"/>
  <c r="AB19"/>
  <c r="AA19"/>
  <c r="Y19"/>
  <c r="X19"/>
  <c r="W19"/>
  <c r="V19"/>
  <c r="T19"/>
  <c r="S19"/>
  <c r="R19"/>
  <c r="Q19"/>
  <c r="O19"/>
  <c r="N19"/>
  <c r="M19"/>
  <c r="L19"/>
  <c r="J19"/>
  <c r="I19"/>
  <c r="AR18"/>
  <c r="AQ18"/>
  <c r="AP18"/>
  <c r="AN18"/>
  <c r="AM18"/>
  <c r="AL18"/>
  <c r="AK18"/>
  <c r="AI18"/>
  <c r="AH18"/>
  <c r="AG18"/>
  <c r="AF18"/>
  <c r="AD18"/>
  <c r="AC18"/>
  <c r="AB18"/>
  <c r="AA18"/>
  <c r="Y18"/>
  <c r="X18"/>
  <c r="W18"/>
  <c r="V18"/>
  <c r="T18"/>
  <c r="S18"/>
  <c r="R18"/>
  <c r="Q18"/>
  <c r="O18"/>
  <c r="N18"/>
  <c r="M18"/>
  <c r="L18"/>
  <c r="J18"/>
  <c r="I18"/>
  <c r="D18" s="1"/>
  <c r="AR17"/>
  <c r="AQ17"/>
  <c r="AP17"/>
  <c r="AN17"/>
  <c r="AM17"/>
  <c r="AL17"/>
  <c r="AK17"/>
  <c r="AI17"/>
  <c r="AH17"/>
  <c r="AG17"/>
  <c r="AF17"/>
  <c r="AD17"/>
  <c r="AC17"/>
  <c r="AB17"/>
  <c r="AA17"/>
  <c r="Y17"/>
  <c r="X17"/>
  <c r="W17"/>
  <c r="V17"/>
  <c r="T17"/>
  <c r="S17"/>
  <c r="R17"/>
  <c r="Q17"/>
  <c r="O17"/>
  <c r="N17"/>
  <c r="M17"/>
  <c r="L17"/>
  <c r="J17"/>
  <c r="I17"/>
  <c r="AR16"/>
  <c r="AQ16"/>
  <c r="AP16"/>
  <c r="AN16"/>
  <c r="AM16"/>
  <c r="AL16"/>
  <c r="AK16"/>
  <c r="AI16"/>
  <c r="AH16"/>
  <c r="AG16"/>
  <c r="AF16"/>
  <c r="AD16"/>
  <c r="AC16"/>
  <c r="AB16"/>
  <c r="AA16"/>
  <c r="Y16"/>
  <c r="X16"/>
  <c r="W16"/>
  <c r="V16"/>
  <c r="T16"/>
  <c r="S16"/>
  <c r="R16"/>
  <c r="Q16"/>
  <c r="O16"/>
  <c r="N16"/>
  <c r="M16"/>
  <c r="H16" s="1"/>
  <c r="L16"/>
  <c r="J16"/>
  <c r="E16" s="1"/>
  <c r="I16"/>
  <c r="D16" s="1"/>
  <c r="AR15"/>
  <c r="AQ15"/>
  <c r="AP15"/>
  <c r="AN15"/>
  <c r="AM15"/>
  <c r="AL15"/>
  <c r="AK15"/>
  <c r="AI15"/>
  <c r="AH15"/>
  <c r="AG15"/>
  <c r="AF15"/>
  <c r="AD15"/>
  <c r="AC15"/>
  <c r="AB15"/>
  <c r="AA15"/>
  <c r="Y15"/>
  <c r="X15"/>
  <c r="W15"/>
  <c r="V15"/>
  <c r="T15"/>
  <c r="S15"/>
  <c r="R15"/>
  <c r="Q15"/>
  <c r="O15"/>
  <c r="N15"/>
  <c r="M15"/>
  <c r="L15"/>
  <c r="G15" s="1"/>
  <c r="J15"/>
  <c r="E15" s="1"/>
  <c r="I15"/>
  <c r="AR14"/>
  <c r="AQ14"/>
  <c r="AP14"/>
  <c r="AN14"/>
  <c r="AM14"/>
  <c r="AL14"/>
  <c r="AK14"/>
  <c r="AI14"/>
  <c r="AH14"/>
  <c r="AG14"/>
  <c r="AF14"/>
  <c r="AD14"/>
  <c r="AC14"/>
  <c r="AB14"/>
  <c r="AA14"/>
  <c r="Y14"/>
  <c r="X14"/>
  <c r="W14"/>
  <c r="V14"/>
  <c r="T14"/>
  <c r="S14"/>
  <c r="R14"/>
  <c r="Q14"/>
  <c r="O14"/>
  <c r="N14"/>
  <c r="M14"/>
  <c r="L14"/>
  <c r="J14"/>
  <c r="I14"/>
  <c r="D14" s="1"/>
  <c r="H14"/>
  <c r="AR13"/>
  <c r="AQ13"/>
  <c r="AP13"/>
  <c r="AN13"/>
  <c r="AM13"/>
  <c r="AL13"/>
  <c r="AK13"/>
  <c r="AI13"/>
  <c r="AH13"/>
  <c r="AG13"/>
  <c r="AF13"/>
  <c r="AD13"/>
  <c r="AC13"/>
  <c r="AB13"/>
  <c r="AA13"/>
  <c r="Y13"/>
  <c r="X13"/>
  <c r="W13"/>
  <c r="V13"/>
  <c r="T13"/>
  <c r="S13"/>
  <c r="R13"/>
  <c r="Q13"/>
  <c r="O13"/>
  <c r="N13"/>
  <c r="M13"/>
  <c r="H13" s="1"/>
  <c r="L13"/>
  <c r="J13"/>
  <c r="E13" s="1"/>
  <c r="I13"/>
  <c r="D13" s="1"/>
  <c r="AR12"/>
  <c r="AQ12"/>
  <c r="AP12"/>
  <c r="AN12"/>
  <c r="AM12"/>
  <c r="AL12"/>
  <c r="AK12"/>
  <c r="AI12"/>
  <c r="AH12"/>
  <c r="AG12"/>
  <c r="AF12"/>
  <c r="AD12"/>
  <c r="AC12"/>
  <c r="AB12"/>
  <c r="AA12"/>
  <c r="Y12"/>
  <c r="X12"/>
  <c r="W12"/>
  <c r="V12"/>
  <c r="T12"/>
  <c r="S12"/>
  <c r="R12"/>
  <c r="Q12"/>
  <c r="O12"/>
  <c r="N12"/>
  <c r="M12"/>
  <c r="H12" s="1"/>
  <c r="L12"/>
  <c r="J12"/>
  <c r="E12" s="1"/>
  <c r="I12"/>
  <c r="D12" s="1"/>
  <c r="AR11"/>
  <c r="AQ11"/>
  <c r="AP11"/>
  <c r="AN11"/>
  <c r="AM11"/>
  <c r="AL11"/>
  <c r="AK11"/>
  <c r="AI11"/>
  <c r="AH11"/>
  <c r="AG11"/>
  <c r="AF11"/>
  <c r="AD11"/>
  <c r="AC11"/>
  <c r="AB11"/>
  <c r="AA11"/>
  <c r="Y11"/>
  <c r="X11"/>
  <c r="W11"/>
  <c r="V11"/>
  <c r="T11"/>
  <c r="S11"/>
  <c r="R11"/>
  <c r="Q11"/>
  <c r="O11"/>
  <c r="N11"/>
  <c r="M11"/>
  <c r="L11"/>
  <c r="J11"/>
  <c r="I11"/>
  <c r="AR10"/>
  <c r="AQ10"/>
  <c r="AP10"/>
  <c r="AN10"/>
  <c r="AM10"/>
  <c r="AL10"/>
  <c r="AK10"/>
  <c r="AI10"/>
  <c r="AH10"/>
  <c r="AG10"/>
  <c r="AF10"/>
  <c r="AD10"/>
  <c r="AC10"/>
  <c r="AB10"/>
  <c r="AA10"/>
  <c r="Y10"/>
  <c r="X10"/>
  <c r="W10"/>
  <c r="V10"/>
  <c r="T10"/>
  <c r="S10"/>
  <c r="R10"/>
  <c r="Q10"/>
  <c r="O10"/>
  <c r="N10"/>
  <c r="M10"/>
  <c r="L10"/>
  <c r="J10"/>
  <c r="I10"/>
  <c r="AR9"/>
  <c r="AQ9"/>
  <c r="AP9"/>
  <c r="AN9"/>
  <c r="AM9"/>
  <c r="AL9"/>
  <c r="AK9"/>
  <c r="AI9"/>
  <c r="AH9"/>
  <c r="AG9"/>
  <c r="AF9"/>
  <c r="AD9"/>
  <c r="AC9"/>
  <c r="AB9"/>
  <c r="AA9"/>
  <c r="Y9"/>
  <c r="X9"/>
  <c r="W9"/>
  <c r="V9"/>
  <c r="T9"/>
  <c r="S9"/>
  <c r="R9"/>
  <c r="Q9"/>
  <c r="O9"/>
  <c r="N9"/>
  <c r="M9"/>
  <c r="L9"/>
  <c r="J9"/>
  <c r="I9"/>
  <c r="AD8"/>
  <c r="S8"/>
  <c r="J8"/>
  <c r="AN7"/>
  <c r="AH7"/>
  <c r="T7"/>
  <c r="E363" i="3"/>
  <c r="E338"/>
  <c r="E323"/>
  <c r="E314"/>
  <c r="E310"/>
  <c r="E304"/>
  <c r="E300"/>
  <c r="E296"/>
  <c r="E290"/>
  <c r="E286"/>
  <c r="E282"/>
  <c r="E276"/>
  <c r="E272"/>
  <c r="E268"/>
  <c r="E260"/>
  <c r="E256"/>
  <c r="E252"/>
  <c r="E246"/>
  <c r="E242"/>
  <c r="E238"/>
  <c r="E232"/>
  <c r="E228"/>
  <c r="E224"/>
  <c r="E218"/>
  <c r="E214"/>
  <c r="E210"/>
  <c r="E204"/>
  <c r="E200"/>
  <c r="E196"/>
  <c r="E190"/>
  <c r="E186"/>
  <c r="E182"/>
  <c r="E176"/>
  <c r="E172"/>
  <c r="E168"/>
  <c r="E162"/>
  <c r="E158"/>
  <c r="E154"/>
  <c r="E148"/>
  <c r="E144"/>
  <c r="E140"/>
  <c r="E134"/>
  <c r="E130"/>
  <c r="E126"/>
  <c r="E120"/>
  <c r="E116"/>
  <c r="E112"/>
  <c r="E106"/>
  <c r="E102"/>
  <c r="E98"/>
  <c r="E92"/>
  <c r="E88"/>
  <c r="E84"/>
  <c r="E78"/>
  <c r="E74"/>
  <c r="E70"/>
  <c r="E64"/>
  <c r="E60"/>
  <c r="E56"/>
  <c r="E50"/>
  <c r="E46"/>
  <c r="E42"/>
  <c r="E36"/>
  <c r="E31"/>
  <c r="E27"/>
  <c r="AN348"/>
  <c r="AI362"/>
  <c r="Y361"/>
  <c r="Y347"/>
  <c r="Y348"/>
  <c r="T361"/>
  <c r="O348"/>
  <c r="AN333"/>
  <c r="AN334"/>
  <c r="AN319"/>
  <c r="AN320"/>
  <c r="AN305"/>
  <c r="AN306"/>
  <c r="AI334"/>
  <c r="AI319"/>
  <c r="AI320"/>
  <c r="AI305"/>
  <c r="AI306"/>
  <c r="AD319"/>
  <c r="Y333"/>
  <c r="Y334"/>
  <c r="Y319"/>
  <c r="Y320"/>
  <c r="Y305"/>
  <c r="Y306"/>
  <c r="T333"/>
  <c r="T319"/>
  <c r="T320"/>
  <c r="T305"/>
  <c r="T306"/>
  <c r="O333"/>
  <c r="O319"/>
  <c r="O320"/>
  <c r="O305"/>
  <c r="O306"/>
  <c r="J333"/>
  <c r="J306"/>
  <c r="AN291"/>
  <c r="AN292"/>
  <c r="AN277"/>
  <c r="AN278"/>
  <c r="AI291"/>
  <c r="AI292"/>
  <c r="AI277"/>
  <c r="AI278"/>
  <c r="AD278"/>
  <c r="Y291"/>
  <c r="Y292"/>
  <c r="Y277"/>
  <c r="Y278"/>
  <c r="T291"/>
  <c r="T292"/>
  <c r="T277"/>
  <c r="T278"/>
  <c r="O291"/>
  <c r="O292"/>
  <c r="O277"/>
  <c r="O278"/>
  <c r="J278"/>
  <c r="AN263"/>
  <c r="AN264"/>
  <c r="AI263"/>
  <c r="AI264"/>
  <c r="Y263"/>
  <c r="Y264"/>
  <c r="T263"/>
  <c r="T264"/>
  <c r="O263"/>
  <c r="O264"/>
  <c r="AD248"/>
  <c r="Y247"/>
  <c r="Y248"/>
  <c r="T247"/>
  <c r="T248"/>
  <c r="O247"/>
  <c r="O248"/>
  <c r="J248"/>
  <c r="AI233"/>
  <c r="AI234"/>
  <c r="AN233"/>
  <c r="AN234"/>
  <c r="AN219"/>
  <c r="AN220"/>
  <c r="AI219"/>
  <c r="AI220"/>
  <c r="Y233"/>
  <c r="Y234"/>
  <c r="T233"/>
  <c r="T234"/>
  <c r="O233"/>
  <c r="O234"/>
  <c r="AD220"/>
  <c r="Y219"/>
  <c r="Y220"/>
  <c r="T219"/>
  <c r="T220"/>
  <c r="O219"/>
  <c r="O220"/>
  <c r="J220"/>
  <c r="J192"/>
  <c r="O191"/>
  <c r="O205"/>
  <c r="O206"/>
  <c r="T205"/>
  <c r="T206"/>
  <c r="T191"/>
  <c r="T192"/>
  <c r="Y205"/>
  <c r="Y206"/>
  <c r="Y191"/>
  <c r="Y192"/>
  <c r="AD192"/>
  <c r="AI205"/>
  <c r="AI206"/>
  <c r="AN205"/>
  <c r="AN206"/>
  <c r="AI191"/>
  <c r="AI192"/>
  <c r="AN191"/>
  <c r="AN192"/>
  <c r="AN177"/>
  <c r="AN178"/>
  <c r="AI177"/>
  <c r="AI178"/>
  <c r="Y177"/>
  <c r="Y178"/>
  <c r="T177"/>
  <c r="T178"/>
  <c r="O177"/>
  <c r="O178"/>
  <c r="AN164"/>
  <c r="AN149"/>
  <c r="AN150"/>
  <c r="AI163"/>
  <c r="AI164"/>
  <c r="AI149"/>
  <c r="AI150"/>
  <c r="AD164"/>
  <c r="AD150"/>
  <c r="O163"/>
  <c r="O164"/>
  <c r="Y149"/>
  <c r="Y150"/>
  <c r="T149"/>
  <c r="T150"/>
  <c r="O149"/>
  <c r="O150"/>
  <c r="AN136"/>
  <c r="AN121"/>
  <c r="AN122"/>
  <c r="AI135"/>
  <c r="AI136"/>
  <c r="AI121"/>
  <c r="AI122"/>
  <c r="AD135"/>
  <c r="AD136"/>
  <c r="AD121"/>
  <c r="AD122"/>
  <c r="Y136"/>
  <c r="T136"/>
  <c r="T121"/>
  <c r="T122"/>
  <c r="O136"/>
  <c r="O121"/>
  <c r="O122"/>
  <c r="J135"/>
  <c r="J136"/>
  <c r="J121"/>
  <c r="J122"/>
  <c r="J108"/>
  <c r="O107"/>
  <c r="O108"/>
  <c r="T107"/>
  <c r="T108"/>
  <c r="AD108"/>
  <c r="AI108"/>
  <c r="AN108"/>
  <c r="AN93"/>
  <c r="AN94"/>
  <c r="AI93"/>
  <c r="AI94"/>
  <c r="AF93"/>
  <c r="AF94"/>
  <c r="Y93"/>
  <c r="Y94"/>
  <c r="T93"/>
  <c r="T94"/>
  <c r="O93"/>
  <c r="O94"/>
  <c r="J94"/>
  <c r="AN79"/>
  <c r="AN80"/>
  <c r="AM80"/>
  <c r="AI79"/>
  <c r="AI80"/>
  <c r="Y79"/>
  <c r="Y80"/>
  <c r="T79"/>
  <c r="T80"/>
  <c r="O79"/>
  <c r="O80"/>
  <c r="AN65"/>
  <c r="AN66"/>
  <c r="AI65"/>
  <c r="AI66"/>
  <c r="AD65"/>
  <c r="Y65"/>
  <c r="Y66"/>
  <c r="X66"/>
  <c r="T65"/>
  <c r="T66"/>
  <c r="O65"/>
  <c r="O66"/>
  <c r="J52"/>
  <c r="O51"/>
  <c r="O52"/>
  <c r="T51"/>
  <c r="T52"/>
  <c r="AN51"/>
  <c r="AN52"/>
  <c r="AI51"/>
  <c r="AI52"/>
  <c r="Y51"/>
  <c r="Y52"/>
  <c r="AI38"/>
  <c r="Y37"/>
  <c r="Y38"/>
  <c r="O37"/>
  <c r="O38"/>
  <c r="AN10"/>
  <c r="AN16"/>
  <c r="AI9"/>
  <c r="AI11"/>
  <c r="AI13"/>
  <c r="AI14"/>
  <c r="AI16"/>
  <c r="AI18"/>
  <c r="AI23"/>
  <c r="AI24"/>
  <c r="AD12"/>
  <c r="AD16"/>
  <c r="AD20"/>
  <c r="AD23"/>
  <c r="AD24"/>
  <c r="Y10"/>
  <c r="Y14"/>
  <c r="Y18"/>
  <c r="Y23"/>
  <c r="Y24"/>
  <c r="T12"/>
  <c r="T16"/>
  <c r="T23"/>
  <c r="O9"/>
  <c r="O10"/>
  <c r="O11"/>
  <c r="O13"/>
  <c r="O14"/>
  <c r="O15"/>
  <c r="O16"/>
  <c r="O17"/>
  <c r="O20"/>
  <c r="O23"/>
  <c r="O24"/>
  <c r="J23"/>
  <c r="J24"/>
  <c r="J12"/>
  <c r="J16"/>
  <c r="J20"/>
  <c r="Y108" l="1"/>
  <c r="AO23" i="11"/>
  <c r="U24"/>
  <c r="D37"/>
  <c r="K38"/>
  <c r="P38"/>
  <c r="F42"/>
  <c r="F43"/>
  <c r="F45"/>
  <c r="AO51"/>
  <c r="K52"/>
  <c r="U52"/>
  <c r="AJ52"/>
  <c r="F59"/>
  <c r="F60"/>
  <c r="K65"/>
  <c r="AO65"/>
  <c r="F68"/>
  <c r="F74"/>
  <c r="F76"/>
  <c r="U79"/>
  <c r="AE79"/>
  <c r="U80"/>
  <c r="F83"/>
  <c r="F95"/>
  <c r="F97"/>
  <c r="F99"/>
  <c r="F102"/>
  <c r="D38"/>
  <c r="H52"/>
  <c r="U23"/>
  <c r="AO24"/>
  <c r="F50"/>
  <c r="P66"/>
  <c r="G93"/>
  <c r="AE93"/>
  <c r="AO93"/>
  <c r="F242"/>
  <c r="P37"/>
  <c r="AB21"/>
  <c r="AG21"/>
  <c r="AL21"/>
  <c r="D80"/>
  <c r="H108"/>
  <c r="Z108"/>
  <c r="H178"/>
  <c r="AJ178"/>
  <c r="AO178"/>
  <c r="AE219"/>
  <c r="AJ219"/>
  <c r="F223"/>
  <c r="F226"/>
  <c r="F227"/>
  <c r="F228"/>
  <c r="F231"/>
  <c r="F246"/>
  <c r="K247"/>
  <c r="P247"/>
  <c r="Z248"/>
  <c r="AE248"/>
  <c r="AG261"/>
  <c r="AL261"/>
  <c r="K264"/>
  <c r="P264"/>
  <c r="AK262"/>
  <c r="AO264"/>
  <c r="AE291"/>
  <c r="AO291"/>
  <c r="AE306"/>
  <c r="AJ306"/>
  <c r="AO306"/>
  <c r="K320"/>
  <c r="AO333"/>
  <c r="F340"/>
  <c r="F341"/>
  <c r="F343"/>
  <c r="F346"/>
  <c r="K347"/>
  <c r="P347"/>
  <c r="Z347"/>
  <c r="AO347"/>
  <c r="H348"/>
  <c r="AJ361"/>
  <c r="AO361"/>
  <c r="P13" i="12"/>
  <c r="M21"/>
  <c r="R21"/>
  <c r="W21"/>
  <c r="AA22"/>
  <c r="Z38"/>
  <c r="AO38"/>
  <c r="AP22"/>
  <c r="P52"/>
  <c r="Z66"/>
  <c r="AO80"/>
  <c r="E108"/>
  <c r="AN22"/>
  <c r="AN8" s="1"/>
  <c r="F125"/>
  <c r="S7"/>
  <c r="H13"/>
  <c r="N7"/>
  <c r="E37"/>
  <c r="H52"/>
  <c r="E277"/>
  <c r="H333"/>
  <c r="R261"/>
  <c r="P333"/>
  <c r="AE334"/>
  <c r="G334"/>
  <c r="AD362" i="3"/>
  <c r="J361"/>
  <c r="E357"/>
  <c r="AD348"/>
  <c r="J348"/>
  <c r="AD347"/>
  <c r="F106" i="11"/>
  <c r="F159"/>
  <c r="F170"/>
  <c r="F198"/>
  <c r="P233"/>
  <c r="Z247"/>
  <c r="J261"/>
  <c r="J7" s="1"/>
  <c r="O261"/>
  <c r="O7" s="1"/>
  <c r="Y261"/>
  <c r="Y7" s="1"/>
  <c r="X262"/>
  <c r="AC262"/>
  <c r="AH262"/>
  <c r="AH8" s="1"/>
  <c r="AJ320"/>
  <c r="X8" i="12"/>
  <c r="K94"/>
  <c r="L22"/>
  <c r="P94"/>
  <c r="Q22"/>
  <c r="U94"/>
  <c r="V22"/>
  <c r="AI22"/>
  <c r="AI8" s="1"/>
  <c r="AE80" i="11"/>
  <c r="AO80"/>
  <c r="F91"/>
  <c r="F92"/>
  <c r="K93"/>
  <c r="Z94"/>
  <c r="AJ94"/>
  <c r="H107"/>
  <c r="AJ107"/>
  <c r="F118"/>
  <c r="F119"/>
  <c r="P149"/>
  <c r="AE150"/>
  <c r="AO150"/>
  <c r="U164"/>
  <c r="AE164"/>
  <c r="P177"/>
  <c r="AJ177"/>
  <c r="K178"/>
  <c r="P178"/>
  <c r="U178"/>
  <c r="F187"/>
  <c r="P192"/>
  <c r="U192"/>
  <c r="AE192"/>
  <c r="AJ220"/>
  <c r="AO220"/>
  <c r="D233"/>
  <c r="K234"/>
  <c r="F238"/>
  <c r="F239"/>
  <c r="F240"/>
  <c r="F241"/>
  <c r="AO247"/>
  <c r="F255"/>
  <c r="F256"/>
  <c r="AP262"/>
  <c r="K263"/>
  <c r="AP261"/>
  <c r="O262"/>
  <c r="T262"/>
  <c r="Y262"/>
  <c r="Y8" s="1"/>
  <c r="H277"/>
  <c r="K278"/>
  <c r="AE278"/>
  <c r="K305"/>
  <c r="P305"/>
  <c r="U305"/>
  <c r="AJ305"/>
  <c r="U319"/>
  <c r="D320"/>
  <c r="F324"/>
  <c r="F325"/>
  <c r="F327"/>
  <c r="F331"/>
  <c r="F332"/>
  <c r="P333"/>
  <c r="AE333"/>
  <c r="D334"/>
  <c r="F335"/>
  <c r="F338"/>
  <c r="K19" i="12"/>
  <c r="P23"/>
  <c r="V21"/>
  <c r="U23"/>
  <c r="K93"/>
  <c r="G93"/>
  <c r="F93" s="1"/>
  <c r="G94"/>
  <c r="AO94"/>
  <c r="F143"/>
  <c r="E247"/>
  <c r="J21"/>
  <c r="F363" i="11"/>
  <c r="F364"/>
  <c r="F365"/>
  <c r="F366"/>
  <c r="AE12" i="12"/>
  <c r="U13"/>
  <c r="AJ13"/>
  <c r="AO13"/>
  <c r="Z16"/>
  <c r="AJ16"/>
  <c r="U19"/>
  <c r="Y21"/>
  <c r="AB22"/>
  <c r="AL22"/>
  <c r="F28"/>
  <c r="F29"/>
  <c r="F31"/>
  <c r="F32"/>
  <c r="K38"/>
  <c r="U38"/>
  <c r="F45"/>
  <c r="F46"/>
  <c r="F47"/>
  <c r="F48"/>
  <c r="F50"/>
  <c r="E51"/>
  <c r="Z52"/>
  <c r="AE52"/>
  <c r="AO52"/>
  <c r="F60"/>
  <c r="F64"/>
  <c r="U65"/>
  <c r="Z65"/>
  <c r="AJ66"/>
  <c r="AO66"/>
  <c r="F76"/>
  <c r="F77"/>
  <c r="E79"/>
  <c r="F92"/>
  <c r="F100"/>
  <c r="F102"/>
  <c r="K107"/>
  <c r="U107"/>
  <c r="F112"/>
  <c r="F114"/>
  <c r="F126"/>
  <c r="F127"/>
  <c r="F129"/>
  <c r="F130"/>
  <c r="F133"/>
  <c r="F134"/>
  <c r="P135"/>
  <c r="Z135"/>
  <c r="F144"/>
  <c r="E233"/>
  <c r="W261"/>
  <c r="U291"/>
  <c r="AQ261"/>
  <c r="AF262"/>
  <c r="AK262"/>
  <c r="AO292"/>
  <c r="AP262"/>
  <c r="D320"/>
  <c r="H361"/>
  <c r="P361"/>
  <c r="J347" i="3"/>
  <c r="E344"/>
  <c r="E340"/>
  <c r="AD333"/>
  <c r="E331"/>
  <c r="E328"/>
  <c r="E327"/>
  <c r="AD320"/>
  <c r="J320"/>
  <c r="J319"/>
  <c r="E317"/>
  <c r="E315"/>
  <c r="E313"/>
  <c r="E312"/>
  <c r="E311"/>
  <c r="E309"/>
  <c r="AD306"/>
  <c r="E308"/>
  <c r="AD305"/>
  <c r="E307"/>
  <c r="AN248"/>
  <c r="AN247"/>
  <c r="F351" i="11"/>
  <c r="H362"/>
  <c r="F370"/>
  <c r="D13" i="12"/>
  <c r="Q21"/>
  <c r="P24"/>
  <c r="D37"/>
  <c r="G37"/>
  <c r="AJ38"/>
  <c r="D52"/>
  <c r="E65"/>
  <c r="AJ65"/>
  <c r="F67"/>
  <c r="G80"/>
  <c r="F80" s="1"/>
  <c r="U80"/>
  <c r="H94"/>
  <c r="AJ107"/>
  <c r="G108"/>
  <c r="P121"/>
  <c r="D135"/>
  <c r="H164"/>
  <c r="L261"/>
  <c r="P263"/>
  <c r="Q261"/>
  <c r="U263"/>
  <c r="V261"/>
  <c r="AO263"/>
  <c r="AP261"/>
  <c r="J262"/>
  <c r="T262"/>
  <c r="T8" s="1"/>
  <c r="AE306"/>
  <c r="G306"/>
  <c r="AO348"/>
  <c r="H348"/>
  <c r="Z348" i="11"/>
  <c r="AE348"/>
  <c r="AO348"/>
  <c r="F359"/>
  <c r="P361"/>
  <c r="AE361"/>
  <c r="D362"/>
  <c r="AJ362"/>
  <c r="AO362"/>
  <c r="AJ11" i="12"/>
  <c r="AO11"/>
  <c r="P14"/>
  <c r="Z15"/>
  <c r="P20"/>
  <c r="X21"/>
  <c r="AH21"/>
  <c r="M22"/>
  <c r="U24"/>
  <c r="AO37"/>
  <c r="D38"/>
  <c r="F40"/>
  <c r="F41"/>
  <c r="F42"/>
  <c r="D51"/>
  <c r="K52"/>
  <c r="E52"/>
  <c r="G65"/>
  <c r="F65" s="1"/>
  <c r="P66"/>
  <c r="U66"/>
  <c r="F71"/>
  <c r="AE80"/>
  <c r="AJ80"/>
  <c r="F88"/>
  <c r="F89"/>
  <c r="E93"/>
  <c r="AJ93"/>
  <c r="AO93"/>
  <c r="F98"/>
  <c r="K108"/>
  <c r="AO108"/>
  <c r="F110"/>
  <c r="F141"/>
  <c r="F142"/>
  <c r="AQ262"/>
  <c r="D278"/>
  <c r="I262"/>
  <c r="AJ361"/>
  <c r="G361"/>
  <c r="J15" i="3"/>
  <c r="AO150" i="12"/>
  <c r="F156"/>
  <c r="F158"/>
  <c r="P163"/>
  <c r="F169"/>
  <c r="H177"/>
  <c r="U178"/>
  <c r="AE178"/>
  <c r="AE192"/>
  <c r="AE206"/>
  <c r="P219"/>
  <c r="P220"/>
  <c r="K233"/>
  <c r="U233"/>
  <c r="AE233"/>
  <c r="E234"/>
  <c r="F238"/>
  <c r="Z248"/>
  <c r="F257"/>
  <c r="F258"/>
  <c r="F259"/>
  <c r="AB261"/>
  <c r="AG261"/>
  <c r="AL261"/>
  <c r="P264"/>
  <c r="F269"/>
  <c r="Z277"/>
  <c r="G277"/>
  <c r="F283"/>
  <c r="F289"/>
  <c r="U292"/>
  <c r="AJ306"/>
  <c r="F309"/>
  <c r="P319"/>
  <c r="F325"/>
  <c r="F332"/>
  <c r="AO333"/>
  <c r="E334"/>
  <c r="D334"/>
  <c r="H347"/>
  <c r="AE347"/>
  <c r="AJ347"/>
  <c r="AO347"/>
  <c r="K348"/>
  <c r="P348"/>
  <c r="F353"/>
  <c r="F354"/>
  <c r="E361"/>
  <c r="F365"/>
  <c r="AI248" i="3"/>
  <c r="AI247"/>
  <c r="E177" i="12"/>
  <c r="X261"/>
  <c r="AC261"/>
  <c r="AH261"/>
  <c r="D292"/>
  <c r="G305"/>
  <c r="E299" i="3"/>
  <c r="E298"/>
  <c r="E297"/>
  <c r="E295"/>
  <c r="AD292"/>
  <c r="E294"/>
  <c r="AD291"/>
  <c r="E293"/>
  <c r="E289"/>
  <c r="E288"/>
  <c r="E287"/>
  <c r="E285"/>
  <c r="E284"/>
  <c r="E283"/>
  <c r="E281"/>
  <c r="AD277"/>
  <c r="E275"/>
  <c r="E274"/>
  <c r="E273"/>
  <c r="E271"/>
  <c r="E270"/>
  <c r="E269"/>
  <c r="E267"/>
  <c r="AD264"/>
  <c r="E266"/>
  <c r="AD263"/>
  <c r="E265"/>
  <c r="E259"/>
  <c r="E258"/>
  <c r="E257"/>
  <c r="E255"/>
  <c r="E254"/>
  <c r="E253"/>
  <c r="E251"/>
  <c r="E250"/>
  <c r="AD247"/>
  <c r="E249"/>
  <c r="E245"/>
  <c r="E241"/>
  <c r="E240"/>
  <c r="E239"/>
  <c r="E237"/>
  <c r="AD234"/>
  <c r="E236"/>
  <c r="AD233"/>
  <c r="E235"/>
  <c r="E231"/>
  <c r="E230"/>
  <c r="E229"/>
  <c r="E227"/>
  <c r="E226"/>
  <c r="E225"/>
  <c r="E223"/>
  <c r="E222"/>
  <c r="AD219"/>
  <c r="E221"/>
  <c r="E217"/>
  <c r="E216"/>
  <c r="E215"/>
  <c r="E213"/>
  <c r="E212"/>
  <c r="E211"/>
  <c r="E209"/>
  <c r="AD206"/>
  <c r="E208"/>
  <c r="AD205"/>
  <c r="E207"/>
  <c r="E203"/>
  <c r="E202"/>
  <c r="E201"/>
  <c r="E199"/>
  <c r="E198"/>
  <c r="E197"/>
  <c r="O192"/>
  <c r="E195"/>
  <c r="AD191"/>
  <c r="E189"/>
  <c r="E188"/>
  <c r="E187"/>
  <c r="E185"/>
  <c r="E184"/>
  <c r="E183"/>
  <c r="E181"/>
  <c r="AD178"/>
  <c r="E180"/>
  <c r="AD177"/>
  <c r="E179"/>
  <c r="E175"/>
  <c r="E174"/>
  <c r="AN163"/>
  <c r="E173"/>
  <c r="E171"/>
  <c r="E170"/>
  <c r="E169"/>
  <c r="J164"/>
  <c r="E167"/>
  <c r="Y164"/>
  <c r="E166"/>
  <c r="AD163"/>
  <c r="Y163"/>
  <c r="E165"/>
  <c r="E161"/>
  <c r="E160"/>
  <c r="E159"/>
  <c r="E157"/>
  <c r="E156"/>
  <c r="E155"/>
  <c r="E153"/>
  <c r="E152"/>
  <c r="AD149"/>
  <c r="E151"/>
  <c r="Y135"/>
  <c r="E143"/>
  <c r="E142"/>
  <c r="E141"/>
  <c r="O135"/>
  <c r="AI10"/>
  <c r="E138"/>
  <c r="E137"/>
  <c r="E133"/>
  <c r="E132"/>
  <c r="E131"/>
  <c r="AE164" i="12"/>
  <c r="F171"/>
  <c r="F172"/>
  <c r="AE177"/>
  <c r="AJ177"/>
  <c r="F197"/>
  <c r="D233"/>
  <c r="U234"/>
  <c r="H234"/>
  <c r="F242"/>
  <c r="U247"/>
  <c r="F251"/>
  <c r="Y261"/>
  <c r="AI261"/>
  <c r="AB262"/>
  <c r="F272"/>
  <c r="D277"/>
  <c r="AE278"/>
  <c r="F281"/>
  <c r="AO291"/>
  <c r="H305"/>
  <c r="U305"/>
  <c r="F313"/>
  <c r="D319"/>
  <c r="H320"/>
  <c r="F329"/>
  <c r="F330"/>
  <c r="Z333"/>
  <c r="AE333"/>
  <c r="U334"/>
  <c r="Z334"/>
  <c r="F336"/>
  <c r="F340"/>
  <c r="F341"/>
  <c r="F342"/>
  <c r="E347"/>
  <c r="F356"/>
  <c r="Z361"/>
  <c r="AE361"/>
  <c r="P362"/>
  <c r="F368"/>
  <c r="F369"/>
  <c r="F370"/>
  <c r="AI19" i="3"/>
  <c r="O19"/>
  <c r="AI15"/>
  <c r="F133" i="11"/>
  <c r="AO122"/>
  <c r="P122"/>
  <c r="Y16" i="3"/>
  <c r="E129"/>
  <c r="E128"/>
  <c r="E127"/>
  <c r="E125"/>
  <c r="E119"/>
  <c r="E118"/>
  <c r="AN107"/>
  <c r="AI107"/>
  <c r="E117"/>
  <c r="E115"/>
  <c r="E114"/>
  <c r="E113"/>
  <c r="E111"/>
  <c r="E110"/>
  <c r="AD107"/>
  <c r="E109"/>
  <c r="E105"/>
  <c r="E104"/>
  <c r="E103"/>
  <c r="E101"/>
  <c r="E100"/>
  <c r="E99"/>
  <c r="E97"/>
  <c r="AD94"/>
  <c r="E96"/>
  <c r="AD93"/>
  <c r="E95"/>
  <c r="E91"/>
  <c r="E90"/>
  <c r="E89"/>
  <c r="E87"/>
  <c r="E86"/>
  <c r="E85"/>
  <c r="E83"/>
  <c r="AD80"/>
  <c r="J80"/>
  <c r="AD79"/>
  <c r="E81"/>
  <c r="E77"/>
  <c r="E76"/>
  <c r="E75"/>
  <c r="E73"/>
  <c r="E72"/>
  <c r="E71"/>
  <c r="E69"/>
  <c r="AD66"/>
  <c r="E68"/>
  <c r="E67"/>
  <c r="J19"/>
  <c r="J18"/>
  <c r="E59"/>
  <c r="E58"/>
  <c r="E57"/>
  <c r="AD11"/>
  <c r="J11"/>
  <c r="J10"/>
  <c r="AD51"/>
  <c r="E53"/>
  <c r="E49"/>
  <c r="O18"/>
  <c r="AI37"/>
  <c r="E47"/>
  <c r="E43"/>
  <c r="AD38"/>
  <c r="Y12"/>
  <c r="E41"/>
  <c r="AN38"/>
  <c r="E40"/>
  <c r="AN37"/>
  <c r="E39"/>
  <c r="E33"/>
  <c r="E32"/>
  <c r="E29"/>
  <c r="E28"/>
  <c r="AN11"/>
  <c r="AN24"/>
  <c r="AN9"/>
  <c r="E25"/>
  <c r="F132" i="11"/>
  <c r="E122"/>
  <c r="AO121"/>
  <c r="AJ121"/>
  <c r="Z121"/>
  <c r="J38" i="3"/>
  <c r="AD37"/>
  <c r="F128" i="11"/>
  <c r="F127"/>
  <c r="B11" i="4"/>
  <c r="E244" i="3"/>
  <c r="E243"/>
  <c r="E145"/>
  <c r="E278"/>
  <c r="E279"/>
  <c r="AC261" i="11"/>
  <c r="AC7" s="1"/>
  <c r="E280" i="3"/>
  <c r="E61"/>
  <c r="E136" i="12"/>
  <c r="E146" i="3"/>
  <c r="E136"/>
  <c r="E135" i="12"/>
  <c r="E194" i="3"/>
  <c r="E193"/>
  <c r="E292" i="12"/>
  <c r="E302" i="3"/>
  <c r="E291" i="12"/>
  <c r="E301" i="3"/>
  <c r="N261" i="11"/>
  <c r="N7"/>
  <c r="E303" i="3"/>
  <c r="AC21" i="12"/>
  <c r="P10" i="4"/>
  <c r="AD10" i="3"/>
  <c r="U122" i="12"/>
  <c r="E124" i="3"/>
  <c r="E122" i="12"/>
  <c r="E123" i="3"/>
  <c r="U14" i="12"/>
  <c r="P19"/>
  <c r="U20"/>
  <c r="H121"/>
  <c r="F132"/>
  <c r="P15"/>
  <c r="AE121"/>
  <c r="AO121"/>
  <c r="F128"/>
  <c r="AD19" i="3"/>
  <c r="AD18"/>
  <c r="AD17"/>
  <c r="Y20"/>
  <c r="AD15"/>
  <c r="AD14"/>
  <c r="AN20"/>
  <c r="T20"/>
  <c r="T19"/>
  <c r="T18"/>
  <c r="AN15"/>
  <c r="T15"/>
  <c r="AN14"/>
  <c r="T14"/>
  <c r="H14" i="12"/>
  <c r="U16"/>
  <c r="AO16"/>
  <c r="H122"/>
  <c r="AO122"/>
  <c r="T11" i="3"/>
  <c r="T10"/>
  <c r="J17"/>
  <c r="J13"/>
  <c r="J9"/>
  <c r="O12"/>
  <c r="T24"/>
  <c r="T13"/>
  <c r="T9"/>
  <c r="Y19"/>
  <c r="Y15"/>
  <c r="Y11"/>
  <c r="AD13"/>
  <c r="AD9"/>
  <c r="J37"/>
  <c r="T37"/>
  <c r="E37" s="1"/>
  <c r="J65"/>
  <c r="Y107"/>
  <c r="Y121"/>
  <c r="J149"/>
  <c r="J163"/>
  <c r="T163"/>
  <c r="J177"/>
  <c r="J205"/>
  <c r="E205" s="1"/>
  <c r="J233"/>
  <c r="J263"/>
  <c r="J291"/>
  <c r="E26"/>
  <c r="E30"/>
  <c r="E35"/>
  <c r="E45"/>
  <c r="E55"/>
  <c r="E63"/>
  <c r="E139"/>
  <c r="E147"/>
  <c r="E322"/>
  <c r="AI20"/>
  <c r="AI17"/>
  <c r="AI12"/>
  <c r="AI347"/>
  <c r="E345"/>
  <c r="E336"/>
  <c r="E324"/>
  <c r="E321"/>
  <c r="E316"/>
  <c r="T38"/>
  <c r="AD52"/>
  <c r="J66"/>
  <c r="E66" s="1"/>
  <c r="J79"/>
  <c r="Y122"/>
  <c r="E122" s="1"/>
  <c r="J150"/>
  <c r="E150" s="1"/>
  <c r="T164"/>
  <c r="J178"/>
  <c r="J206"/>
  <c r="J234"/>
  <c r="E234" s="1"/>
  <c r="J264"/>
  <c r="J292"/>
  <c r="E292" s="1"/>
  <c r="E44"/>
  <c r="E48"/>
  <c r="E54"/>
  <c r="E62"/>
  <c r="E82"/>
  <c r="AN19"/>
  <c r="AN18"/>
  <c r="AN17"/>
  <c r="T17"/>
  <c r="AN13"/>
  <c r="AN12"/>
  <c r="T347"/>
  <c r="T334"/>
  <c r="J14"/>
  <c r="E14" s="1"/>
  <c r="AN23"/>
  <c r="Y17"/>
  <c r="Y13"/>
  <c r="Y9"/>
  <c r="J51"/>
  <c r="J93"/>
  <c r="J107"/>
  <c r="T135"/>
  <c r="AN135"/>
  <c r="J191"/>
  <c r="J219"/>
  <c r="E219" s="1"/>
  <c r="J247"/>
  <c r="J277"/>
  <c r="J305"/>
  <c r="AE16" i="12"/>
  <c r="H15"/>
  <c r="AE15"/>
  <c r="AJ15"/>
  <c r="AE17"/>
  <c r="AJ14"/>
  <c r="F30"/>
  <c r="F30" i="11"/>
  <c r="F32"/>
  <c r="AF261"/>
  <c r="AO278"/>
  <c r="AO277"/>
  <c r="F283"/>
  <c r="AI262"/>
  <c r="AI8" s="1"/>
  <c r="F275"/>
  <c r="F266"/>
  <c r="Z263"/>
  <c r="F265"/>
  <c r="U263"/>
  <c r="R262"/>
  <c r="F274"/>
  <c r="E264"/>
  <c r="F273"/>
  <c r="P263"/>
  <c r="AJ248" i="12"/>
  <c r="AJ247"/>
  <c r="D248"/>
  <c r="K248"/>
  <c r="F250"/>
  <c r="K247"/>
  <c r="F249"/>
  <c r="G247"/>
  <c r="F247" s="1"/>
  <c r="F259" i="11"/>
  <c r="AO248"/>
  <c r="F258"/>
  <c r="AG8"/>
  <c r="F257"/>
  <c r="F251"/>
  <c r="F254"/>
  <c r="AN361" i="3"/>
  <c r="O361"/>
  <c r="E355"/>
  <c r="E349"/>
  <c r="AI333"/>
  <c r="E341"/>
  <c r="E332"/>
  <c r="E326"/>
  <c r="E318"/>
  <c r="AN362"/>
  <c r="AN262" s="1"/>
  <c r="T348"/>
  <c r="E369"/>
  <c r="E353"/>
  <c r="AI348"/>
  <c r="AI262" s="1"/>
  <c r="E342"/>
  <c r="E337"/>
  <c r="E330"/>
  <c r="T362"/>
  <c r="AN347"/>
  <c r="O334"/>
  <c r="AO136" i="12"/>
  <c r="AO135"/>
  <c r="F148"/>
  <c r="AJ135"/>
  <c r="F147"/>
  <c r="AJ136"/>
  <c r="AE136"/>
  <c r="AE135"/>
  <c r="G135"/>
  <c r="Z136"/>
  <c r="P9" i="4"/>
  <c r="P12"/>
  <c r="E373" i="3"/>
  <c r="J362"/>
  <c r="J262" s="1"/>
  <c r="AD361"/>
  <c r="E359"/>
  <c r="E351"/>
  <c r="AD334"/>
  <c r="E343"/>
  <c r="E339"/>
  <c r="E335"/>
  <c r="E329"/>
  <c r="E325"/>
  <c r="O362"/>
  <c r="AI361"/>
  <c r="AI261" s="1"/>
  <c r="O347"/>
  <c r="E319"/>
  <c r="E94"/>
  <c r="E248"/>
  <c r="P34" i="4"/>
  <c r="F200" i="12"/>
  <c r="AO15"/>
  <c r="F199"/>
  <c r="G15"/>
  <c r="E15"/>
  <c r="D15"/>
  <c r="AO192"/>
  <c r="AO191"/>
  <c r="AJ192"/>
  <c r="F196"/>
  <c r="F195"/>
  <c r="Z12"/>
  <c r="Z192"/>
  <c r="Z191"/>
  <c r="G191"/>
  <c r="U192"/>
  <c r="H192"/>
  <c r="U191"/>
  <c r="F202"/>
  <c r="F201"/>
  <c r="D191"/>
  <c r="K192"/>
  <c r="F194"/>
  <c r="G192"/>
  <c r="H191"/>
  <c r="K191"/>
  <c r="F193"/>
  <c r="AO191" i="11"/>
  <c r="AJ192"/>
  <c r="U191"/>
  <c r="F202"/>
  <c r="P191"/>
  <c r="F199"/>
  <c r="Z192"/>
  <c r="Z191"/>
  <c r="F194"/>
  <c r="H192"/>
  <c r="K191"/>
  <c r="F118" i="12"/>
  <c r="AQ7"/>
  <c r="AO107"/>
  <c r="AE108"/>
  <c r="G107"/>
  <c r="F107" s="1"/>
  <c r="F117"/>
  <c r="E107"/>
  <c r="AO164"/>
  <c r="AQ8"/>
  <c r="AO163"/>
  <c r="AJ163"/>
  <c r="AJ164"/>
  <c r="E10"/>
  <c r="AE163"/>
  <c r="E164"/>
  <c r="D164"/>
  <c r="F174"/>
  <c r="Z164"/>
  <c r="Z163"/>
  <c r="G163"/>
  <c r="F163" s="1"/>
  <c r="U163"/>
  <c r="F173"/>
  <c r="F166"/>
  <c r="K164"/>
  <c r="F165"/>
  <c r="Z164" i="11"/>
  <c r="Z163"/>
  <c r="P164"/>
  <c r="F168"/>
  <c r="P163"/>
  <c r="F167"/>
  <c r="F174"/>
  <c r="F166"/>
  <c r="H164"/>
  <c r="K163"/>
  <c r="AJ150" i="12"/>
  <c r="AJ149"/>
  <c r="AE150"/>
  <c r="AE149"/>
  <c r="Z150"/>
  <c r="Z149"/>
  <c r="V8"/>
  <c r="U150"/>
  <c r="U149"/>
  <c r="V7"/>
  <c r="P150"/>
  <c r="R8"/>
  <c r="F160"/>
  <c r="P149"/>
  <c r="F159"/>
  <c r="P10"/>
  <c r="Q8"/>
  <c r="G150"/>
  <c r="P9"/>
  <c r="Q7"/>
  <c r="D150"/>
  <c r="F157"/>
  <c r="H150"/>
  <c r="K150"/>
  <c r="F152"/>
  <c r="K149"/>
  <c r="F151"/>
  <c r="G149"/>
  <c r="F149" s="1"/>
  <c r="AJ150" i="11"/>
  <c r="AJ149"/>
  <c r="Z150"/>
  <c r="K149"/>
  <c r="F151"/>
  <c r="D149"/>
  <c r="F67"/>
  <c r="R8"/>
  <c r="F31"/>
  <c r="F26"/>
  <c r="E23"/>
  <c r="AO19" i="12"/>
  <c r="H37"/>
  <c r="F37" s="1"/>
  <c r="F49"/>
  <c r="AD21"/>
  <c r="E21" s="1"/>
  <c r="AE37"/>
  <c r="E38"/>
  <c r="G333"/>
  <c r="F333" s="1"/>
  <c r="E333"/>
  <c r="AJ220"/>
  <c r="AJ219"/>
  <c r="AF21"/>
  <c r="F224"/>
  <c r="AE219"/>
  <c r="AE220"/>
  <c r="AB8"/>
  <c r="Z20"/>
  <c r="F232"/>
  <c r="Z19"/>
  <c r="F231"/>
  <c r="F226"/>
  <c r="Z14"/>
  <c r="G14"/>
  <c r="F14" s="1"/>
  <c r="E14"/>
  <c r="Z13"/>
  <c r="G13"/>
  <c r="F13" s="1"/>
  <c r="F225"/>
  <c r="E13"/>
  <c r="Z11"/>
  <c r="F223"/>
  <c r="Z220"/>
  <c r="G220"/>
  <c r="Z219"/>
  <c r="G219"/>
  <c r="W8"/>
  <c r="U220"/>
  <c r="U12"/>
  <c r="U11"/>
  <c r="U219"/>
  <c r="F230"/>
  <c r="I22"/>
  <c r="I8" s="1"/>
  <c r="F229"/>
  <c r="M7"/>
  <c r="F222"/>
  <c r="K220"/>
  <c r="K219"/>
  <c r="F221"/>
  <c r="D219"/>
  <c r="E220" i="3"/>
  <c r="Z219" i="11"/>
  <c r="U220"/>
  <c r="U219"/>
  <c r="D220"/>
  <c r="F230"/>
  <c r="F229"/>
  <c r="K220"/>
  <c r="F222"/>
  <c r="E220"/>
  <c r="F221"/>
  <c r="AJ52" i="12"/>
  <c r="F54"/>
  <c r="G52"/>
  <c r="F53"/>
  <c r="F62"/>
  <c r="U52"/>
  <c r="F52"/>
  <c r="W7"/>
  <c r="F61"/>
  <c r="U51"/>
  <c r="F218"/>
  <c r="AJ206"/>
  <c r="AJ205"/>
  <c r="AI7"/>
  <c r="F217"/>
  <c r="E12"/>
  <c r="F209"/>
  <c r="Z206"/>
  <c r="Y8"/>
  <c r="Z205"/>
  <c r="F215"/>
  <c r="U205"/>
  <c r="H16"/>
  <c r="E16" i="3"/>
  <c r="E16" i="12"/>
  <c r="D16"/>
  <c r="U15"/>
  <c r="H205"/>
  <c r="F210"/>
  <c r="H12"/>
  <c r="P205"/>
  <c r="P11"/>
  <c r="R7"/>
  <c r="E11"/>
  <c r="K16"/>
  <c r="F214"/>
  <c r="E206"/>
  <c r="F15"/>
  <c r="K15"/>
  <c r="F213"/>
  <c r="K206"/>
  <c r="F208"/>
  <c r="G206"/>
  <c r="F206" s="1"/>
  <c r="K205"/>
  <c r="F207"/>
  <c r="F218" i="11"/>
  <c r="F217"/>
  <c r="AJ205"/>
  <c r="AE206"/>
  <c r="E12" i="3"/>
  <c r="Z206" i="11"/>
  <c r="Z205"/>
  <c r="X7"/>
  <c r="U206"/>
  <c r="U205"/>
  <c r="F216"/>
  <c r="P206"/>
  <c r="O8"/>
  <c r="P205"/>
  <c r="F215"/>
  <c r="F214"/>
  <c r="F210"/>
  <c r="K205"/>
  <c r="F209"/>
  <c r="K206"/>
  <c r="F208"/>
  <c r="F207"/>
  <c r="AJ18" i="12"/>
  <c r="AJ17"/>
  <c r="AJ292"/>
  <c r="AJ291"/>
  <c r="D12"/>
  <c r="D11"/>
  <c r="AE292"/>
  <c r="AD262"/>
  <c r="AE291"/>
  <c r="AD261"/>
  <c r="D291"/>
  <c r="Z292"/>
  <c r="Z291"/>
  <c r="U262"/>
  <c r="H292"/>
  <c r="H291"/>
  <c r="P292"/>
  <c r="G292"/>
  <c r="P291"/>
  <c r="AJ291" i="11"/>
  <c r="U291"/>
  <c r="P292"/>
  <c r="P291"/>
  <c r="H292"/>
  <c r="K292"/>
  <c r="K291"/>
  <c r="AJ264" i="12"/>
  <c r="AJ263"/>
  <c r="AK261"/>
  <c r="G261" s="1"/>
  <c r="AH7"/>
  <c r="H20"/>
  <c r="AE20"/>
  <c r="AG8"/>
  <c r="F276"/>
  <c r="F275"/>
  <c r="H19"/>
  <c r="AE19"/>
  <c r="AC7"/>
  <c r="AE264"/>
  <c r="AE263"/>
  <c r="H264"/>
  <c r="Z264"/>
  <c r="D264"/>
  <c r="F265"/>
  <c r="Z263"/>
  <c r="E263" i="3"/>
  <c r="Y7" i="12"/>
  <c r="X7"/>
  <c r="K264"/>
  <c r="M262"/>
  <c r="H262" s="1"/>
  <c r="F266"/>
  <c r="L262"/>
  <c r="E264"/>
  <c r="E262"/>
  <c r="D262"/>
  <c r="M261"/>
  <c r="H261" s="1"/>
  <c r="J261"/>
  <c r="J7" s="1"/>
  <c r="I7"/>
  <c r="I261"/>
  <c r="D261" s="1"/>
  <c r="F290" i="11"/>
  <c r="F289"/>
  <c r="S7"/>
  <c r="F288"/>
  <c r="P277"/>
  <c r="F287"/>
  <c r="F280" i="12"/>
  <c r="AJ278"/>
  <c r="H277"/>
  <c r="AJ277"/>
  <c r="AE277"/>
  <c r="F279"/>
  <c r="F278"/>
  <c r="P278"/>
  <c r="F288"/>
  <c r="Q262"/>
  <c r="G262" s="1"/>
  <c r="F277"/>
  <c r="F287"/>
  <c r="AR7" i="11"/>
  <c r="AR261"/>
  <c r="AJ278"/>
  <c r="AJ277"/>
  <c r="AI261"/>
  <c r="AI7" s="1"/>
  <c r="F279"/>
  <c r="F364" i="12"/>
  <c r="AO362"/>
  <c r="AO262"/>
  <c r="G362"/>
  <c r="D362"/>
  <c r="F361"/>
  <c r="F363"/>
  <c r="AO361"/>
  <c r="AO261" s="1"/>
  <c r="F316"/>
  <c r="P306"/>
  <c r="E306" i="3"/>
  <c r="E306" i="12"/>
  <c r="F315"/>
  <c r="P305"/>
  <c r="D305"/>
  <c r="F308"/>
  <c r="D306"/>
  <c r="F305"/>
  <c r="F307"/>
  <c r="E305"/>
  <c r="Z306" i="11"/>
  <c r="Z305"/>
  <c r="F307"/>
  <c r="F315"/>
  <c r="F236" i="12"/>
  <c r="F235"/>
  <c r="AO234"/>
  <c r="AO233"/>
  <c r="AJ234"/>
  <c r="AL8"/>
  <c r="AJ233"/>
  <c r="F245"/>
  <c r="F246"/>
  <c r="D20"/>
  <c r="F244"/>
  <c r="P234"/>
  <c r="F243"/>
  <c r="P233"/>
  <c r="E233" i="3"/>
  <c r="G234" i="12"/>
  <c r="F234" s="1"/>
  <c r="D79"/>
  <c r="Z79"/>
  <c r="F81"/>
  <c r="AJ248" i="11"/>
  <c r="AJ247"/>
  <c r="F249"/>
  <c r="F250"/>
  <c r="E247"/>
  <c r="W7"/>
  <c r="AB7"/>
  <c r="AL7"/>
  <c r="AQ7"/>
  <c r="Q8"/>
  <c r="AK8"/>
  <c r="V21"/>
  <c r="AK21"/>
  <c r="AQ21"/>
  <c r="AQ22"/>
  <c r="H23"/>
  <c r="AG22"/>
  <c r="AK22"/>
  <c r="AO37"/>
  <c r="AJ38"/>
  <c r="F44"/>
  <c r="D51"/>
  <c r="P52"/>
  <c r="E52"/>
  <c r="F56"/>
  <c r="F64"/>
  <c r="E65"/>
  <c r="D65"/>
  <c r="E66"/>
  <c r="D66"/>
  <c r="F88"/>
  <c r="D107"/>
  <c r="P108"/>
  <c r="E108"/>
  <c r="F112"/>
  <c r="F120"/>
  <c r="G149"/>
  <c r="H163"/>
  <c r="H191"/>
  <c r="E205"/>
  <c r="H205"/>
  <c r="D206"/>
  <c r="H206"/>
  <c r="H220"/>
  <c r="G233"/>
  <c r="H247"/>
  <c r="W261"/>
  <c r="W262"/>
  <c r="H264"/>
  <c r="M262"/>
  <c r="Q262"/>
  <c r="E277"/>
  <c r="E278"/>
  <c r="U292"/>
  <c r="H320"/>
  <c r="D333"/>
  <c r="E334"/>
  <c r="G361"/>
  <c r="F361" s="1"/>
  <c r="K361"/>
  <c r="E362"/>
  <c r="G122"/>
  <c r="AE121"/>
  <c r="D121"/>
  <c r="E37"/>
  <c r="H65"/>
  <c r="H333"/>
  <c r="F131"/>
  <c r="F126"/>
  <c r="AJ122"/>
  <c r="AE122"/>
  <c r="H122"/>
  <c r="E121"/>
  <c r="E163" i="3"/>
  <c r="E177"/>
  <c r="Z12" i="11"/>
  <c r="K18"/>
  <c r="Z18"/>
  <c r="AE18"/>
  <c r="F25"/>
  <c r="F33"/>
  <c r="H37"/>
  <c r="P51"/>
  <c r="AE52"/>
  <c r="Z65"/>
  <c r="U66"/>
  <c r="F69"/>
  <c r="F77"/>
  <c r="D79"/>
  <c r="AJ79"/>
  <c r="K80"/>
  <c r="E80"/>
  <c r="E93"/>
  <c r="D93"/>
  <c r="E94"/>
  <c r="D94"/>
  <c r="AO94"/>
  <c r="F101"/>
  <c r="P107"/>
  <c r="AE108"/>
  <c r="F142"/>
  <c r="F143"/>
  <c r="F144"/>
  <c r="E149"/>
  <c r="H149"/>
  <c r="D150"/>
  <c r="H150"/>
  <c r="F165"/>
  <c r="F172"/>
  <c r="F173"/>
  <c r="G177"/>
  <c r="AO177"/>
  <c r="F193"/>
  <c r="F200"/>
  <c r="F201"/>
  <c r="G205"/>
  <c r="H219"/>
  <c r="F224"/>
  <c r="F225"/>
  <c r="F232"/>
  <c r="E233"/>
  <c r="H233"/>
  <c r="D234"/>
  <c r="H234"/>
  <c r="D248"/>
  <c r="H248"/>
  <c r="F252"/>
  <c r="F253"/>
  <c r="F260"/>
  <c r="D263"/>
  <c r="AE263"/>
  <c r="AJ263"/>
  <c r="AO263"/>
  <c r="D264"/>
  <c r="F268"/>
  <c r="F269"/>
  <c r="F276"/>
  <c r="U277"/>
  <c r="Z277"/>
  <c r="AE277"/>
  <c r="G278"/>
  <c r="F278" s="1"/>
  <c r="P278"/>
  <c r="U278"/>
  <c r="Z278"/>
  <c r="F284"/>
  <c r="F285"/>
  <c r="F286"/>
  <c r="E291"/>
  <c r="G305"/>
  <c r="F305" s="1"/>
  <c r="AO305"/>
  <c r="D306"/>
  <c r="H306"/>
  <c r="K319"/>
  <c r="P319"/>
  <c r="AE319"/>
  <c r="AJ319"/>
  <c r="F328"/>
  <c r="U333"/>
  <c r="Z333"/>
  <c r="P334"/>
  <c r="U334"/>
  <c r="F336"/>
  <c r="F337"/>
  <c r="F344"/>
  <c r="F345"/>
  <c r="AE347"/>
  <c r="AJ347"/>
  <c r="K348"/>
  <c r="K262" s="1"/>
  <c r="E348"/>
  <c r="U361"/>
  <c r="Z361"/>
  <c r="F374"/>
  <c r="F130"/>
  <c r="D122"/>
  <c r="U121"/>
  <c r="G121"/>
  <c r="E149" i="3"/>
  <c r="U10" i="11"/>
  <c r="AB8"/>
  <c r="AL8"/>
  <c r="AQ8"/>
  <c r="P11"/>
  <c r="AJ11"/>
  <c r="AO11"/>
  <c r="AJ14"/>
  <c r="M21"/>
  <c r="H21" s="1"/>
  <c r="AL22"/>
  <c r="D23"/>
  <c r="AP21"/>
  <c r="T22"/>
  <c r="T8" s="1"/>
  <c r="X22"/>
  <c r="X8" s="1"/>
  <c r="AC22"/>
  <c r="AC8" s="1"/>
  <c r="F28"/>
  <c r="F36"/>
  <c r="Z37"/>
  <c r="U38"/>
  <c r="F41"/>
  <c r="F48"/>
  <c r="AE51"/>
  <c r="F53"/>
  <c r="F61"/>
  <c r="G65"/>
  <c r="AJ66"/>
  <c r="F72"/>
  <c r="H79"/>
  <c r="Z80"/>
  <c r="F84"/>
  <c r="F85"/>
  <c r="H93"/>
  <c r="P94"/>
  <c r="F96"/>
  <c r="F104"/>
  <c r="AE107"/>
  <c r="F109"/>
  <c r="F117"/>
  <c r="AE136"/>
  <c r="U149"/>
  <c r="Z149"/>
  <c r="P150"/>
  <c r="U150"/>
  <c r="F152"/>
  <c r="F153"/>
  <c r="F160"/>
  <c r="F161"/>
  <c r="D163"/>
  <c r="AE163"/>
  <c r="AJ163"/>
  <c r="K164"/>
  <c r="E164"/>
  <c r="U177"/>
  <c r="F181"/>
  <c r="F188"/>
  <c r="F189"/>
  <c r="D191"/>
  <c r="AE191"/>
  <c r="AJ191"/>
  <c r="K192"/>
  <c r="E192"/>
  <c r="D205"/>
  <c r="AO205"/>
  <c r="E206"/>
  <c r="AJ206"/>
  <c r="AO206"/>
  <c r="F212"/>
  <c r="F213"/>
  <c r="K219"/>
  <c r="P219"/>
  <c r="Z220"/>
  <c r="AE220"/>
  <c r="U233"/>
  <c r="Z233"/>
  <c r="P234"/>
  <c r="U234"/>
  <c r="F236"/>
  <c r="F237"/>
  <c r="F244"/>
  <c r="F245"/>
  <c r="D247"/>
  <c r="AE247"/>
  <c r="P248"/>
  <c r="U248"/>
  <c r="AA262"/>
  <c r="E263"/>
  <c r="H263"/>
  <c r="R261"/>
  <c r="V261"/>
  <c r="AD261"/>
  <c r="AD7" s="1"/>
  <c r="I262"/>
  <c r="I8" s="1"/>
  <c r="Z264"/>
  <c r="AE264"/>
  <c r="AJ264"/>
  <c r="AN262"/>
  <c r="AN8" s="1"/>
  <c r="AR262"/>
  <c r="AR8" s="1"/>
  <c r="G277"/>
  <c r="F277" s="1"/>
  <c r="K277"/>
  <c r="K261" s="1"/>
  <c r="F280"/>
  <c r="F281"/>
  <c r="F282"/>
  <c r="D291"/>
  <c r="Z292"/>
  <c r="AE292"/>
  <c r="AJ292"/>
  <c r="E305"/>
  <c r="G306"/>
  <c r="P306"/>
  <c r="U306"/>
  <c r="F308"/>
  <c r="F309"/>
  <c r="F316"/>
  <c r="F317"/>
  <c r="E319"/>
  <c r="G333"/>
  <c r="F333" s="1"/>
  <c r="H347"/>
  <c r="F352"/>
  <c r="F353"/>
  <c r="F360"/>
  <c r="E374" i="3"/>
  <c r="E372"/>
  <c r="E371"/>
  <c r="E370"/>
  <c r="E367"/>
  <c r="E366"/>
  <c r="E365"/>
  <c r="E364"/>
  <c r="E360"/>
  <c r="E358"/>
  <c r="E356"/>
  <c r="E354"/>
  <c r="E352"/>
  <c r="E350"/>
  <c r="E346"/>
  <c r="U14" i="11"/>
  <c r="Y362" i="3"/>
  <c r="E362" s="1"/>
  <c r="K16" i="11"/>
  <c r="P16"/>
  <c r="U16"/>
  <c r="Z16"/>
  <c r="AE16"/>
  <c r="AJ16"/>
  <c r="AO16"/>
  <c r="K20"/>
  <c r="Z20"/>
  <c r="AE20"/>
  <c r="O21" i="3"/>
  <c r="E65"/>
  <c r="E38"/>
  <c r="E164"/>
  <c r="E178"/>
  <c r="E264"/>
  <c r="E320"/>
  <c r="E348"/>
  <c r="W8" i="11"/>
  <c r="U13"/>
  <c r="Z13"/>
  <c r="AO13"/>
  <c r="K15"/>
  <c r="P19"/>
  <c r="U19"/>
  <c r="Z19"/>
  <c r="AE19"/>
  <c r="K122"/>
  <c r="P121"/>
  <c r="H121"/>
  <c r="P14"/>
  <c r="AO14"/>
  <c r="AJ18"/>
  <c r="Z17"/>
  <c r="AE17"/>
  <c r="P10"/>
  <c r="E17"/>
  <c r="K19"/>
  <c r="K13"/>
  <c r="P13"/>
  <c r="Z14"/>
  <c r="AE14"/>
  <c r="P15"/>
  <c r="AE15"/>
  <c r="AJ15"/>
  <c r="AO15"/>
  <c r="Q9" i="4"/>
  <c r="Q8" s="1"/>
  <c r="Z18" i="12"/>
  <c r="AA8"/>
  <c r="D122"/>
  <c r="AB7"/>
  <c r="F131"/>
  <c r="Z17"/>
  <c r="AA7"/>
  <c r="AJ122"/>
  <c r="AJ121"/>
  <c r="AE122"/>
  <c r="G122"/>
  <c r="F122" s="1"/>
  <c r="Z122"/>
  <c r="U10"/>
  <c r="Z121"/>
  <c r="E121" i="3"/>
  <c r="U9" i="12"/>
  <c r="U121"/>
  <c r="E121"/>
  <c r="D121"/>
  <c r="K122"/>
  <c r="F124"/>
  <c r="K121"/>
  <c r="F123"/>
  <c r="AJ320"/>
  <c r="AJ262" s="1"/>
  <c r="AJ319"/>
  <c r="AJ261" s="1"/>
  <c r="H319"/>
  <c r="AE319"/>
  <c r="Z320"/>
  <c r="E320"/>
  <c r="Z319"/>
  <c r="E319"/>
  <c r="F322"/>
  <c r="K320"/>
  <c r="K262" s="1"/>
  <c r="F321"/>
  <c r="H24"/>
  <c r="K24"/>
  <c r="G24"/>
  <c r="D24"/>
  <c r="K23"/>
  <c r="H23"/>
  <c r="L21"/>
  <c r="Z320" i="11"/>
  <c r="F322"/>
  <c r="F321"/>
  <c r="Z319"/>
  <c r="F330"/>
  <c r="F329"/>
  <c r="AR22" i="12"/>
  <c r="AR8" s="1"/>
  <c r="AO20"/>
  <c r="AO18"/>
  <c r="D18"/>
  <c r="AO17"/>
  <c r="F33"/>
  <c r="H17"/>
  <c r="G17"/>
  <c r="AO23"/>
  <c r="D17"/>
  <c r="AO24"/>
  <c r="AM22"/>
  <c r="AM8" s="1"/>
  <c r="AO9"/>
  <c r="AJ24"/>
  <c r="AJ19"/>
  <c r="AL7"/>
  <c r="F35"/>
  <c r="AK7"/>
  <c r="AK8"/>
  <c r="AH22"/>
  <c r="AH8" s="1"/>
  <c r="AJ23"/>
  <c r="G20"/>
  <c r="F36"/>
  <c r="G19"/>
  <c r="E19"/>
  <c r="AF8"/>
  <c r="H11"/>
  <c r="AE11"/>
  <c r="AG7"/>
  <c r="F27"/>
  <c r="AE10"/>
  <c r="AE24"/>
  <c r="AF22"/>
  <c r="G22" s="1"/>
  <c r="AD22"/>
  <c r="AC22"/>
  <c r="AC8" s="1"/>
  <c r="AE23"/>
  <c r="AE9"/>
  <c r="AF7"/>
  <c r="Z24"/>
  <c r="F26"/>
  <c r="E24" i="3"/>
  <c r="E24" i="12"/>
  <c r="AB21"/>
  <c r="H21" s="1"/>
  <c r="Z23"/>
  <c r="F25"/>
  <c r="AA21"/>
  <c r="E23"/>
  <c r="D23"/>
  <c r="F146"/>
  <c r="U136"/>
  <c r="U18"/>
  <c r="H135"/>
  <c r="U17"/>
  <c r="F145"/>
  <c r="N22"/>
  <c r="N8" s="1"/>
  <c r="G18"/>
  <c r="L8"/>
  <c r="K18"/>
  <c r="L7"/>
  <c r="F140"/>
  <c r="K12"/>
  <c r="F139"/>
  <c r="K11"/>
  <c r="F138"/>
  <c r="K136"/>
  <c r="K135"/>
  <c r="F137"/>
  <c r="H9"/>
  <c r="AO20" i="11"/>
  <c r="V7"/>
  <c r="R7"/>
  <c r="U11"/>
  <c r="Z11"/>
  <c r="H15"/>
  <c r="F15" s="1"/>
  <c r="AJ17"/>
  <c r="E18"/>
  <c r="E136"/>
  <c r="AE12"/>
  <c r="AJ12"/>
  <c r="AO12"/>
  <c r="AE13"/>
  <c r="AJ13"/>
  <c r="K14"/>
  <c r="E14"/>
  <c r="U15"/>
  <c r="Z15"/>
  <c r="K17"/>
  <c r="H18"/>
  <c r="D19"/>
  <c r="P20"/>
  <c r="U20"/>
  <c r="P9"/>
  <c r="U9"/>
  <c r="P12"/>
  <c r="U12"/>
  <c r="H19"/>
  <c r="F141"/>
  <c r="D15"/>
  <c r="V8"/>
  <c r="AO19"/>
  <c r="AP7"/>
  <c r="AO18"/>
  <c r="H17"/>
  <c r="AO17"/>
  <c r="D17"/>
  <c r="AO10"/>
  <c r="AO136"/>
  <c r="AO22" s="1"/>
  <c r="AP8"/>
  <c r="AO135"/>
  <c r="AO9"/>
  <c r="F148"/>
  <c r="H20"/>
  <c r="AJ20"/>
  <c r="F147"/>
  <c r="AJ19"/>
  <c r="AJ136"/>
  <c r="AJ135"/>
  <c r="E20"/>
  <c r="E20" i="3"/>
  <c r="D20" i="11"/>
  <c r="G19"/>
  <c r="E19"/>
  <c r="AE11"/>
  <c r="AG7"/>
  <c r="G11"/>
  <c r="E11"/>
  <c r="AE10"/>
  <c r="AE9"/>
  <c r="AE135"/>
  <c r="AF7"/>
  <c r="Z136"/>
  <c r="Z135"/>
  <c r="U136"/>
  <c r="U18"/>
  <c r="U17"/>
  <c r="U135"/>
  <c r="P18"/>
  <c r="F146"/>
  <c r="P136"/>
  <c r="P17"/>
  <c r="P135"/>
  <c r="F145"/>
  <c r="M8"/>
  <c r="K12"/>
  <c r="F140"/>
  <c r="F139"/>
  <c r="K11"/>
  <c r="H11"/>
  <c r="D11"/>
  <c r="F138"/>
  <c r="K136"/>
  <c r="F137"/>
  <c r="E79" i="3"/>
  <c r="E368"/>
  <c r="E291"/>
  <c r="E23"/>
  <c r="E305"/>
  <c r="E333"/>
  <c r="E15"/>
  <c r="E206"/>
  <c r="E51"/>
  <c r="E80"/>
  <c r="E93"/>
  <c r="E107"/>
  <c r="E191"/>
  <c r="E247"/>
  <c r="J261"/>
  <c r="E52"/>
  <c r="E108"/>
  <c r="E192"/>
  <c r="E277"/>
  <c r="E17"/>
  <c r="E18"/>
  <c r="E10"/>
  <c r="AO10" i="12"/>
  <c r="AO178"/>
  <c r="AP8"/>
  <c r="AO8" s="1"/>
  <c r="AP7"/>
  <c r="F190"/>
  <c r="AJ20"/>
  <c r="E20"/>
  <c r="F189"/>
  <c r="AK21"/>
  <c r="D19"/>
  <c r="AJ10"/>
  <c r="G10"/>
  <c r="F10" s="1"/>
  <c r="AJ9"/>
  <c r="Z177"/>
  <c r="D9"/>
  <c r="D177"/>
  <c r="Z178"/>
  <c r="F180"/>
  <c r="Z10"/>
  <c r="G178"/>
  <c r="F178" s="1"/>
  <c r="Z9"/>
  <c r="F179"/>
  <c r="E9"/>
  <c r="F188"/>
  <c r="P178"/>
  <c r="H22"/>
  <c r="P18"/>
  <c r="P177"/>
  <c r="G177"/>
  <c r="F177" s="1"/>
  <c r="P21"/>
  <c r="P17"/>
  <c r="H18"/>
  <c r="M8"/>
  <c r="K178"/>
  <c r="J22"/>
  <c r="K17"/>
  <c r="D21"/>
  <c r="K10"/>
  <c r="K177"/>
  <c r="G9"/>
  <c r="K9"/>
  <c r="AJ10" i="11"/>
  <c r="E178"/>
  <c r="D178"/>
  <c r="AJ9"/>
  <c r="Z10"/>
  <c r="H10"/>
  <c r="Z178"/>
  <c r="AA8"/>
  <c r="D10"/>
  <c r="Z177"/>
  <c r="H9"/>
  <c r="Z9"/>
  <c r="AA7"/>
  <c r="F179"/>
  <c r="E177"/>
  <c r="E9"/>
  <c r="E21"/>
  <c r="D9"/>
  <c r="D21"/>
  <c r="K10"/>
  <c r="F180"/>
  <c r="K177"/>
  <c r="K9"/>
  <c r="H177"/>
  <c r="F177" s="1"/>
  <c r="L7"/>
  <c r="E10"/>
  <c r="D177"/>
  <c r="G37"/>
  <c r="F37" s="1"/>
  <c r="F108" i="12"/>
  <c r="G11"/>
  <c r="G23"/>
  <c r="F23" s="1"/>
  <c r="G51"/>
  <c r="F51" s="1"/>
  <c r="H66"/>
  <c r="F66" s="1"/>
  <c r="G79"/>
  <c r="F79" s="1"/>
  <c r="K163"/>
  <c r="G263"/>
  <c r="F263" s="1"/>
  <c r="K263"/>
  <c r="G291"/>
  <c r="H306"/>
  <c r="F306" s="1"/>
  <c r="G319"/>
  <c r="F319" s="1"/>
  <c r="K319"/>
  <c r="H334"/>
  <c r="F334" s="1"/>
  <c r="G347"/>
  <c r="F347" s="1"/>
  <c r="H362"/>
  <c r="G38"/>
  <c r="F38" s="1"/>
  <c r="G248"/>
  <c r="F248" s="1"/>
  <c r="H108"/>
  <c r="G121"/>
  <c r="F121" s="1"/>
  <c r="P192"/>
  <c r="G205"/>
  <c r="H220"/>
  <c r="G233"/>
  <c r="F233" s="1"/>
  <c r="G12"/>
  <c r="G16"/>
  <c r="G136"/>
  <c r="F136" s="1"/>
  <c r="G164"/>
  <c r="F164" s="1"/>
  <c r="H219"/>
  <c r="G264"/>
  <c r="F264" s="1"/>
  <c r="G320"/>
  <c r="F320" s="1"/>
  <c r="G348"/>
  <c r="F348" s="1"/>
  <c r="K24" i="11"/>
  <c r="G24"/>
  <c r="L22"/>
  <c r="M7"/>
  <c r="Q7"/>
  <c r="AK7"/>
  <c r="L8"/>
  <c r="AF8"/>
  <c r="G9"/>
  <c r="G13"/>
  <c r="F13" s="1"/>
  <c r="G17"/>
  <c r="E24"/>
  <c r="P24"/>
  <c r="D262"/>
  <c r="AE262"/>
  <c r="Z24"/>
  <c r="AB22"/>
  <c r="G12"/>
  <c r="F12" s="1"/>
  <c r="G16"/>
  <c r="F16" s="1"/>
  <c r="G20"/>
  <c r="D24"/>
  <c r="AE24"/>
  <c r="AF22"/>
  <c r="P23"/>
  <c r="G23"/>
  <c r="F23" s="1"/>
  <c r="G10"/>
  <c r="G14"/>
  <c r="F14" s="1"/>
  <c r="G18"/>
  <c r="K23"/>
  <c r="H24"/>
  <c r="F93"/>
  <c r="F149"/>
  <c r="AO261"/>
  <c r="AO262"/>
  <c r="U37"/>
  <c r="H38"/>
  <c r="G51"/>
  <c r="F51" s="1"/>
  <c r="K51"/>
  <c r="U65"/>
  <c r="H66"/>
  <c r="G79"/>
  <c r="F79" s="1"/>
  <c r="K79"/>
  <c r="U93"/>
  <c r="H94"/>
  <c r="G107"/>
  <c r="F107" s="1"/>
  <c r="K107"/>
  <c r="G135"/>
  <c r="F135" s="1"/>
  <c r="K135"/>
  <c r="G163"/>
  <c r="G191"/>
  <c r="G219"/>
  <c r="G247"/>
  <c r="F247" s="1"/>
  <c r="I261"/>
  <c r="M261"/>
  <c r="Q261"/>
  <c r="AK261"/>
  <c r="L262"/>
  <c r="AF262"/>
  <c r="G263"/>
  <c r="G291"/>
  <c r="F291" s="1"/>
  <c r="G319"/>
  <c r="F319" s="1"/>
  <c r="G347"/>
  <c r="F347" s="1"/>
  <c r="G38"/>
  <c r="G66"/>
  <c r="F66" s="1"/>
  <c r="G94"/>
  <c r="G150"/>
  <c r="G178"/>
  <c r="F178" s="1"/>
  <c r="G206"/>
  <c r="G234"/>
  <c r="F234" s="1"/>
  <c r="G248"/>
  <c r="G334"/>
  <c r="F334" s="1"/>
  <c r="G362"/>
  <c r="F362" s="1"/>
  <c r="G52"/>
  <c r="F52" s="1"/>
  <c r="G80"/>
  <c r="F80" s="1"/>
  <c r="G108"/>
  <c r="F108" s="1"/>
  <c r="G136"/>
  <c r="F136" s="1"/>
  <c r="G164"/>
  <c r="G192"/>
  <c r="G220"/>
  <c r="G264"/>
  <c r="G292"/>
  <c r="F292" s="1"/>
  <c r="G320"/>
  <c r="F320" s="1"/>
  <c r="G348"/>
  <c r="F348" s="1"/>
  <c r="AD21" i="3"/>
  <c r="T261"/>
  <c r="AD261"/>
  <c r="AN261"/>
  <c r="J21"/>
  <c r="Y21"/>
  <c r="AN21"/>
  <c r="Y261"/>
  <c r="AD262"/>
  <c r="O262"/>
  <c r="T262"/>
  <c r="AI21"/>
  <c r="AI22"/>
  <c r="O22"/>
  <c r="J22"/>
  <c r="T22"/>
  <c r="AN22"/>
  <c r="AD22"/>
  <c r="Y22"/>
  <c r="G34" i="6"/>
  <c r="H34"/>
  <c r="I34"/>
  <c r="J34"/>
  <c r="K34"/>
  <c r="L34"/>
  <c r="M34"/>
  <c r="N34"/>
  <c r="O34"/>
  <c r="P34"/>
  <c r="Q34"/>
  <c r="R34"/>
  <c r="S34"/>
  <c r="T34"/>
  <c r="E334" i="3" l="1"/>
  <c r="E135"/>
  <c r="F262" i="12"/>
  <c r="P262"/>
  <c r="H262" i="11"/>
  <c r="F121"/>
  <c r="E13" i="3"/>
  <c r="U261" i="12"/>
  <c r="F94"/>
  <c r="Z262"/>
  <c r="E19" i="3"/>
  <c r="E9"/>
  <c r="U8" i="12"/>
  <c r="F122" i="11"/>
  <c r="E11" i="3"/>
  <c r="E361"/>
  <c r="O261"/>
  <c r="O7" s="1"/>
  <c r="T21"/>
  <c r="T7" s="1"/>
  <c r="E347"/>
  <c r="U262" i="11"/>
  <c r="Z261"/>
  <c r="E262"/>
  <c r="F263"/>
  <c r="AE261"/>
  <c r="F264"/>
  <c r="AE8"/>
  <c r="F135" i="12"/>
  <c r="P8" i="4"/>
  <c r="Y262" i="3"/>
  <c r="E262" s="1"/>
  <c r="F12" i="12"/>
  <c r="F191"/>
  <c r="U22"/>
  <c r="F192"/>
  <c r="AO7" i="11"/>
  <c r="U8"/>
  <c r="F192"/>
  <c r="Z8"/>
  <c r="F191"/>
  <c r="AO7" i="12"/>
  <c r="AO21"/>
  <c r="AO22"/>
  <c r="F163" i="11"/>
  <c r="F164"/>
  <c r="AE22" i="12"/>
  <c r="Z8"/>
  <c r="U7"/>
  <c r="P8"/>
  <c r="F150"/>
  <c r="P7"/>
  <c r="H8" i="11"/>
  <c r="F150"/>
  <c r="P8"/>
  <c r="AD7" i="12"/>
  <c r="AE21"/>
  <c r="F220"/>
  <c r="F219"/>
  <c r="K7"/>
  <c r="F219" i="11"/>
  <c r="U22"/>
  <c r="F220"/>
  <c r="U21" i="12"/>
  <c r="H8"/>
  <c r="AJ8"/>
  <c r="F205"/>
  <c r="AJ22"/>
  <c r="F16"/>
  <c r="F11"/>
  <c r="K22"/>
  <c r="F206" i="11"/>
  <c r="G21"/>
  <c r="F21" s="1"/>
  <c r="AE22"/>
  <c r="H22"/>
  <c r="Z7"/>
  <c r="F18"/>
  <c r="E22"/>
  <c r="F205"/>
  <c r="K22"/>
  <c r="AE262" i="12"/>
  <c r="F292"/>
  <c r="AD8"/>
  <c r="E261"/>
  <c r="E7" s="1"/>
  <c r="Z261"/>
  <c r="F291"/>
  <c r="P261"/>
  <c r="AJ8" i="11"/>
  <c r="U7"/>
  <c r="U261"/>
  <c r="P261"/>
  <c r="AE8" i="12"/>
  <c r="F20"/>
  <c r="F19"/>
  <c r="F261"/>
  <c r="D7"/>
  <c r="AE261"/>
  <c r="AJ262" i="11"/>
  <c r="AJ261"/>
  <c r="F362" i="12"/>
  <c r="F306" i="11"/>
  <c r="P262"/>
  <c r="H261"/>
  <c r="F18" i="12"/>
  <c r="F17"/>
  <c r="F248" i="11"/>
  <c r="AJ22"/>
  <c r="AJ7"/>
  <c r="F94"/>
  <c r="G262"/>
  <c r="F262" s="1"/>
  <c r="AE21"/>
  <c r="AJ21"/>
  <c r="AO21"/>
  <c r="F65"/>
  <c r="F24"/>
  <c r="F38"/>
  <c r="G261"/>
  <c r="D22"/>
  <c r="D8" s="1"/>
  <c r="Z21"/>
  <c r="AO8"/>
  <c r="Z262"/>
  <c r="E261"/>
  <c r="E7" s="1"/>
  <c r="F233"/>
  <c r="Z7" i="12"/>
  <c r="Z21"/>
  <c r="H7"/>
  <c r="AJ21"/>
  <c r="Z22"/>
  <c r="K8"/>
  <c r="K21"/>
  <c r="F24"/>
  <c r="AJ7"/>
  <c r="F9"/>
  <c r="G8"/>
  <c r="AE7"/>
  <c r="D22"/>
  <c r="D8" s="1"/>
  <c r="G21"/>
  <c r="F21" s="1"/>
  <c r="F19" i="11"/>
  <c r="P22"/>
  <c r="P21"/>
  <c r="AE7"/>
  <c r="F20"/>
  <c r="F11"/>
  <c r="F17"/>
  <c r="Z22"/>
  <c r="U21"/>
  <c r="F9"/>
  <c r="K21"/>
  <c r="AD7" i="3"/>
  <c r="E22"/>
  <c r="J7"/>
  <c r="G7" i="12"/>
  <c r="F22"/>
  <c r="P22"/>
  <c r="E22"/>
  <c r="E8" s="1"/>
  <c r="J8"/>
  <c r="F10" i="11"/>
  <c r="K261" i="12"/>
  <c r="G7" i="11"/>
  <c r="P7"/>
  <c r="K8"/>
  <c r="G8"/>
  <c r="G22"/>
  <c r="D261"/>
  <c r="D7" s="1"/>
  <c r="I7"/>
  <c r="K7"/>
  <c r="H7"/>
  <c r="Y7" i="3"/>
  <c r="AN7"/>
  <c r="AI7"/>
  <c r="AI8"/>
  <c r="AD8"/>
  <c r="O8"/>
  <c r="AN8"/>
  <c r="T8"/>
  <c r="J8"/>
  <c r="V45" i="7"/>
  <c r="U45"/>
  <c r="V44"/>
  <c r="U44"/>
  <c r="V43"/>
  <c r="U43"/>
  <c r="V41"/>
  <c r="U41"/>
  <c r="V40"/>
  <c r="U40"/>
  <c r="V39"/>
  <c r="V38" s="1"/>
  <c r="U39"/>
  <c r="V37"/>
  <c r="U37"/>
  <c r="V36"/>
  <c r="U36"/>
  <c r="V35"/>
  <c r="U35"/>
  <c r="U34" s="1"/>
  <c r="AF42"/>
  <c r="AE42"/>
  <c r="AD42"/>
  <c r="AC42"/>
  <c r="AB42"/>
  <c r="AA42"/>
  <c r="Z42"/>
  <c r="Y42"/>
  <c r="X42"/>
  <c r="W42"/>
  <c r="AF38"/>
  <c r="AE38"/>
  <c r="AD38"/>
  <c r="AC38"/>
  <c r="AB38"/>
  <c r="AA38"/>
  <c r="Z38"/>
  <c r="Y38"/>
  <c r="X38"/>
  <c r="W38"/>
  <c r="T42"/>
  <c r="S42"/>
  <c r="R42"/>
  <c r="Q42"/>
  <c r="P42"/>
  <c r="O42"/>
  <c r="N42"/>
  <c r="M42"/>
  <c r="L42"/>
  <c r="K42"/>
  <c r="J42"/>
  <c r="I42"/>
  <c r="H42"/>
  <c r="G42"/>
  <c r="T38"/>
  <c r="S38"/>
  <c r="R38"/>
  <c r="Q38"/>
  <c r="P38"/>
  <c r="O38"/>
  <c r="N38"/>
  <c r="M38"/>
  <c r="L38"/>
  <c r="K38"/>
  <c r="J38"/>
  <c r="I38"/>
  <c r="H38"/>
  <c r="G38"/>
  <c r="E72" i="6"/>
  <c r="E71"/>
  <c r="F71"/>
  <c r="F72"/>
  <c r="AF42"/>
  <c r="AE42"/>
  <c r="AD42"/>
  <c r="AC42"/>
  <c r="AB42"/>
  <c r="AA42"/>
  <c r="Z42"/>
  <c r="Y42"/>
  <c r="X42"/>
  <c r="W42"/>
  <c r="T42"/>
  <c r="S42"/>
  <c r="R42"/>
  <c r="Q42"/>
  <c r="P42"/>
  <c r="O42"/>
  <c r="N42"/>
  <c r="M42"/>
  <c r="L42"/>
  <c r="K42"/>
  <c r="J42"/>
  <c r="I42"/>
  <c r="H42"/>
  <c r="G42"/>
  <c r="AF38"/>
  <c r="AE38"/>
  <c r="AD38"/>
  <c r="AC38"/>
  <c r="AB38"/>
  <c r="AA38"/>
  <c r="Z38"/>
  <c r="Y38"/>
  <c r="X38"/>
  <c r="W38"/>
  <c r="T38"/>
  <c r="S38"/>
  <c r="R38"/>
  <c r="Q38"/>
  <c r="P38"/>
  <c r="O38"/>
  <c r="N38"/>
  <c r="M38"/>
  <c r="L38"/>
  <c r="K38"/>
  <c r="J38"/>
  <c r="I38"/>
  <c r="H38"/>
  <c r="G38"/>
  <c r="AF34"/>
  <c r="AE34"/>
  <c r="AD34"/>
  <c r="AC34"/>
  <c r="AB34"/>
  <c r="AA34"/>
  <c r="Z34"/>
  <c r="Y34"/>
  <c r="X34"/>
  <c r="W34"/>
  <c r="AF30"/>
  <c r="AE30"/>
  <c r="AD30"/>
  <c r="AC30"/>
  <c r="AB30"/>
  <c r="AA30"/>
  <c r="Z30"/>
  <c r="Y30"/>
  <c r="X30"/>
  <c r="W30"/>
  <c r="T30"/>
  <c r="S30"/>
  <c r="R30"/>
  <c r="Q30"/>
  <c r="P30"/>
  <c r="O30"/>
  <c r="N30"/>
  <c r="M30"/>
  <c r="L30"/>
  <c r="K30"/>
  <c r="J30"/>
  <c r="I30"/>
  <c r="H30"/>
  <c r="G30"/>
  <c r="V37"/>
  <c r="V36"/>
  <c r="V35"/>
  <c r="V33"/>
  <c r="V32"/>
  <c r="V31"/>
  <c r="V29"/>
  <c r="V28"/>
  <c r="V27"/>
  <c r="AF26"/>
  <c r="AE26"/>
  <c r="AD26"/>
  <c r="AC26"/>
  <c r="AB26"/>
  <c r="AA26"/>
  <c r="Z26"/>
  <c r="Y26"/>
  <c r="X26"/>
  <c r="W26"/>
  <c r="T26"/>
  <c r="S26"/>
  <c r="R26"/>
  <c r="Q26"/>
  <c r="P26"/>
  <c r="O26"/>
  <c r="N26"/>
  <c r="M26"/>
  <c r="L26"/>
  <c r="K26"/>
  <c r="J26"/>
  <c r="I26"/>
  <c r="H26"/>
  <c r="G26"/>
  <c r="V34" i="7" l="1"/>
  <c r="V26" i="6"/>
  <c r="V34"/>
  <c r="E261" i="3"/>
  <c r="V42" i="7"/>
  <c r="E21" i="3"/>
  <c r="E7" s="1"/>
  <c r="E8" i="11"/>
  <c r="Y8" i="3"/>
  <c r="F8" i="11"/>
  <c r="F8" i="12"/>
  <c r="F22" i="11"/>
  <c r="F261"/>
  <c r="F7" i="12"/>
  <c r="E8" i="3"/>
  <c r="F7" i="11"/>
  <c r="U42" i="7"/>
  <c r="U38"/>
  <c r="V30" i="6"/>
  <c r="D30" i="4"/>
  <c r="I205" i="3"/>
  <c r="L205"/>
  <c r="M205"/>
  <c r="N205"/>
  <c r="Q205"/>
  <c r="R205"/>
  <c r="S205"/>
  <c r="V205"/>
  <c r="W205"/>
  <c r="X205"/>
  <c r="AA205"/>
  <c r="AB205"/>
  <c r="AC205"/>
  <c r="AF205"/>
  <c r="AG205"/>
  <c r="AH205"/>
  <c r="AK205"/>
  <c r="AL205"/>
  <c r="AM205"/>
  <c r="AP205"/>
  <c r="AQ205"/>
  <c r="AR205"/>
  <c r="U107" i="7"/>
  <c r="V107"/>
  <c r="U108"/>
  <c r="V108"/>
  <c r="U109"/>
  <c r="V109"/>
  <c r="G110"/>
  <c r="H110"/>
  <c r="I110"/>
  <c r="J110"/>
  <c r="K110"/>
  <c r="L110"/>
  <c r="M110"/>
  <c r="N110"/>
  <c r="O110"/>
  <c r="P110"/>
  <c r="Q110"/>
  <c r="R110"/>
  <c r="S110"/>
  <c r="T110"/>
  <c r="W110"/>
  <c r="X110"/>
  <c r="Y110"/>
  <c r="Z110"/>
  <c r="AA110"/>
  <c r="AB110"/>
  <c r="AC110"/>
  <c r="AD110"/>
  <c r="AE110"/>
  <c r="AF110"/>
  <c r="U111"/>
  <c r="V111"/>
  <c r="U112"/>
  <c r="V112"/>
  <c r="U113"/>
  <c r="V113"/>
  <c r="G114"/>
  <c r="H114"/>
  <c r="I114"/>
  <c r="J114"/>
  <c r="K114"/>
  <c r="L114"/>
  <c r="M114"/>
  <c r="N114"/>
  <c r="O114"/>
  <c r="P114"/>
  <c r="Q114"/>
  <c r="R114"/>
  <c r="S114"/>
  <c r="T114"/>
  <c r="W114"/>
  <c r="X114"/>
  <c r="Y114"/>
  <c r="Z114"/>
  <c r="AA114"/>
  <c r="AB114"/>
  <c r="AC114"/>
  <c r="AD114"/>
  <c r="AE114"/>
  <c r="AF114"/>
  <c r="U115"/>
  <c r="V115"/>
  <c r="U116"/>
  <c r="V116"/>
  <c r="U117"/>
  <c r="V117"/>
  <c r="U110" l="1"/>
  <c r="V110"/>
  <c r="Z205" i="3"/>
  <c r="AE205"/>
  <c r="K205"/>
  <c r="AO205"/>
  <c r="U205"/>
  <c r="AJ205"/>
  <c r="P205"/>
  <c r="U114" i="7"/>
  <c r="V114"/>
  <c r="U63" i="6"/>
  <c r="V63"/>
  <c r="U64"/>
  <c r="V64"/>
  <c r="U65"/>
  <c r="V65"/>
  <c r="U95" l="1"/>
  <c r="V95"/>
  <c r="U96"/>
  <c r="V96"/>
  <c r="U97"/>
  <c r="V97"/>
  <c r="U79" i="7" l="1"/>
  <c r="V79"/>
  <c r="U80"/>
  <c r="V80"/>
  <c r="U81"/>
  <c r="V81"/>
  <c r="G83"/>
  <c r="H83"/>
  <c r="I83"/>
  <c r="J83"/>
  <c r="K83"/>
  <c r="L83"/>
  <c r="M83"/>
  <c r="N83"/>
  <c r="O83"/>
  <c r="P83"/>
  <c r="Q83"/>
  <c r="R83"/>
  <c r="S83"/>
  <c r="T83"/>
  <c r="W83"/>
  <c r="X83"/>
  <c r="Y83"/>
  <c r="Z83"/>
  <c r="AA83"/>
  <c r="AB83"/>
  <c r="AC83"/>
  <c r="AD83"/>
  <c r="AE83"/>
  <c r="AF83"/>
  <c r="G84"/>
  <c r="H84"/>
  <c r="I84"/>
  <c r="J84"/>
  <c r="K84"/>
  <c r="L84"/>
  <c r="M84"/>
  <c r="N84"/>
  <c r="O84"/>
  <c r="P84"/>
  <c r="Q84"/>
  <c r="R84"/>
  <c r="S84"/>
  <c r="T84"/>
  <c r="W84"/>
  <c r="X84"/>
  <c r="Y84"/>
  <c r="Z84"/>
  <c r="AA84"/>
  <c r="AB84"/>
  <c r="AC84"/>
  <c r="AD84"/>
  <c r="AE84"/>
  <c r="AF84"/>
  <c r="G85"/>
  <c r="H85"/>
  <c r="I85"/>
  <c r="J85"/>
  <c r="K85"/>
  <c r="L85"/>
  <c r="M85"/>
  <c r="N85"/>
  <c r="O85"/>
  <c r="P85"/>
  <c r="Q85"/>
  <c r="R85"/>
  <c r="S85"/>
  <c r="T85"/>
  <c r="W85"/>
  <c r="X85"/>
  <c r="Y85"/>
  <c r="Z85"/>
  <c r="AA85"/>
  <c r="AB85"/>
  <c r="AC85"/>
  <c r="AD85"/>
  <c r="AE85"/>
  <c r="AF85"/>
  <c r="G86"/>
  <c r="H86"/>
  <c r="I86"/>
  <c r="J86"/>
  <c r="K86"/>
  <c r="L86"/>
  <c r="M86"/>
  <c r="N86"/>
  <c r="O86"/>
  <c r="P86"/>
  <c r="Q86"/>
  <c r="R86"/>
  <c r="S86"/>
  <c r="T86"/>
  <c r="W86"/>
  <c r="X86"/>
  <c r="Y86"/>
  <c r="Z86"/>
  <c r="AA86"/>
  <c r="AB86"/>
  <c r="AC86"/>
  <c r="AD86"/>
  <c r="AE86"/>
  <c r="AF86"/>
  <c r="U87"/>
  <c r="V87"/>
  <c r="U88"/>
  <c r="V88"/>
  <c r="U89"/>
  <c r="V89"/>
  <c r="G90"/>
  <c r="H90"/>
  <c r="I90"/>
  <c r="J90"/>
  <c r="K90"/>
  <c r="L90"/>
  <c r="M90"/>
  <c r="N90"/>
  <c r="O90"/>
  <c r="P90"/>
  <c r="Q90"/>
  <c r="R90"/>
  <c r="S90"/>
  <c r="T90"/>
  <c r="W90"/>
  <c r="X90"/>
  <c r="Y90"/>
  <c r="Z90"/>
  <c r="AA90"/>
  <c r="AB90"/>
  <c r="AC90"/>
  <c r="AD90"/>
  <c r="AE90"/>
  <c r="AF90"/>
  <c r="U86" l="1"/>
  <c r="V86"/>
  <c r="U85"/>
  <c r="AC82"/>
  <c r="U83"/>
  <c r="AD82"/>
  <c r="Z82"/>
  <c r="AE82"/>
  <c r="AA82"/>
  <c r="W82"/>
  <c r="V85"/>
  <c r="V84"/>
  <c r="AF82"/>
  <c r="AB82"/>
  <c r="X82"/>
  <c r="S82"/>
  <c r="O82"/>
  <c r="K82"/>
  <c r="G82"/>
  <c r="T82"/>
  <c r="P82"/>
  <c r="L82"/>
  <c r="H82"/>
  <c r="Q82"/>
  <c r="M82"/>
  <c r="I82"/>
  <c r="R82"/>
  <c r="N82"/>
  <c r="J82"/>
  <c r="U84"/>
  <c r="Y82"/>
  <c r="V83"/>
  <c r="U82" l="1"/>
  <c r="V82"/>
  <c r="G62" i="6"/>
  <c r="H62"/>
  <c r="I62"/>
  <c r="J62"/>
  <c r="K62"/>
  <c r="L62"/>
  <c r="M62"/>
  <c r="N62"/>
  <c r="O62"/>
  <c r="P62"/>
  <c r="Q62"/>
  <c r="R62"/>
  <c r="S62"/>
  <c r="T62"/>
  <c r="U47" l="1"/>
  <c r="V47"/>
  <c r="U48"/>
  <c r="V48"/>
  <c r="U49"/>
  <c r="V49"/>
  <c r="G26" i="7" l="1"/>
  <c r="H26"/>
  <c r="I26"/>
  <c r="J26"/>
  <c r="K26"/>
  <c r="L26"/>
  <c r="M26"/>
  <c r="N26"/>
  <c r="O26"/>
  <c r="P26"/>
  <c r="Q26"/>
  <c r="R26"/>
  <c r="S26"/>
  <c r="T26"/>
  <c r="I65" i="3"/>
  <c r="L65"/>
  <c r="M65"/>
  <c r="N65"/>
  <c r="Q65"/>
  <c r="R65"/>
  <c r="S65"/>
  <c r="V65"/>
  <c r="W65"/>
  <c r="X65"/>
  <c r="AA65"/>
  <c r="AB65"/>
  <c r="AC65"/>
  <c r="AF65"/>
  <c r="AG65"/>
  <c r="AH65"/>
  <c r="AK65"/>
  <c r="AL65"/>
  <c r="AM65"/>
  <c r="AP65"/>
  <c r="AQ65"/>
  <c r="AR65"/>
  <c r="I66"/>
  <c r="L66"/>
  <c r="M66"/>
  <c r="N66"/>
  <c r="Q66"/>
  <c r="R66"/>
  <c r="S66"/>
  <c r="V66"/>
  <c r="W66"/>
  <c r="AA66"/>
  <c r="AB66"/>
  <c r="AC66"/>
  <c r="AF66"/>
  <c r="AG66"/>
  <c r="AH66"/>
  <c r="AK66"/>
  <c r="AL66"/>
  <c r="AM66"/>
  <c r="AP66"/>
  <c r="AQ66"/>
  <c r="AR66"/>
  <c r="AE65" l="1"/>
  <c r="K65"/>
  <c r="AO66"/>
  <c r="AE66"/>
  <c r="AJ65"/>
  <c r="P65"/>
  <c r="P66"/>
  <c r="AO65"/>
  <c r="Z66"/>
  <c r="U66"/>
  <c r="AJ66"/>
  <c r="Z65"/>
  <c r="U65"/>
  <c r="K66"/>
  <c r="U19" i="7"/>
  <c r="V19"/>
  <c r="U20"/>
  <c r="V20"/>
  <c r="U21"/>
  <c r="V21"/>
  <c r="U19" i="6"/>
  <c r="V19"/>
  <c r="U20"/>
  <c r="V20"/>
  <c r="U21"/>
  <c r="V21"/>
  <c r="G22"/>
  <c r="H22"/>
  <c r="I22"/>
  <c r="J22"/>
  <c r="K22"/>
  <c r="L22"/>
  <c r="M22"/>
  <c r="N22"/>
  <c r="O22"/>
  <c r="P22"/>
  <c r="Q22"/>
  <c r="R22"/>
  <c r="S22"/>
  <c r="T22"/>
  <c r="U103" i="7" l="1"/>
  <c r="V103"/>
  <c r="U104"/>
  <c r="V104"/>
  <c r="U105"/>
  <c r="V105"/>
  <c r="G106" i="6"/>
  <c r="H106"/>
  <c r="I106"/>
  <c r="J106"/>
  <c r="K106"/>
  <c r="L106"/>
  <c r="M106"/>
  <c r="N106"/>
  <c r="O106"/>
  <c r="P106"/>
  <c r="Q106"/>
  <c r="R106"/>
  <c r="S106"/>
  <c r="T106"/>
  <c r="G14" l="1"/>
  <c r="H14"/>
  <c r="I14"/>
  <c r="J14"/>
  <c r="K14"/>
  <c r="L14"/>
  <c r="M14"/>
  <c r="N14"/>
  <c r="O14"/>
  <c r="P14"/>
  <c r="Q14"/>
  <c r="R14"/>
  <c r="S14"/>
  <c r="T14"/>
  <c r="W14"/>
  <c r="X14"/>
  <c r="Y14"/>
  <c r="Z14"/>
  <c r="AA14"/>
  <c r="AB14"/>
  <c r="AC14"/>
  <c r="AD14"/>
  <c r="AE14"/>
  <c r="AF14"/>
  <c r="U15"/>
  <c r="V15"/>
  <c r="U16"/>
  <c r="V16"/>
  <c r="U17"/>
  <c r="V17"/>
  <c r="G18"/>
  <c r="H18"/>
  <c r="I18"/>
  <c r="J18"/>
  <c r="K18"/>
  <c r="L18"/>
  <c r="M18"/>
  <c r="N18"/>
  <c r="O18"/>
  <c r="P18"/>
  <c r="Q18"/>
  <c r="R18"/>
  <c r="S18"/>
  <c r="T18"/>
  <c r="W18"/>
  <c r="X18"/>
  <c r="Y18"/>
  <c r="Z18"/>
  <c r="AA18"/>
  <c r="AB18"/>
  <c r="AC18"/>
  <c r="AD18"/>
  <c r="AE18"/>
  <c r="AF18"/>
  <c r="V18"/>
  <c r="W22"/>
  <c r="X22"/>
  <c r="Y22"/>
  <c r="Z22"/>
  <c r="AA22"/>
  <c r="AB22"/>
  <c r="AC22"/>
  <c r="AD22"/>
  <c r="AE22"/>
  <c r="AF22"/>
  <c r="U23"/>
  <c r="V23"/>
  <c r="U24"/>
  <c r="V24"/>
  <c r="U25"/>
  <c r="V25"/>
  <c r="U27"/>
  <c r="U26" s="1"/>
  <c r="U28"/>
  <c r="U29"/>
  <c r="U31"/>
  <c r="U32"/>
  <c r="U33"/>
  <c r="U35"/>
  <c r="U36"/>
  <c r="U37"/>
  <c r="U39"/>
  <c r="V39"/>
  <c r="U40"/>
  <c r="V40"/>
  <c r="U41"/>
  <c r="V41"/>
  <c r="U43"/>
  <c r="V43"/>
  <c r="U44"/>
  <c r="V44"/>
  <c r="U45"/>
  <c r="V45"/>
  <c r="G46"/>
  <c r="H46"/>
  <c r="I46"/>
  <c r="J46"/>
  <c r="K46"/>
  <c r="L46"/>
  <c r="M46"/>
  <c r="N46"/>
  <c r="O46"/>
  <c r="P46"/>
  <c r="Q46"/>
  <c r="R46"/>
  <c r="S46"/>
  <c r="T46"/>
  <c r="W46"/>
  <c r="X46"/>
  <c r="Y46"/>
  <c r="Z46"/>
  <c r="AA46"/>
  <c r="AB46"/>
  <c r="AC46"/>
  <c r="AD46"/>
  <c r="AE46"/>
  <c r="AF46"/>
  <c r="G50"/>
  <c r="H50"/>
  <c r="I50"/>
  <c r="J50"/>
  <c r="K50"/>
  <c r="L50"/>
  <c r="M50"/>
  <c r="N50"/>
  <c r="O50"/>
  <c r="P50"/>
  <c r="Q50"/>
  <c r="R50"/>
  <c r="S50"/>
  <c r="T50"/>
  <c r="W50"/>
  <c r="X50"/>
  <c r="Y50"/>
  <c r="Z50"/>
  <c r="AA50"/>
  <c r="AB50"/>
  <c r="AC50"/>
  <c r="AD50"/>
  <c r="AE50"/>
  <c r="AF50"/>
  <c r="U51"/>
  <c r="V51"/>
  <c r="U52"/>
  <c r="V52"/>
  <c r="U53"/>
  <c r="V53"/>
  <c r="G54"/>
  <c r="H54"/>
  <c r="I54"/>
  <c r="J54"/>
  <c r="K54"/>
  <c r="L54"/>
  <c r="M54"/>
  <c r="N54"/>
  <c r="O54"/>
  <c r="P54"/>
  <c r="Q54"/>
  <c r="R54"/>
  <c r="S54"/>
  <c r="T54"/>
  <c r="W54"/>
  <c r="X54"/>
  <c r="Y54"/>
  <c r="Z54"/>
  <c r="AA54"/>
  <c r="AB54"/>
  <c r="AC54"/>
  <c r="AD54"/>
  <c r="AE54"/>
  <c r="AF54"/>
  <c r="U55"/>
  <c r="V55"/>
  <c r="U56"/>
  <c r="V56"/>
  <c r="U57"/>
  <c r="V57"/>
  <c r="G58"/>
  <c r="H58"/>
  <c r="I58"/>
  <c r="J58"/>
  <c r="K58"/>
  <c r="L58"/>
  <c r="M58"/>
  <c r="N58"/>
  <c r="O58"/>
  <c r="P58"/>
  <c r="Q58"/>
  <c r="R58"/>
  <c r="S58"/>
  <c r="T58"/>
  <c r="W58"/>
  <c r="X58"/>
  <c r="Y58"/>
  <c r="Z58"/>
  <c r="AA58"/>
  <c r="AB58"/>
  <c r="AC58"/>
  <c r="AD58"/>
  <c r="AE58"/>
  <c r="AF58"/>
  <c r="U59"/>
  <c r="V59"/>
  <c r="U60"/>
  <c r="V60"/>
  <c r="U61"/>
  <c r="V61"/>
  <c r="W62"/>
  <c r="X62"/>
  <c r="Y62"/>
  <c r="Z62"/>
  <c r="AA62"/>
  <c r="AB62"/>
  <c r="AC62"/>
  <c r="AD62"/>
  <c r="AE62"/>
  <c r="AF62"/>
  <c r="G66"/>
  <c r="H66"/>
  <c r="I66"/>
  <c r="J66"/>
  <c r="K66"/>
  <c r="L66"/>
  <c r="M66"/>
  <c r="N66"/>
  <c r="O66"/>
  <c r="P66"/>
  <c r="Q66"/>
  <c r="R66"/>
  <c r="S66"/>
  <c r="T66"/>
  <c r="W66"/>
  <c r="X66"/>
  <c r="Y66"/>
  <c r="Z66"/>
  <c r="AA66"/>
  <c r="AB66"/>
  <c r="AC66"/>
  <c r="AD66"/>
  <c r="AE66"/>
  <c r="AF66"/>
  <c r="U67"/>
  <c r="V67"/>
  <c r="U68"/>
  <c r="V68"/>
  <c r="U69"/>
  <c r="V69"/>
  <c r="G70"/>
  <c r="H70"/>
  <c r="I70"/>
  <c r="J70"/>
  <c r="K70"/>
  <c r="L70"/>
  <c r="M70"/>
  <c r="N70"/>
  <c r="O70"/>
  <c r="P70"/>
  <c r="Q70"/>
  <c r="R70"/>
  <c r="W70"/>
  <c r="X70"/>
  <c r="Y70"/>
  <c r="Z70"/>
  <c r="AA70"/>
  <c r="AB70"/>
  <c r="AC70"/>
  <c r="AD70"/>
  <c r="AF70"/>
  <c r="U71"/>
  <c r="V71"/>
  <c r="U72"/>
  <c r="V72"/>
  <c r="U73"/>
  <c r="V73"/>
  <c r="G74"/>
  <c r="H74"/>
  <c r="I74"/>
  <c r="J74"/>
  <c r="K74"/>
  <c r="L74"/>
  <c r="M74"/>
  <c r="N74"/>
  <c r="O74"/>
  <c r="P74"/>
  <c r="Q74"/>
  <c r="R74"/>
  <c r="S74"/>
  <c r="T74"/>
  <c r="W74"/>
  <c r="X74"/>
  <c r="Y74"/>
  <c r="Z74"/>
  <c r="AA74"/>
  <c r="AB74"/>
  <c r="AC74"/>
  <c r="AD74"/>
  <c r="AE74"/>
  <c r="AF74"/>
  <c r="U75"/>
  <c r="V75"/>
  <c r="U76"/>
  <c r="V76"/>
  <c r="U77"/>
  <c r="V77"/>
  <c r="G78"/>
  <c r="H78"/>
  <c r="I78"/>
  <c r="J78"/>
  <c r="K78"/>
  <c r="L78"/>
  <c r="M78"/>
  <c r="N78"/>
  <c r="O78"/>
  <c r="P78"/>
  <c r="Q78"/>
  <c r="R78"/>
  <c r="S78"/>
  <c r="T78"/>
  <c r="W78"/>
  <c r="X78"/>
  <c r="Y78"/>
  <c r="Z78"/>
  <c r="AA78"/>
  <c r="AB78"/>
  <c r="AC78"/>
  <c r="AD78"/>
  <c r="AE78"/>
  <c r="AF78"/>
  <c r="U79"/>
  <c r="V79"/>
  <c r="U80"/>
  <c r="V80"/>
  <c r="U81"/>
  <c r="V81"/>
  <c r="U30" l="1"/>
  <c r="U34"/>
  <c r="U38"/>
  <c r="V38"/>
  <c r="U42"/>
  <c r="V42"/>
  <c r="V66"/>
  <c r="U22"/>
  <c r="V22"/>
  <c r="U78"/>
  <c r="V78"/>
  <c r="U74"/>
  <c r="V74"/>
  <c r="U70"/>
  <c r="V70"/>
  <c r="U66"/>
  <c r="U62"/>
  <c r="V62"/>
  <c r="U58"/>
  <c r="V58"/>
  <c r="U54"/>
  <c r="V54"/>
  <c r="U50"/>
  <c r="V50"/>
  <c r="U46"/>
  <c r="V46"/>
  <c r="U18"/>
  <c r="V14"/>
  <c r="U14"/>
  <c r="V17" i="7" l="1"/>
  <c r="V16"/>
  <c r="V15"/>
  <c r="E7" i="4" l="1"/>
  <c r="F7"/>
  <c r="G7"/>
  <c r="H7"/>
  <c r="J7"/>
  <c r="K7"/>
  <c r="L7"/>
  <c r="M7"/>
  <c r="N7"/>
  <c r="O7"/>
  <c r="D7"/>
  <c r="J10"/>
  <c r="J12" s="1"/>
  <c r="I7" l="1"/>
  <c r="C7"/>
  <c r="B7" s="1"/>
  <c r="AK135" i="3"/>
  <c r="D81" l="1"/>
  <c r="U59" i="7"/>
  <c r="V59"/>
  <c r="U60"/>
  <c r="V60"/>
  <c r="U61"/>
  <c r="V61"/>
  <c r="L93" i="3" l="1"/>
  <c r="O10" i="4"/>
  <c r="O12" s="1"/>
  <c r="O30"/>
  <c r="O32" s="1"/>
  <c r="O9" l="1"/>
  <c r="O8" s="1"/>
  <c r="R38" i="3"/>
  <c r="AR93" l="1"/>
  <c r="AB102" i="6" l="1"/>
  <c r="U95" i="7"/>
  <c r="V95"/>
  <c r="U96"/>
  <c r="V96"/>
  <c r="U97"/>
  <c r="V97"/>
  <c r="U87" i="6"/>
  <c r="V87"/>
  <c r="U88"/>
  <c r="V88"/>
  <c r="U89"/>
  <c r="V89"/>
  <c r="AM291" i="3" l="1"/>
  <c r="X278"/>
  <c r="AP108" l="1"/>
  <c r="S62" i="7" l="1"/>
  <c r="AR149" i="3" l="1"/>
  <c r="AQ149"/>
  <c r="AP149"/>
  <c r="AM149"/>
  <c r="AL149"/>
  <c r="AK149"/>
  <c r="AH149"/>
  <c r="AG149"/>
  <c r="AF149"/>
  <c r="AC149"/>
  <c r="AB149"/>
  <c r="AA149"/>
  <c r="X149"/>
  <c r="W149"/>
  <c r="V149"/>
  <c r="S149"/>
  <c r="R149"/>
  <c r="Q149"/>
  <c r="N149"/>
  <c r="M149"/>
  <c r="L149"/>
  <c r="I149"/>
  <c r="U91" i="6"/>
  <c r="V91"/>
  <c r="U92"/>
  <c r="V92"/>
  <c r="U93"/>
  <c r="V93"/>
  <c r="U99"/>
  <c r="V99"/>
  <c r="U100"/>
  <c r="V100"/>
  <c r="U101"/>
  <c r="V101"/>
  <c r="U103"/>
  <c r="V103"/>
  <c r="U104"/>
  <c r="V104"/>
  <c r="U105"/>
  <c r="V105"/>
  <c r="U107"/>
  <c r="V107"/>
  <c r="U108"/>
  <c r="V108"/>
  <c r="U109"/>
  <c r="V109"/>
  <c r="U111"/>
  <c r="V111"/>
  <c r="U112"/>
  <c r="V112"/>
  <c r="U113"/>
  <c r="V113"/>
  <c r="U115"/>
  <c r="V115"/>
  <c r="U116"/>
  <c r="V116"/>
  <c r="U117"/>
  <c r="V117"/>
  <c r="U15" i="7"/>
  <c r="U16"/>
  <c r="U17"/>
  <c r="U23"/>
  <c r="V23"/>
  <c r="U24"/>
  <c r="V24"/>
  <c r="U25"/>
  <c r="V25"/>
  <c r="U27"/>
  <c r="V27"/>
  <c r="U28"/>
  <c r="V28"/>
  <c r="U29"/>
  <c r="V29"/>
  <c r="U31"/>
  <c r="V31"/>
  <c r="U32"/>
  <c r="V32"/>
  <c r="U33"/>
  <c r="V33"/>
  <c r="U47"/>
  <c r="V47"/>
  <c r="U48"/>
  <c r="V48"/>
  <c r="U49"/>
  <c r="V49"/>
  <c r="U51"/>
  <c r="V51"/>
  <c r="U52"/>
  <c r="V52"/>
  <c r="U53"/>
  <c r="V53"/>
  <c r="U55"/>
  <c r="V55"/>
  <c r="U56"/>
  <c r="V56"/>
  <c r="U57"/>
  <c r="V57"/>
  <c r="U63"/>
  <c r="V63"/>
  <c r="U64"/>
  <c r="U65"/>
  <c r="V65"/>
  <c r="U67"/>
  <c r="V67"/>
  <c r="U68"/>
  <c r="V68"/>
  <c r="U69"/>
  <c r="V69"/>
  <c r="U71"/>
  <c r="V71"/>
  <c r="U72"/>
  <c r="V72"/>
  <c r="U73"/>
  <c r="V73"/>
  <c r="U75"/>
  <c r="V75"/>
  <c r="U76"/>
  <c r="V76"/>
  <c r="U77"/>
  <c r="V77"/>
  <c r="U91"/>
  <c r="V91"/>
  <c r="U92"/>
  <c r="V92"/>
  <c r="U93"/>
  <c r="V93"/>
  <c r="U99"/>
  <c r="V99"/>
  <c r="U100"/>
  <c r="V100"/>
  <c r="U101"/>
  <c r="V101"/>
  <c r="B7" i="9"/>
  <c r="C12" s="1"/>
  <c r="C14" l="1"/>
  <c r="V90" i="7"/>
  <c r="U90"/>
  <c r="C13" i="9"/>
  <c r="C9"/>
  <c r="C10"/>
  <c r="C15"/>
  <c r="C11"/>
  <c r="C8"/>
  <c r="AO149" i="3"/>
  <c r="AJ149"/>
  <c r="AE149"/>
  <c r="Z149"/>
  <c r="U149"/>
  <c r="P149"/>
  <c r="K149"/>
  <c r="C7" i="9" l="1"/>
  <c r="AR94" i="3"/>
  <c r="E45" i="7" l="1"/>
  <c r="F19" i="6" l="1"/>
  <c r="AP24" i="3"/>
  <c r="Q34" i="7" l="1"/>
  <c r="W80" i="3"/>
  <c r="F40" i="7" l="1"/>
  <c r="AA106"/>
  <c r="G70" l="1"/>
  <c r="H70"/>
  <c r="I70"/>
  <c r="J70"/>
  <c r="K70"/>
  <c r="L70"/>
  <c r="M70"/>
  <c r="N70"/>
  <c r="O70"/>
  <c r="P70"/>
  <c r="Q70"/>
  <c r="R70"/>
  <c r="S70"/>
  <c r="T70"/>
  <c r="W70"/>
  <c r="X70"/>
  <c r="Y70"/>
  <c r="Z70"/>
  <c r="AA70"/>
  <c r="AB70"/>
  <c r="AC70"/>
  <c r="AD70"/>
  <c r="AE70"/>
  <c r="AF70"/>
  <c r="E71"/>
  <c r="F71"/>
  <c r="E72"/>
  <c r="F72"/>
  <c r="E73"/>
  <c r="F73"/>
  <c r="D72" l="1"/>
  <c r="V70"/>
  <c r="C73"/>
  <c r="U70"/>
  <c r="F70"/>
  <c r="D73"/>
  <c r="E70"/>
  <c r="C72"/>
  <c r="C71"/>
  <c r="D71"/>
  <c r="S107" i="3"/>
  <c r="P94" i="6"/>
  <c r="D70" i="7" l="1"/>
  <c r="C70"/>
  <c r="H181" i="3" l="1"/>
  <c r="Y46" i="7"/>
  <c r="V136" i="3"/>
  <c r="F25" i="7" l="1"/>
  <c r="F24"/>
  <c r="F23"/>
  <c r="I333" i="3" l="1"/>
  <c r="L50" i="7"/>
  <c r="N163" i="3"/>
  <c r="F293" l="1"/>
  <c r="W12" i="7"/>
  <c r="X12"/>
  <c r="Y12"/>
  <c r="Z12"/>
  <c r="AA12"/>
  <c r="AB12"/>
  <c r="AC12"/>
  <c r="AD12"/>
  <c r="AE12"/>
  <c r="AF12"/>
  <c r="W13"/>
  <c r="X13"/>
  <c r="Y13"/>
  <c r="Z13"/>
  <c r="AA13"/>
  <c r="AB13"/>
  <c r="AC13"/>
  <c r="AD13"/>
  <c r="AE13"/>
  <c r="AF13"/>
  <c r="X11"/>
  <c r="Y11"/>
  <c r="Z11"/>
  <c r="AA11"/>
  <c r="AB11"/>
  <c r="AC11"/>
  <c r="AD11"/>
  <c r="AE11"/>
  <c r="AF11"/>
  <c r="G12"/>
  <c r="H12"/>
  <c r="I12"/>
  <c r="J12"/>
  <c r="K12"/>
  <c r="L12"/>
  <c r="M12"/>
  <c r="N12"/>
  <c r="O12"/>
  <c r="P12"/>
  <c r="Q12"/>
  <c r="R12"/>
  <c r="S12"/>
  <c r="T12"/>
  <c r="G13"/>
  <c r="H13"/>
  <c r="I13"/>
  <c r="J13"/>
  <c r="K13"/>
  <c r="L13"/>
  <c r="M13"/>
  <c r="N13"/>
  <c r="O13"/>
  <c r="P13"/>
  <c r="Q13"/>
  <c r="R13"/>
  <c r="S13"/>
  <c r="T13"/>
  <c r="H11"/>
  <c r="I11"/>
  <c r="J11"/>
  <c r="K11"/>
  <c r="L11"/>
  <c r="M11"/>
  <c r="N11"/>
  <c r="O11"/>
  <c r="P11"/>
  <c r="Q11"/>
  <c r="R11"/>
  <c r="S11"/>
  <c r="T11"/>
  <c r="AQ20" i="3"/>
  <c r="AP20"/>
  <c r="AQ19"/>
  <c r="AP19"/>
  <c r="AQ18"/>
  <c r="AP18"/>
  <c r="AQ17"/>
  <c r="AP17"/>
  <c r="AQ16"/>
  <c r="AP16"/>
  <c r="AQ15"/>
  <c r="AP15"/>
  <c r="AQ14"/>
  <c r="AP14"/>
  <c r="AQ13"/>
  <c r="AP13"/>
  <c r="AQ12"/>
  <c r="AP12"/>
  <c r="AQ11"/>
  <c r="AP11"/>
  <c r="AQ10"/>
  <c r="AP10"/>
  <c r="AQ9"/>
  <c r="AP9"/>
  <c r="AL20"/>
  <c r="AK20"/>
  <c r="AL19"/>
  <c r="AK19"/>
  <c r="AL18"/>
  <c r="AK18"/>
  <c r="AL17"/>
  <c r="AK17"/>
  <c r="AL16"/>
  <c r="AK16"/>
  <c r="AL15"/>
  <c r="AK15"/>
  <c r="AL14"/>
  <c r="AK14"/>
  <c r="AL13"/>
  <c r="AK13"/>
  <c r="AL12"/>
  <c r="AK12"/>
  <c r="AL11"/>
  <c r="AK11"/>
  <c r="AL10"/>
  <c r="AK10"/>
  <c r="AL9"/>
  <c r="AK9"/>
  <c r="AG20"/>
  <c r="AF20"/>
  <c r="AG19"/>
  <c r="AF19"/>
  <c r="AG18"/>
  <c r="AF18"/>
  <c r="AG17"/>
  <c r="AF17"/>
  <c r="AG16"/>
  <c r="AF16"/>
  <c r="AG15"/>
  <c r="AF15"/>
  <c r="AG14"/>
  <c r="AF14"/>
  <c r="AG13"/>
  <c r="AF13"/>
  <c r="AG12"/>
  <c r="AF12"/>
  <c r="AG11"/>
  <c r="AF11"/>
  <c r="AG10"/>
  <c r="AF10"/>
  <c r="AG9"/>
  <c r="AF9"/>
  <c r="AB20"/>
  <c r="AA20"/>
  <c r="AB19"/>
  <c r="AA19"/>
  <c r="AB18"/>
  <c r="AA18"/>
  <c r="AB17"/>
  <c r="AA17"/>
  <c r="AB16"/>
  <c r="AA16"/>
  <c r="AB15"/>
  <c r="AA15"/>
  <c r="AB14"/>
  <c r="AA14"/>
  <c r="AB13"/>
  <c r="AA13"/>
  <c r="AB12"/>
  <c r="AA12"/>
  <c r="AB11"/>
  <c r="AA11"/>
  <c r="AB10"/>
  <c r="AA10"/>
  <c r="AB9"/>
  <c r="AA9"/>
  <c r="W20"/>
  <c r="V20"/>
  <c r="W19"/>
  <c r="V19"/>
  <c r="W18"/>
  <c r="V18"/>
  <c r="W17"/>
  <c r="V17"/>
  <c r="W16"/>
  <c r="V16"/>
  <c r="W15"/>
  <c r="V15"/>
  <c r="W14"/>
  <c r="V14"/>
  <c r="W13"/>
  <c r="V13"/>
  <c r="W12"/>
  <c r="V12"/>
  <c r="W11"/>
  <c r="V11"/>
  <c r="W10"/>
  <c r="V10"/>
  <c r="W9"/>
  <c r="V9"/>
  <c r="R20"/>
  <c r="Q20"/>
  <c r="R19"/>
  <c r="Q19"/>
  <c r="R18"/>
  <c r="Q18"/>
  <c r="R17"/>
  <c r="Q17"/>
  <c r="R16"/>
  <c r="Q16"/>
  <c r="R15"/>
  <c r="Q15"/>
  <c r="R14"/>
  <c r="Q14"/>
  <c r="R13"/>
  <c r="Q13"/>
  <c r="R12"/>
  <c r="Q12"/>
  <c r="R11"/>
  <c r="Q11"/>
  <c r="R10"/>
  <c r="Q10"/>
  <c r="R9"/>
  <c r="Q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M9"/>
  <c r="H374"/>
  <c r="G374"/>
  <c r="H373"/>
  <c r="G373"/>
  <c r="H372"/>
  <c r="G372"/>
  <c r="H371"/>
  <c r="G371"/>
  <c r="H370"/>
  <c r="G370"/>
  <c r="H369"/>
  <c r="G369"/>
  <c r="H368"/>
  <c r="G368"/>
  <c r="H367"/>
  <c r="G367"/>
  <c r="H366"/>
  <c r="G366"/>
  <c r="H365"/>
  <c r="G365"/>
  <c r="H364"/>
  <c r="G364"/>
  <c r="H363"/>
  <c r="G363"/>
  <c r="H360"/>
  <c r="G360"/>
  <c r="H359"/>
  <c r="G359"/>
  <c r="H358"/>
  <c r="G358"/>
  <c r="H357"/>
  <c r="G357"/>
  <c r="H356"/>
  <c r="G356"/>
  <c r="H355"/>
  <c r="G355"/>
  <c r="H354"/>
  <c r="G354"/>
  <c r="H353"/>
  <c r="G353"/>
  <c r="H352"/>
  <c r="G352"/>
  <c r="H351"/>
  <c r="G351"/>
  <c r="H350"/>
  <c r="G350"/>
  <c r="H349"/>
  <c r="G349"/>
  <c r="H346"/>
  <c r="G346"/>
  <c r="H345"/>
  <c r="G345"/>
  <c r="H344"/>
  <c r="G344"/>
  <c r="H343"/>
  <c r="G343"/>
  <c r="H342"/>
  <c r="G342"/>
  <c r="H341"/>
  <c r="G341"/>
  <c r="H340"/>
  <c r="G340"/>
  <c r="H339"/>
  <c r="G339"/>
  <c r="H338"/>
  <c r="G338"/>
  <c r="H337"/>
  <c r="G337"/>
  <c r="H336"/>
  <c r="G336"/>
  <c r="H335"/>
  <c r="G335"/>
  <c r="H332"/>
  <c r="G332"/>
  <c r="H331"/>
  <c r="G331"/>
  <c r="H330"/>
  <c r="G330"/>
  <c r="H329"/>
  <c r="G329"/>
  <c r="H328"/>
  <c r="G328"/>
  <c r="H327"/>
  <c r="G327"/>
  <c r="H326"/>
  <c r="G326"/>
  <c r="H325"/>
  <c r="G325"/>
  <c r="H324"/>
  <c r="G324"/>
  <c r="H323"/>
  <c r="G323"/>
  <c r="H322"/>
  <c r="G322"/>
  <c r="H321"/>
  <c r="G321"/>
  <c r="H318"/>
  <c r="G318"/>
  <c r="H317"/>
  <c r="G317"/>
  <c r="H316"/>
  <c r="G316"/>
  <c r="H315"/>
  <c r="G315"/>
  <c r="H314"/>
  <c r="G314"/>
  <c r="H313"/>
  <c r="G313"/>
  <c r="H312"/>
  <c r="G312"/>
  <c r="H311"/>
  <c r="G311"/>
  <c r="H310"/>
  <c r="G310"/>
  <c r="H309"/>
  <c r="G309"/>
  <c r="H308"/>
  <c r="G308"/>
  <c r="H307"/>
  <c r="G307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G181"/>
  <c r="H180"/>
  <c r="G180"/>
  <c r="H179"/>
  <c r="G179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AR362"/>
  <c r="AQ362"/>
  <c r="AP362"/>
  <c r="AM362"/>
  <c r="AL362"/>
  <c r="AK362"/>
  <c r="AH362"/>
  <c r="AG362"/>
  <c r="AF362"/>
  <c r="AC362"/>
  <c r="AB362"/>
  <c r="AA362"/>
  <c r="X362"/>
  <c r="W362"/>
  <c r="V362"/>
  <c r="S362"/>
  <c r="R362"/>
  <c r="Q362"/>
  <c r="N362"/>
  <c r="M362"/>
  <c r="L362"/>
  <c r="I362"/>
  <c r="AR361"/>
  <c r="AQ361"/>
  <c r="AP361"/>
  <c r="AM361"/>
  <c r="AL361"/>
  <c r="AK361"/>
  <c r="AH361"/>
  <c r="AG361"/>
  <c r="AF361"/>
  <c r="AC361"/>
  <c r="AB361"/>
  <c r="AA361"/>
  <c r="X361"/>
  <c r="W361"/>
  <c r="V361"/>
  <c r="S361"/>
  <c r="R361"/>
  <c r="Q361"/>
  <c r="N361"/>
  <c r="M361"/>
  <c r="L361"/>
  <c r="I361"/>
  <c r="AR348"/>
  <c r="AQ348"/>
  <c r="AP348"/>
  <c r="AM348"/>
  <c r="AL348"/>
  <c r="AK348"/>
  <c r="AH348"/>
  <c r="AG348"/>
  <c r="AF348"/>
  <c r="AC348"/>
  <c r="AB348"/>
  <c r="AA348"/>
  <c r="X348"/>
  <c r="W348"/>
  <c r="V348"/>
  <c r="S348"/>
  <c r="R348"/>
  <c r="Q348"/>
  <c r="N348"/>
  <c r="M348"/>
  <c r="L348"/>
  <c r="I348"/>
  <c r="AR347"/>
  <c r="AQ347"/>
  <c r="AP347"/>
  <c r="AM347"/>
  <c r="AL347"/>
  <c r="AK347"/>
  <c r="AH347"/>
  <c r="AG347"/>
  <c r="AF347"/>
  <c r="AC347"/>
  <c r="AB347"/>
  <c r="AA347"/>
  <c r="X347"/>
  <c r="W347"/>
  <c r="V347"/>
  <c r="S347"/>
  <c r="R347"/>
  <c r="Q347"/>
  <c r="N347"/>
  <c r="M347"/>
  <c r="L347"/>
  <c r="I347"/>
  <c r="AR334"/>
  <c r="AQ334"/>
  <c r="AP334"/>
  <c r="AM334"/>
  <c r="AL334"/>
  <c r="AK334"/>
  <c r="AH334"/>
  <c r="AG334"/>
  <c r="AF334"/>
  <c r="AC334"/>
  <c r="AB334"/>
  <c r="AA334"/>
  <c r="X334"/>
  <c r="W334"/>
  <c r="V334"/>
  <c r="S334"/>
  <c r="R334"/>
  <c r="Q334"/>
  <c r="N334"/>
  <c r="M334"/>
  <c r="L334"/>
  <c r="I334"/>
  <c r="AR333"/>
  <c r="AQ333"/>
  <c r="AP333"/>
  <c r="AM333"/>
  <c r="AL333"/>
  <c r="AK333"/>
  <c r="AH333"/>
  <c r="AG333"/>
  <c r="AF333"/>
  <c r="AC333"/>
  <c r="AB333"/>
  <c r="AA333"/>
  <c r="X333"/>
  <c r="W333"/>
  <c r="V333"/>
  <c r="S333"/>
  <c r="R333"/>
  <c r="Q333"/>
  <c r="N333"/>
  <c r="M333"/>
  <c r="L333"/>
  <c r="AR320"/>
  <c r="AQ320"/>
  <c r="AP320"/>
  <c r="AM320"/>
  <c r="AL320"/>
  <c r="AK320"/>
  <c r="AH320"/>
  <c r="AG320"/>
  <c r="AF320"/>
  <c r="AC320"/>
  <c r="AB320"/>
  <c r="AA320"/>
  <c r="X320"/>
  <c r="W320"/>
  <c r="V320"/>
  <c r="S320"/>
  <c r="R320"/>
  <c r="Q320"/>
  <c r="N320"/>
  <c r="M320"/>
  <c r="L320"/>
  <c r="I320"/>
  <c r="AR319"/>
  <c r="AQ319"/>
  <c r="AP319"/>
  <c r="AM319"/>
  <c r="AL319"/>
  <c r="AK319"/>
  <c r="AH319"/>
  <c r="AG319"/>
  <c r="AF319"/>
  <c r="AC319"/>
  <c r="AB319"/>
  <c r="AA319"/>
  <c r="X319"/>
  <c r="W319"/>
  <c r="V319"/>
  <c r="S319"/>
  <c r="R319"/>
  <c r="Q319"/>
  <c r="N319"/>
  <c r="M319"/>
  <c r="L319"/>
  <c r="I319"/>
  <c r="AR306"/>
  <c r="AQ306"/>
  <c r="AP306"/>
  <c r="AM306"/>
  <c r="AL306"/>
  <c r="AK306"/>
  <c r="AH306"/>
  <c r="AG306"/>
  <c r="AF306"/>
  <c r="AC306"/>
  <c r="AB306"/>
  <c r="AA306"/>
  <c r="X306"/>
  <c r="W306"/>
  <c r="V306"/>
  <c r="S306"/>
  <c r="R306"/>
  <c r="Q306"/>
  <c r="N306"/>
  <c r="M306"/>
  <c r="L306"/>
  <c r="I306"/>
  <c r="AR305"/>
  <c r="AQ305"/>
  <c r="AP305"/>
  <c r="AM305"/>
  <c r="AL305"/>
  <c r="AK305"/>
  <c r="AH305"/>
  <c r="AG305"/>
  <c r="AF305"/>
  <c r="AC305"/>
  <c r="AB305"/>
  <c r="AA305"/>
  <c r="X305"/>
  <c r="W305"/>
  <c r="V305"/>
  <c r="S305"/>
  <c r="R305"/>
  <c r="Q305"/>
  <c r="N305"/>
  <c r="M305"/>
  <c r="L305"/>
  <c r="I305"/>
  <c r="AR292"/>
  <c r="AQ292"/>
  <c r="AP292"/>
  <c r="AM292"/>
  <c r="AL292"/>
  <c r="AK292"/>
  <c r="AH292"/>
  <c r="AG292"/>
  <c r="AF292"/>
  <c r="AC292"/>
  <c r="AB292"/>
  <c r="AA292"/>
  <c r="X292"/>
  <c r="W292"/>
  <c r="V292"/>
  <c r="S292"/>
  <c r="R292"/>
  <c r="Q292"/>
  <c r="N292"/>
  <c r="M292"/>
  <c r="L292"/>
  <c r="I292"/>
  <c r="AR291"/>
  <c r="AQ291"/>
  <c r="AP291"/>
  <c r="AL291"/>
  <c r="AK291"/>
  <c r="AH291"/>
  <c r="AG291"/>
  <c r="AF291"/>
  <c r="AC291"/>
  <c r="AB291"/>
  <c r="AA291"/>
  <c r="X291"/>
  <c r="W291"/>
  <c r="V291"/>
  <c r="S291"/>
  <c r="R291"/>
  <c r="Q291"/>
  <c r="N291"/>
  <c r="M291"/>
  <c r="L291"/>
  <c r="I291"/>
  <c r="AR278"/>
  <c r="AQ278"/>
  <c r="AP278"/>
  <c r="AM278"/>
  <c r="AL278"/>
  <c r="AK278"/>
  <c r="AH278"/>
  <c r="AG278"/>
  <c r="AF278"/>
  <c r="AC278"/>
  <c r="AB278"/>
  <c r="AA278"/>
  <c r="W278"/>
  <c r="V278"/>
  <c r="S278"/>
  <c r="R278"/>
  <c r="Q278"/>
  <c r="N278"/>
  <c r="M278"/>
  <c r="L278"/>
  <c r="I278"/>
  <c r="AR277"/>
  <c r="AQ277"/>
  <c r="AP277"/>
  <c r="AM277"/>
  <c r="AL277"/>
  <c r="AK277"/>
  <c r="AH277"/>
  <c r="AG277"/>
  <c r="AF277"/>
  <c r="AC277"/>
  <c r="AB277"/>
  <c r="AA277"/>
  <c r="X277"/>
  <c r="W277"/>
  <c r="V277"/>
  <c r="S277"/>
  <c r="R277"/>
  <c r="Q277"/>
  <c r="N277"/>
  <c r="M277"/>
  <c r="L277"/>
  <c r="I277"/>
  <c r="AR264"/>
  <c r="AQ264"/>
  <c r="AP264"/>
  <c r="AM264"/>
  <c r="AL264"/>
  <c r="AK264"/>
  <c r="AH264"/>
  <c r="AG264"/>
  <c r="AF264"/>
  <c r="AC264"/>
  <c r="AB264"/>
  <c r="AA264"/>
  <c r="X264"/>
  <c r="W264"/>
  <c r="V264"/>
  <c r="S264"/>
  <c r="R264"/>
  <c r="Q264"/>
  <c r="N264"/>
  <c r="M264"/>
  <c r="L264"/>
  <c r="I264"/>
  <c r="AR263"/>
  <c r="AQ263"/>
  <c r="AP263"/>
  <c r="AM263"/>
  <c r="AL263"/>
  <c r="AK263"/>
  <c r="AH263"/>
  <c r="AG263"/>
  <c r="AF263"/>
  <c r="AC263"/>
  <c r="AB263"/>
  <c r="AA263"/>
  <c r="X263"/>
  <c r="W263"/>
  <c r="V263"/>
  <c r="S263"/>
  <c r="R263"/>
  <c r="Q263"/>
  <c r="N263"/>
  <c r="M263"/>
  <c r="L263"/>
  <c r="I263"/>
  <c r="AR248"/>
  <c r="AQ248"/>
  <c r="AP248"/>
  <c r="AM248"/>
  <c r="AL248"/>
  <c r="AK248"/>
  <c r="AH248"/>
  <c r="AG248"/>
  <c r="AF248"/>
  <c r="AC248"/>
  <c r="AB248"/>
  <c r="AA248"/>
  <c r="X248"/>
  <c r="W248"/>
  <c r="V248"/>
  <c r="S248"/>
  <c r="R248"/>
  <c r="Q248"/>
  <c r="N248"/>
  <c r="M248"/>
  <c r="L248"/>
  <c r="I248"/>
  <c r="AR247"/>
  <c r="AQ247"/>
  <c r="AP247"/>
  <c r="AM247"/>
  <c r="AL247"/>
  <c r="AK247"/>
  <c r="AH247"/>
  <c r="AG247"/>
  <c r="AF247"/>
  <c r="AC247"/>
  <c r="AB247"/>
  <c r="AA247"/>
  <c r="X247"/>
  <c r="W247"/>
  <c r="V247"/>
  <c r="S247"/>
  <c r="R247"/>
  <c r="Q247"/>
  <c r="N247"/>
  <c r="M247"/>
  <c r="L247"/>
  <c r="I247"/>
  <c r="AR234"/>
  <c r="AQ234"/>
  <c r="AP234"/>
  <c r="AM234"/>
  <c r="AL234"/>
  <c r="AK234"/>
  <c r="AH234"/>
  <c r="AG234"/>
  <c r="AF234"/>
  <c r="AC234"/>
  <c r="AB234"/>
  <c r="AA234"/>
  <c r="X234"/>
  <c r="W234"/>
  <c r="V234"/>
  <c r="S234"/>
  <c r="R234"/>
  <c r="Q234"/>
  <c r="N234"/>
  <c r="M234"/>
  <c r="L234"/>
  <c r="I234"/>
  <c r="AR233"/>
  <c r="AQ233"/>
  <c r="AP233"/>
  <c r="AM233"/>
  <c r="AL233"/>
  <c r="AK233"/>
  <c r="AH233"/>
  <c r="AG233"/>
  <c r="AF233"/>
  <c r="AC233"/>
  <c r="AB233"/>
  <c r="AA233"/>
  <c r="X233"/>
  <c r="W233"/>
  <c r="V233"/>
  <c r="S233"/>
  <c r="R233"/>
  <c r="Q233"/>
  <c r="N233"/>
  <c r="M233"/>
  <c r="L233"/>
  <c r="I233"/>
  <c r="AR220"/>
  <c r="AQ220"/>
  <c r="AP220"/>
  <c r="AM220"/>
  <c r="AL220"/>
  <c r="AK220"/>
  <c r="AH220"/>
  <c r="AG220"/>
  <c r="AF220"/>
  <c r="AC220"/>
  <c r="AB220"/>
  <c r="AA220"/>
  <c r="X220"/>
  <c r="W220"/>
  <c r="V220"/>
  <c r="S220"/>
  <c r="R220"/>
  <c r="Q220"/>
  <c r="N220"/>
  <c r="M220"/>
  <c r="L220"/>
  <c r="I220"/>
  <c r="AR219"/>
  <c r="AQ219"/>
  <c r="AP219"/>
  <c r="AM219"/>
  <c r="AL219"/>
  <c r="AK219"/>
  <c r="AH219"/>
  <c r="AG219"/>
  <c r="AF219"/>
  <c r="AC219"/>
  <c r="AB219"/>
  <c r="AA219"/>
  <c r="X219"/>
  <c r="W219"/>
  <c r="V219"/>
  <c r="S219"/>
  <c r="R219"/>
  <c r="Q219"/>
  <c r="N219"/>
  <c r="M219"/>
  <c r="L219"/>
  <c r="I219"/>
  <c r="AR206"/>
  <c r="AQ206"/>
  <c r="AP206"/>
  <c r="AM206"/>
  <c r="AL206"/>
  <c r="AK206"/>
  <c r="AH206"/>
  <c r="AG206"/>
  <c r="AF206"/>
  <c r="AC206"/>
  <c r="AB206"/>
  <c r="AA206"/>
  <c r="X206"/>
  <c r="W206"/>
  <c r="V206"/>
  <c r="S206"/>
  <c r="R206"/>
  <c r="Q206"/>
  <c r="N206"/>
  <c r="M206"/>
  <c r="L206"/>
  <c r="I206"/>
  <c r="AR192"/>
  <c r="AQ192"/>
  <c r="AP192"/>
  <c r="AM192"/>
  <c r="AL192"/>
  <c r="AK192"/>
  <c r="AH192"/>
  <c r="AG192"/>
  <c r="AF192"/>
  <c r="AC192"/>
  <c r="AB192"/>
  <c r="AA192"/>
  <c r="X192"/>
  <c r="W192"/>
  <c r="V192"/>
  <c r="S192"/>
  <c r="R192"/>
  <c r="Q192"/>
  <c r="N192"/>
  <c r="M192"/>
  <c r="L192"/>
  <c r="I192"/>
  <c r="AR191"/>
  <c r="AQ191"/>
  <c r="AP191"/>
  <c r="AM191"/>
  <c r="AL191"/>
  <c r="AK191"/>
  <c r="AH191"/>
  <c r="AG191"/>
  <c r="AF191"/>
  <c r="AC191"/>
  <c r="AB191"/>
  <c r="AA191"/>
  <c r="X191"/>
  <c r="W191"/>
  <c r="V191"/>
  <c r="S191"/>
  <c r="R191"/>
  <c r="Q191"/>
  <c r="N191"/>
  <c r="M191"/>
  <c r="L191"/>
  <c r="I191"/>
  <c r="AR178"/>
  <c r="AQ178"/>
  <c r="AP178"/>
  <c r="AM178"/>
  <c r="AL178"/>
  <c r="AK178"/>
  <c r="AH178"/>
  <c r="AG178"/>
  <c r="AF178"/>
  <c r="AC178"/>
  <c r="AB178"/>
  <c r="AA178"/>
  <c r="X178"/>
  <c r="W178"/>
  <c r="V178"/>
  <c r="S178"/>
  <c r="R178"/>
  <c r="Q178"/>
  <c r="N178"/>
  <c r="M178"/>
  <c r="L178"/>
  <c r="I178"/>
  <c r="AR177"/>
  <c r="AQ177"/>
  <c r="AP177"/>
  <c r="AM177"/>
  <c r="AL177"/>
  <c r="AK177"/>
  <c r="AH177"/>
  <c r="AG177"/>
  <c r="AF177"/>
  <c r="AC177"/>
  <c r="AB177"/>
  <c r="AA177"/>
  <c r="X177"/>
  <c r="W177"/>
  <c r="V177"/>
  <c r="S177"/>
  <c r="R177"/>
  <c r="Q177"/>
  <c r="N177"/>
  <c r="M177"/>
  <c r="L177"/>
  <c r="I177"/>
  <c r="AR164"/>
  <c r="AQ164"/>
  <c r="AP164"/>
  <c r="AM164"/>
  <c r="AL164"/>
  <c r="AK164"/>
  <c r="AH164"/>
  <c r="AG164"/>
  <c r="AF164"/>
  <c r="AC164"/>
  <c r="AB164"/>
  <c r="AA164"/>
  <c r="X164"/>
  <c r="W164"/>
  <c r="V164"/>
  <c r="S164"/>
  <c r="R164"/>
  <c r="Q164"/>
  <c r="N164"/>
  <c r="M164"/>
  <c r="L164"/>
  <c r="I164"/>
  <c r="AR163"/>
  <c r="AQ163"/>
  <c r="AP163"/>
  <c r="AM163"/>
  <c r="AL163"/>
  <c r="AK163"/>
  <c r="AH163"/>
  <c r="AG163"/>
  <c r="AF163"/>
  <c r="AC163"/>
  <c r="AB163"/>
  <c r="AA163"/>
  <c r="X163"/>
  <c r="W163"/>
  <c r="V163"/>
  <c r="S163"/>
  <c r="R163"/>
  <c r="Q163"/>
  <c r="M163"/>
  <c r="L163"/>
  <c r="I163"/>
  <c r="AR150"/>
  <c r="AQ150"/>
  <c r="AP150"/>
  <c r="AM150"/>
  <c r="AL150"/>
  <c r="AK150"/>
  <c r="AH150"/>
  <c r="AG150"/>
  <c r="AF150"/>
  <c r="AC150"/>
  <c r="AB150"/>
  <c r="AA150"/>
  <c r="X150"/>
  <c r="W150"/>
  <c r="V150"/>
  <c r="S150"/>
  <c r="R150"/>
  <c r="Q150"/>
  <c r="N150"/>
  <c r="M150"/>
  <c r="L150"/>
  <c r="I150"/>
  <c r="AR136"/>
  <c r="AQ136"/>
  <c r="AP136"/>
  <c r="AM136"/>
  <c r="AL136"/>
  <c r="AK136"/>
  <c r="AH136"/>
  <c r="AG136"/>
  <c r="AF136"/>
  <c r="AC136"/>
  <c r="AB136"/>
  <c r="AA136"/>
  <c r="X136"/>
  <c r="W136"/>
  <c r="S136"/>
  <c r="R136"/>
  <c r="Q136"/>
  <c r="N136"/>
  <c r="M136"/>
  <c r="L136"/>
  <c r="I136"/>
  <c r="AR135"/>
  <c r="AQ135"/>
  <c r="AP135"/>
  <c r="AM135"/>
  <c r="AL135"/>
  <c r="AH135"/>
  <c r="AG135"/>
  <c r="AF135"/>
  <c r="AC135"/>
  <c r="AB135"/>
  <c r="AA135"/>
  <c r="X135"/>
  <c r="W135"/>
  <c r="V135"/>
  <c r="S135"/>
  <c r="R135"/>
  <c r="Q135"/>
  <c r="N135"/>
  <c r="M135"/>
  <c r="L135"/>
  <c r="I135"/>
  <c r="AR122"/>
  <c r="AQ122"/>
  <c r="AP122"/>
  <c r="AM122"/>
  <c r="AL122"/>
  <c r="AK122"/>
  <c r="AH122"/>
  <c r="AG122"/>
  <c r="AF122"/>
  <c r="AC122"/>
  <c r="AB122"/>
  <c r="AA122"/>
  <c r="X122"/>
  <c r="W122"/>
  <c r="V122"/>
  <c r="S122"/>
  <c r="R122"/>
  <c r="Q122"/>
  <c r="N122"/>
  <c r="M122"/>
  <c r="L122"/>
  <c r="I122"/>
  <c r="AR121"/>
  <c r="AQ121"/>
  <c r="AP121"/>
  <c r="AM121"/>
  <c r="AL121"/>
  <c r="AK121"/>
  <c r="AH121"/>
  <c r="AG121"/>
  <c r="AF121"/>
  <c r="AC121"/>
  <c r="AB121"/>
  <c r="AA121"/>
  <c r="X121"/>
  <c r="W121"/>
  <c r="V121"/>
  <c r="S121"/>
  <c r="R121"/>
  <c r="Q121"/>
  <c r="N121"/>
  <c r="M121"/>
  <c r="L121"/>
  <c r="I121"/>
  <c r="AR108"/>
  <c r="AQ108"/>
  <c r="AM108"/>
  <c r="AL108"/>
  <c r="AK108"/>
  <c r="AH108"/>
  <c r="AG108"/>
  <c r="AF108"/>
  <c r="AC108"/>
  <c r="AB108"/>
  <c r="AA108"/>
  <c r="X108"/>
  <c r="W108"/>
  <c r="V108"/>
  <c r="S108"/>
  <c r="R108"/>
  <c r="Q108"/>
  <c r="N108"/>
  <c r="M108"/>
  <c r="L108"/>
  <c r="I108"/>
  <c r="AR107"/>
  <c r="AQ107"/>
  <c r="AP107"/>
  <c r="AM107"/>
  <c r="AL107"/>
  <c r="AK107"/>
  <c r="AH107"/>
  <c r="AG107"/>
  <c r="AF107"/>
  <c r="AC107"/>
  <c r="AB107"/>
  <c r="AA107"/>
  <c r="X107"/>
  <c r="W107"/>
  <c r="V107"/>
  <c r="R107"/>
  <c r="Q107"/>
  <c r="N107"/>
  <c r="M107"/>
  <c r="L107"/>
  <c r="I107"/>
  <c r="AQ94"/>
  <c r="AP94"/>
  <c r="AM94"/>
  <c r="AL94"/>
  <c r="AK94"/>
  <c r="AH94"/>
  <c r="AG94"/>
  <c r="AE94" s="1"/>
  <c r="AC94"/>
  <c r="AB94"/>
  <c r="AA94"/>
  <c r="X94"/>
  <c r="W94"/>
  <c r="V94"/>
  <c r="S94"/>
  <c r="R94"/>
  <c r="Q94"/>
  <c r="N94"/>
  <c r="M94"/>
  <c r="L94"/>
  <c r="I94"/>
  <c r="AQ93"/>
  <c r="AP93"/>
  <c r="AM93"/>
  <c r="AL93"/>
  <c r="AK93"/>
  <c r="AH93"/>
  <c r="AG93"/>
  <c r="AE93" s="1"/>
  <c r="AC93"/>
  <c r="AB93"/>
  <c r="AA93"/>
  <c r="X93"/>
  <c r="W93"/>
  <c r="V93"/>
  <c r="S93"/>
  <c r="R93"/>
  <c r="Q93"/>
  <c r="N93"/>
  <c r="M93"/>
  <c r="I93"/>
  <c r="AR80"/>
  <c r="AQ80"/>
  <c r="AP80"/>
  <c r="AL80"/>
  <c r="AK80"/>
  <c r="AH80"/>
  <c r="AG80"/>
  <c r="AF80"/>
  <c r="AC80"/>
  <c r="AB80"/>
  <c r="AA80"/>
  <c r="X80"/>
  <c r="V80"/>
  <c r="S80"/>
  <c r="R80"/>
  <c r="Q80"/>
  <c r="N80"/>
  <c r="M80"/>
  <c r="L80"/>
  <c r="I80"/>
  <c r="AR79"/>
  <c r="AQ79"/>
  <c r="AP79"/>
  <c r="AM79"/>
  <c r="AL79"/>
  <c r="AK79"/>
  <c r="AH79"/>
  <c r="AG79"/>
  <c r="AF79"/>
  <c r="AC79"/>
  <c r="AB79"/>
  <c r="AA79"/>
  <c r="X79"/>
  <c r="W79"/>
  <c r="V79"/>
  <c r="S79"/>
  <c r="R79"/>
  <c r="Q79"/>
  <c r="N79"/>
  <c r="M79"/>
  <c r="L79"/>
  <c r="I79"/>
  <c r="AR52"/>
  <c r="AQ52"/>
  <c r="AP52"/>
  <c r="AM52"/>
  <c r="AL52"/>
  <c r="AK52"/>
  <c r="AH52"/>
  <c r="AG52"/>
  <c r="AF52"/>
  <c r="AC52"/>
  <c r="AB52"/>
  <c r="AA52"/>
  <c r="X52"/>
  <c r="W52"/>
  <c r="V52"/>
  <c r="S52"/>
  <c r="R52"/>
  <c r="Q52"/>
  <c r="N52"/>
  <c r="M52"/>
  <c r="L52"/>
  <c r="I52"/>
  <c r="AR51"/>
  <c r="AQ51"/>
  <c r="AP51"/>
  <c r="AM51"/>
  <c r="AL51"/>
  <c r="AK51"/>
  <c r="AH51"/>
  <c r="AG51"/>
  <c r="AF51"/>
  <c r="AC51"/>
  <c r="AB51"/>
  <c r="AA51"/>
  <c r="X51"/>
  <c r="W51"/>
  <c r="V51"/>
  <c r="S51"/>
  <c r="R51"/>
  <c r="Q51"/>
  <c r="N51"/>
  <c r="M51"/>
  <c r="L51"/>
  <c r="I51"/>
  <c r="AR38"/>
  <c r="AQ38"/>
  <c r="AP38"/>
  <c r="AM38"/>
  <c r="AL38"/>
  <c r="AK38"/>
  <c r="AH38"/>
  <c r="AG38"/>
  <c r="AF38"/>
  <c r="AC38"/>
  <c r="AB38"/>
  <c r="AA38"/>
  <c r="X38"/>
  <c r="W38"/>
  <c r="V38"/>
  <c r="S38"/>
  <c r="Q38"/>
  <c r="N38"/>
  <c r="M38"/>
  <c r="L38"/>
  <c r="I38"/>
  <c r="AR37"/>
  <c r="AQ37"/>
  <c r="AP37"/>
  <c r="AM37"/>
  <c r="AL37"/>
  <c r="AK37"/>
  <c r="AH37"/>
  <c r="AG37"/>
  <c r="AF37"/>
  <c r="AC37"/>
  <c r="AB37"/>
  <c r="AA37"/>
  <c r="X37"/>
  <c r="W37"/>
  <c r="V37"/>
  <c r="S37"/>
  <c r="R37"/>
  <c r="Q37"/>
  <c r="N37"/>
  <c r="M37"/>
  <c r="L37"/>
  <c r="I37"/>
  <c r="AQ24"/>
  <c r="AQ23"/>
  <c r="AP23"/>
  <c r="AL24"/>
  <c r="AK24"/>
  <c r="AL23"/>
  <c r="AK23"/>
  <c r="AG24"/>
  <c r="AF24"/>
  <c r="AG23"/>
  <c r="AF23"/>
  <c r="AB24"/>
  <c r="AA24"/>
  <c r="AB23"/>
  <c r="AA23"/>
  <c r="M24"/>
  <c r="L24"/>
  <c r="M23"/>
  <c r="L23"/>
  <c r="R24"/>
  <c r="Q24"/>
  <c r="R23"/>
  <c r="Q23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H20" l="1"/>
  <c r="U37"/>
  <c r="K38"/>
  <c r="U51"/>
  <c r="K52"/>
  <c r="K361"/>
  <c r="U107"/>
  <c r="K37"/>
  <c r="K51"/>
  <c r="U52"/>
  <c r="U38"/>
  <c r="K333"/>
  <c r="AE347"/>
  <c r="AO23"/>
  <c r="AO79"/>
  <c r="D333"/>
  <c r="F198"/>
  <c r="F216"/>
  <c r="AE51"/>
  <c r="U347"/>
  <c r="AO347"/>
  <c r="R7"/>
  <c r="AE334"/>
  <c r="K107"/>
  <c r="AO361"/>
  <c r="AE361"/>
  <c r="F188"/>
  <c r="F354"/>
  <c r="F368"/>
  <c r="F372"/>
  <c r="AO319"/>
  <c r="D347"/>
  <c r="H348"/>
  <c r="D348"/>
  <c r="Z348"/>
  <c r="AJ361"/>
  <c r="F350"/>
  <c r="F370"/>
  <c r="AO278"/>
  <c r="Z361"/>
  <c r="K362"/>
  <c r="AJ150"/>
  <c r="Z191"/>
  <c r="AE191"/>
  <c r="Z79"/>
  <c r="F68"/>
  <c r="F72"/>
  <c r="AE136"/>
  <c r="U219"/>
  <c r="D277"/>
  <c r="G347"/>
  <c r="AJ347"/>
  <c r="U348"/>
  <c r="AO348"/>
  <c r="G361"/>
  <c r="P361"/>
  <c r="U362"/>
  <c r="AO362"/>
  <c r="F222"/>
  <c r="F224"/>
  <c r="F252"/>
  <c r="F284"/>
  <c r="F288"/>
  <c r="F312"/>
  <c r="F340"/>
  <c r="F344"/>
  <c r="F355"/>
  <c r="F357"/>
  <c r="F359"/>
  <c r="U361"/>
  <c r="AO150"/>
  <c r="Z277"/>
  <c r="D278"/>
  <c r="G348"/>
  <c r="F358"/>
  <c r="F364"/>
  <c r="F366"/>
  <c r="K136"/>
  <c r="AO178"/>
  <c r="H347"/>
  <c r="Z347"/>
  <c r="F50"/>
  <c r="F62"/>
  <c r="F92"/>
  <c r="F110"/>
  <c r="F112"/>
  <c r="F128"/>
  <c r="F166"/>
  <c r="F170"/>
  <c r="F352"/>
  <c r="F373"/>
  <c r="Z37"/>
  <c r="F48"/>
  <c r="AO219"/>
  <c r="Z220"/>
  <c r="F226"/>
  <c r="AJ23"/>
  <c r="AE23"/>
  <c r="Z23"/>
  <c r="F31"/>
  <c r="F35"/>
  <c r="K23"/>
  <c r="F27"/>
  <c r="AJ247"/>
  <c r="Z247"/>
  <c r="Z248"/>
  <c r="F249"/>
  <c r="F256"/>
  <c r="P247"/>
  <c r="H248"/>
  <c r="D247"/>
  <c r="F251"/>
  <c r="F260"/>
  <c r="AE234"/>
  <c r="Z233"/>
  <c r="G233"/>
  <c r="D233"/>
  <c r="F245"/>
  <c r="F244"/>
  <c r="K234"/>
  <c r="H37"/>
  <c r="F41"/>
  <c r="F82"/>
  <c r="AJ79"/>
  <c r="AE79"/>
  <c r="P79"/>
  <c r="F336"/>
  <c r="AO334"/>
  <c r="AE333"/>
  <c r="F337"/>
  <c r="U334"/>
  <c r="G334"/>
  <c r="F339"/>
  <c r="F341"/>
  <c r="F343"/>
  <c r="D334"/>
  <c r="AJ108"/>
  <c r="AE107"/>
  <c r="P108"/>
  <c r="D108"/>
  <c r="D107"/>
  <c r="F114"/>
  <c r="F109"/>
  <c r="AE163"/>
  <c r="AO163"/>
  <c r="F176"/>
  <c r="AJ164"/>
  <c r="U163"/>
  <c r="F174"/>
  <c r="G164"/>
  <c r="P164"/>
  <c r="F167"/>
  <c r="F171"/>
  <c r="D66"/>
  <c r="G65"/>
  <c r="F78"/>
  <c r="F132"/>
  <c r="F126"/>
  <c r="AO121"/>
  <c r="AJ121"/>
  <c r="F133"/>
  <c r="P121"/>
  <c r="F127"/>
  <c r="F124"/>
  <c r="AO263"/>
  <c r="AE264"/>
  <c r="AE263"/>
  <c r="U263"/>
  <c r="K263"/>
  <c r="K264"/>
  <c r="AE9" i="7"/>
  <c r="W9"/>
  <c r="AJ305" i="3"/>
  <c r="F316"/>
  <c r="Z306"/>
  <c r="F307"/>
  <c r="H306"/>
  <c r="P305"/>
  <c r="D305"/>
  <c r="AO191"/>
  <c r="AJ191"/>
  <c r="AE192"/>
  <c r="F193"/>
  <c r="U191"/>
  <c r="D191"/>
  <c r="H191"/>
  <c r="P191"/>
  <c r="G191"/>
  <c r="F194"/>
  <c r="F196"/>
  <c r="K191"/>
  <c r="K192"/>
  <c r="U121"/>
  <c r="Q8"/>
  <c r="F212"/>
  <c r="D205"/>
  <c r="G205"/>
  <c r="F217"/>
  <c r="F215"/>
  <c r="F213"/>
  <c r="F211"/>
  <c r="F210"/>
  <c r="AO93"/>
  <c r="AO94"/>
  <c r="AJ93"/>
  <c r="Z93"/>
  <c r="U93"/>
  <c r="U94"/>
  <c r="F99"/>
  <c r="H93"/>
  <c r="P93"/>
  <c r="G93"/>
  <c r="D93"/>
  <c r="F97"/>
  <c r="F101"/>
  <c r="F103"/>
  <c r="F96"/>
  <c r="AA9" i="7"/>
  <c r="Y8"/>
  <c r="AO291" i="3"/>
  <c r="AJ291"/>
  <c r="Z291"/>
  <c r="U291"/>
  <c r="G291"/>
  <c r="P291"/>
  <c r="AJ277"/>
  <c r="F290"/>
  <c r="H277"/>
  <c r="F280"/>
  <c r="F285"/>
  <c r="U278"/>
  <c r="P277"/>
  <c r="F281"/>
  <c r="F279"/>
  <c r="AB9" i="7"/>
  <c r="F184" i="3"/>
  <c r="AE177"/>
  <c r="U178"/>
  <c r="R8"/>
  <c r="D178"/>
  <c r="F182"/>
  <c r="K177"/>
  <c r="D177"/>
  <c r="AO135"/>
  <c r="AJ135"/>
  <c r="F137"/>
  <c r="Z136"/>
  <c r="D135"/>
  <c r="U135"/>
  <c r="F146"/>
  <c r="P135"/>
  <c r="K11"/>
  <c r="F140"/>
  <c r="AO51"/>
  <c r="AO52"/>
  <c r="AL8"/>
  <c r="AA7"/>
  <c r="AJ51"/>
  <c r="AK8"/>
  <c r="P51"/>
  <c r="D52"/>
  <c r="F56"/>
  <c r="D51"/>
  <c r="G51"/>
  <c r="AD7" i="7"/>
  <c r="AC8"/>
  <c r="Z7"/>
  <c r="AO9" i="3"/>
  <c r="F330"/>
  <c r="AE320"/>
  <c r="F322"/>
  <c r="F326"/>
  <c r="Z319"/>
  <c r="D320"/>
  <c r="U319"/>
  <c r="H319"/>
  <c r="K320"/>
  <c r="AK7"/>
  <c r="V8"/>
  <c r="U150"/>
  <c r="F156"/>
  <c r="H149"/>
  <c r="F160"/>
  <c r="P150"/>
  <c r="D150"/>
  <c r="F152"/>
  <c r="D149"/>
  <c r="T9" i="7"/>
  <c r="P9"/>
  <c r="L9"/>
  <c r="H9"/>
  <c r="R8"/>
  <c r="N8"/>
  <c r="J8"/>
  <c r="R7"/>
  <c r="N7"/>
  <c r="J7"/>
  <c r="S9"/>
  <c r="O9"/>
  <c r="K9"/>
  <c r="G9"/>
  <c r="Q8"/>
  <c r="M8"/>
  <c r="I8"/>
  <c r="AA7"/>
  <c r="AD8"/>
  <c r="AC7"/>
  <c r="Y7"/>
  <c r="AD9"/>
  <c r="Z9"/>
  <c r="AF8"/>
  <c r="AB8"/>
  <c r="X8"/>
  <c r="Q7"/>
  <c r="I7"/>
  <c r="N9"/>
  <c r="T8"/>
  <c r="L8"/>
  <c r="F85"/>
  <c r="D362" i="3"/>
  <c r="H362"/>
  <c r="Z362"/>
  <c r="F363"/>
  <c r="H361"/>
  <c r="D361"/>
  <c r="G333"/>
  <c r="P333"/>
  <c r="AJ333"/>
  <c r="H334"/>
  <c r="F338"/>
  <c r="F342"/>
  <c r="P334"/>
  <c r="AJ334"/>
  <c r="AE319"/>
  <c r="D319"/>
  <c r="P319"/>
  <c r="AJ319"/>
  <c r="H320"/>
  <c r="Z320"/>
  <c r="F321"/>
  <c r="F323"/>
  <c r="F325"/>
  <c r="K319"/>
  <c r="F324"/>
  <c r="U305"/>
  <c r="K306"/>
  <c r="AE306"/>
  <c r="H305"/>
  <c r="Z305"/>
  <c r="D306"/>
  <c r="F308"/>
  <c r="F317"/>
  <c r="AO305"/>
  <c r="K305"/>
  <c r="AE305"/>
  <c r="F318"/>
  <c r="D291"/>
  <c r="H291"/>
  <c r="D292"/>
  <c r="P292"/>
  <c r="H292"/>
  <c r="AJ292"/>
  <c r="K292"/>
  <c r="AE292"/>
  <c r="K291"/>
  <c r="AE291"/>
  <c r="U277"/>
  <c r="AO277"/>
  <c r="G278"/>
  <c r="P278"/>
  <c r="AJ278"/>
  <c r="G277"/>
  <c r="AE277"/>
  <c r="D263"/>
  <c r="P263"/>
  <c r="AJ263"/>
  <c r="H264"/>
  <c r="Z264"/>
  <c r="F267"/>
  <c r="F269"/>
  <c r="H263"/>
  <c r="Z263"/>
  <c r="D264"/>
  <c r="F266"/>
  <c r="F270"/>
  <c r="F272"/>
  <c r="F274"/>
  <c r="F276"/>
  <c r="H247"/>
  <c r="K247"/>
  <c r="AE247"/>
  <c r="U247"/>
  <c r="AO247"/>
  <c r="K248"/>
  <c r="AE248"/>
  <c r="F250"/>
  <c r="K233"/>
  <c r="AE233"/>
  <c r="D234"/>
  <c r="P234"/>
  <c r="AJ234"/>
  <c r="F236"/>
  <c r="F238"/>
  <c r="F240"/>
  <c r="F242"/>
  <c r="H234"/>
  <c r="F235"/>
  <c r="D219"/>
  <c r="H220"/>
  <c r="D220"/>
  <c r="G220"/>
  <c r="F230"/>
  <c r="G219"/>
  <c r="P219"/>
  <c r="AJ219"/>
  <c r="U220"/>
  <c r="AO220"/>
  <c r="F231"/>
  <c r="K206"/>
  <c r="AE206"/>
  <c r="F214"/>
  <c r="F218"/>
  <c r="D206"/>
  <c r="P206"/>
  <c r="H206"/>
  <c r="AJ206"/>
  <c r="D192"/>
  <c r="G192"/>
  <c r="P192"/>
  <c r="AJ192"/>
  <c r="F197"/>
  <c r="F199"/>
  <c r="F203"/>
  <c r="F202"/>
  <c r="G178"/>
  <c r="P178"/>
  <c r="AJ178"/>
  <c r="F186"/>
  <c r="F190"/>
  <c r="G177"/>
  <c r="P177"/>
  <c r="AJ177"/>
  <c r="H178"/>
  <c r="F183"/>
  <c r="F185"/>
  <c r="F187"/>
  <c r="F189"/>
  <c r="G163"/>
  <c r="P163"/>
  <c r="AJ163"/>
  <c r="H163"/>
  <c r="Z163"/>
  <c r="U164"/>
  <c r="AO164"/>
  <c r="G149"/>
  <c r="H150"/>
  <c r="G150"/>
  <c r="AE150"/>
  <c r="F153"/>
  <c r="F155"/>
  <c r="Z150"/>
  <c r="H135"/>
  <c r="K135"/>
  <c r="AE135"/>
  <c r="F147"/>
  <c r="Z135"/>
  <c r="D136"/>
  <c r="F138"/>
  <c r="F142"/>
  <c r="H136"/>
  <c r="F148"/>
  <c r="F123"/>
  <c r="D121"/>
  <c r="H122"/>
  <c r="D122"/>
  <c r="Z122"/>
  <c r="F130"/>
  <c r="G121"/>
  <c r="U122"/>
  <c r="AO122"/>
  <c r="F131"/>
  <c r="H108"/>
  <c r="Z107"/>
  <c r="K108"/>
  <c r="AE108"/>
  <c r="F113"/>
  <c r="F115"/>
  <c r="F119"/>
  <c r="G107"/>
  <c r="F118"/>
  <c r="H94"/>
  <c r="Z94"/>
  <c r="F100"/>
  <c r="F106"/>
  <c r="G94"/>
  <c r="D94"/>
  <c r="F104"/>
  <c r="K93"/>
  <c r="F85"/>
  <c r="G79"/>
  <c r="H80"/>
  <c r="D80"/>
  <c r="Z80"/>
  <c r="F86"/>
  <c r="H79"/>
  <c r="U80"/>
  <c r="AO80"/>
  <c r="F83"/>
  <c r="F87"/>
  <c r="D79"/>
  <c r="U79"/>
  <c r="G80"/>
  <c r="F84"/>
  <c r="F88"/>
  <c r="H66"/>
  <c r="AL7"/>
  <c r="H65"/>
  <c r="G66"/>
  <c r="F70"/>
  <c r="F74"/>
  <c r="K19"/>
  <c r="K13"/>
  <c r="P15"/>
  <c r="P17"/>
  <c r="U15"/>
  <c r="U17"/>
  <c r="Z11"/>
  <c r="D65"/>
  <c r="F67"/>
  <c r="F69"/>
  <c r="F71"/>
  <c r="F73"/>
  <c r="M8"/>
  <c r="Z14"/>
  <c r="Z18"/>
  <c r="AE10"/>
  <c r="AE12"/>
  <c r="AE18"/>
  <c r="AE20"/>
  <c r="AJ10"/>
  <c r="H52"/>
  <c r="F53"/>
  <c r="F55"/>
  <c r="F57"/>
  <c r="AE17"/>
  <c r="P52"/>
  <c r="AJ52"/>
  <c r="F54"/>
  <c r="F58"/>
  <c r="K20"/>
  <c r="K18"/>
  <c r="K16"/>
  <c r="K14"/>
  <c r="K12"/>
  <c r="P12"/>
  <c r="P18"/>
  <c r="P20"/>
  <c r="U12"/>
  <c r="AO10"/>
  <c r="AE37"/>
  <c r="F40"/>
  <c r="F44"/>
  <c r="Z12"/>
  <c r="D37"/>
  <c r="H38"/>
  <c r="D38"/>
  <c r="Z38"/>
  <c r="F47"/>
  <c r="K17"/>
  <c r="K15"/>
  <c r="Z19"/>
  <c r="AE19"/>
  <c r="AJ9"/>
  <c r="AJ16"/>
  <c r="AO14"/>
  <c r="AO38"/>
  <c r="F46"/>
  <c r="AF8"/>
  <c r="P14"/>
  <c r="U14"/>
  <c r="AA8"/>
  <c r="AG8"/>
  <c r="AE14"/>
  <c r="F33"/>
  <c r="F29"/>
  <c r="P24"/>
  <c r="Z24"/>
  <c r="AE24"/>
  <c r="AJ24"/>
  <c r="AO24"/>
  <c r="P10"/>
  <c r="P19"/>
  <c r="U9"/>
  <c r="U11"/>
  <c r="U13"/>
  <c r="U16"/>
  <c r="U18"/>
  <c r="U20"/>
  <c r="Z16"/>
  <c r="AE13"/>
  <c r="AJ14"/>
  <c r="AJ18"/>
  <c r="AO13"/>
  <c r="AO15"/>
  <c r="AO19"/>
  <c r="F36"/>
  <c r="F34"/>
  <c r="F32"/>
  <c r="F30"/>
  <c r="F28"/>
  <c r="F26"/>
  <c r="AQ7"/>
  <c r="P9"/>
  <c r="P11"/>
  <c r="P13"/>
  <c r="P16"/>
  <c r="U10"/>
  <c r="Z13"/>
  <c r="Z15"/>
  <c r="AE16"/>
  <c r="AJ11"/>
  <c r="AJ13"/>
  <c r="AJ15"/>
  <c r="AJ17"/>
  <c r="AJ19"/>
  <c r="AO16"/>
  <c r="AO18"/>
  <c r="K24"/>
  <c r="K79"/>
  <c r="AO107"/>
  <c r="K121"/>
  <c r="AE121"/>
  <c r="K164"/>
  <c r="AE164"/>
  <c r="Z177"/>
  <c r="Z192"/>
  <c r="K219"/>
  <c r="AE219"/>
  <c r="U233"/>
  <c r="AO233"/>
  <c r="K278"/>
  <c r="AE278"/>
  <c r="Z333"/>
  <c r="P347"/>
  <c r="F39"/>
  <c r="F60"/>
  <c r="F76"/>
  <c r="F90"/>
  <c r="F117"/>
  <c r="F158"/>
  <c r="F169"/>
  <c r="H192"/>
  <c r="F201"/>
  <c r="F254"/>
  <c r="F283"/>
  <c r="F310"/>
  <c r="F328"/>
  <c r="F346"/>
  <c r="W7"/>
  <c r="Z9"/>
  <c r="Z20"/>
  <c r="AE15"/>
  <c r="AQ8"/>
  <c r="M7" i="7"/>
  <c r="R9"/>
  <c r="J9"/>
  <c r="P8"/>
  <c r="F84"/>
  <c r="AE7"/>
  <c r="AF9"/>
  <c r="Z8"/>
  <c r="G37" i="3"/>
  <c r="H51"/>
  <c r="G108"/>
  <c r="G135"/>
  <c r="F151"/>
  <c r="F154"/>
  <c r="F227"/>
  <c r="F229"/>
  <c r="G247"/>
  <c r="G263"/>
  <c r="F265"/>
  <c r="G319"/>
  <c r="H333"/>
  <c r="AB8"/>
  <c r="AE9"/>
  <c r="AJ20"/>
  <c r="AP8"/>
  <c r="AO17"/>
  <c r="AF7" i="7"/>
  <c r="AB7"/>
  <c r="X7"/>
  <c r="H205" i="3"/>
  <c r="P37"/>
  <c r="AE38"/>
  <c r="K80"/>
  <c r="AE80"/>
  <c r="K94"/>
  <c r="U108"/>
  <c r="AO108"/>
  <c r="K122"/>
  <c r="AE122"/>
  <c r="P136"/>
  <c r="AJ136"/>
  <c r="K163"/>
  <c r="D164"/>
  <c r="Z178"/>
  <c r="AO206"/>
  <c r="K220"/>
  <c r="AE220"/>
  <c r="U234"/>
  <c r="AO234"/>
  <c r="D248"/>
  <c r="P248"/>
  <c r="AJ248"/>
  <c r="P264"/>
  <c r="AJ264"/>
  <c r="K277"/>
  <c r="U292"/>
  <c r="AO292"/>
  <c r="P306"/>
  <c r="AJ306"/>
  <c r="P320"/>
  <c r="AJ320"/>
  <c r="Z334"/>
  <c r="K348"/>
  <c r="AE348"/>
  <c r="AE362"/>
  <c r="F42"/>
  <c r="F49"/>
  <c r="F63"/>
  <c r="F81"/>
  <c r="F95"/>
  <c r="F102"/>
  <c r="H107"/>
  <c r="F111"/>
  <c r="F120"/>
  <c r="G122"/>
  <c r="F129"/>
  <c r="G136"/>
  <c r="F143"/>
  <c r="F145"/>
  <c r="F161"/>
  <c r="F165"/>
  <c r="F172"/>
  <c r="H177"/>
  <c r="F179"/>
  <c r="F181"/>
  <c r="F195"/>
  <c r="F204"/>
  <c r="F207"/>
  <c r="F209"/>
  <c r="H219"/>
  <c r="F223"/>
  <c r="F225"/>
  <c r="F232"/>
  <c r="G234"/>
  <c r="F241"/>
  <c r="F243"/>
  <c r="G248"/>
  <c r="F257"/>
  <c r="F259"/>
  <c r="F268"/>
  <c r="F275"/>
  <c r="F286"/>
  <c r="G306"/>
  <c r="F313"/>
  <c r="F315"/>
  <c r="F331"/>
  <c r="F335"/>
  <c r="F351"/>
  <c r="F353"/>
  <c r="F360"/>
  <c r="G362"/>
  <c r="F369"/>
  <c r="F371"/>
  <c r="Z17"/>
  <c r="AJ37"/>
  <c r="Z52"/>
  <c r="P23"/>
  <c r="AO37"/>
  <c r="P38"/>
  <c r="AJ38"/>
  <c r="Z51"/>
  <c r="AE52"/>
  <c r="P80"/>
  <c r="AJ80"/>
  <c r="P94"/>
  <c r="AJ94"/>
  <c r="P107"/>
  <c r="AJ107"/>
  <c r="Z108"/>
  <c r="Z121"/>
  <c r="P122"/>
  <c r="AJ122"/>
  <c r="U136"/>
  <c r="AO136"/>
  <c r="K150"/>
  <c r="D163"/>
  <c r="Z164"/>
  <c r="AO177"/>
  <c r="K178"/>
  <c r="AE178"/>
  <c r="U192"/>
  <c r="AO192"/>
  <c r="Z206"/>
  <c r="Z219"/>
  <c r="P220"/>
  <c r="AJ220"/>
  <c r="P233"/>
  <c r="AJ233"/>
  <c r="Z234"/>
  <c r="U248"/>
  <c r="AO248"/>
  <c r="U264"/>
  <c r="AO264"/>
  <c r="Z278"/>
  <c r="G292"/>
  <c r="Z292"/>
  <c r="U306"/>
  <c r="AO306"/>
  <c r="U320"/>
  <c r="AO320"/>
  <c r="U333"/>
  <c r="AO333"/>
  <c r="K334"/>
  <c r="K347"/>
  <c r="P348"/>
  <c r="AJ348"/>
  <c r="P362"/>
  <c r="AJ362"/>
  <c r="G38"/>
  <c r="F43"/>
  <c r="F45"/>
  <c r="G52"/>
  <c r="F59"/>
  <c r="F61"/>
  <c r="F64"/>
  <c r="F75"/>
  <c r="F77"/>
  <c r="F89"/>
  <c r="F91"/>
  <c r="F98"/>
  <c r="F105"/>
  <c r="F116"/>
  <c r="H121"/>
  <c r="F125"/>
  <c r="F134"/>
  <c r="F139"/>
  <c r="F141"/>
  <c r="F144"/>
  <c r="F157"/>
  <c r="F159"/>
  <c r="F162"/>
  <c r="H164"/>
  <c r="F168"/>
  <c r="F173"/>
  <c r="F175"/>
  <c r="F180"/>
  <c r="F200"/>
  <c r="G206"/>
  <c r="F208"/>
  <c r="F221"/>
  <c r="F228"/>
  <c r="H233"/>
  <c r="F237"/>
  <c r="F239"/>
  <c r="F246"/>
  <c r="F253"/>
  <c r="F255"/>
  <c r="F258"/>
  <c r="G264"/>
  <c r="F271"/>
  <c r="F273"/>
  <c r="H278"/>
  <c r="F282"/>
  <c r="F287"/>
  <c r="F289"/>
  <c r="F309"/>
  <c r="F311"/>
  <c r="F314"/>
  <c r="G320"/>
  <c r="F327"/>
  <c r="F329"/>
  <c r="F332"/>
  <c r="F345"/>
  <c r="F349"/>
  <c r="F356"/>
  <c r="F365"/>
  <c r="F367"/>
  <c r="F374"/>
  <c r="L8"/>
  <c r="Z10"/>
  <c r="AJ12"/>
  <c r="AO11"/>
  <c r="AO20"/>
  <c r="F83" i="7"/>
  <c r="E85"/>
  <c r="E84"/>
  <c r="G305" i="3"/>
  <c r="V7"/>
  <c r="AF7"/>
  <c r="X9" i="7"/>
  <c r="U19" i="3"/>
  <c r="U206"/>
  <c r="W8"/>
  <c r="AC9" i="7"/>
  <c r="Y9"/>
  <c r="AE8"/>
  <c r="AA8"/>
  <c r="W8"/>
  <c r="H8"/>
  <c r="Q9"/>
  <c r="M9"/>
  <c r="I9"/>
  <c r="S8"/>
  <c r="O8"/>
  <c r="K8"/>
  <c r="G8"/>
  <c r="S7"/>
  <c r="O7"/>
  <c r="K7"/>
  <c r="T7"/>
  <c r="P7"/>
  <c r="L7"/>
  <c r="H7"/>
  <c r="AO12" i="3"/>
  <c r="AP7"/>
  <c r="AG7"/>
  <c r="AE11"/>
  <c r="AB7"/>
  <c r="Q7"/>
  <c r="K10"/>
  <c r="M7"/>
  <c r="U177"/>
  <c r="F347" l="1"/>
  <c r="P7"/>
  <c r="F233"/>
  <c r="F319"/>
  <c r="F333"/>
  <c r="F164"/>
  <c r="F361"/>
  <c r="F348"/>
  <c r="F219"/>
  <c r="F220"/>
  <c r="F248"/>
  <c r="F247"/>
  <c r="F234"/>
  <c r="F37"/>
  <c r="F38"/>
  <c r="F334"/>
  <c r="F108"/>
  <c r="F107"/>
  <c r="F163"/>
  <c r="F80"/>
  <c r="F65"/>
  <c r="F66"/>
  <c r="F122"/>
  <c r="F121"/>
  <c r="F263"/>
  <c r="F306"/>
  <c r="F305"/>
  <c r="F191"/>
  <c r="P8"/>
  <c r="F205"/>
  <c r="F206"/>
  <c r="F93"/>
  <c r="F94"/>
  <c r="F291"/>
  <c r="F292"/>
  <c r="F277"/>
  <c r="F178"/>
  <c r="F177"/>
  <c r="F136"/>
  <c r="F135"/>
  <c r="AJ8"/>
  <c r="Z7"/>
  <c r="F51"/>
  <c r="F320"/>
  <c r="AJ7"/>
  <c r="U8"/>
  <c r="F149"/>
  <c r="F150"/>
  <c r="V8" i="7"/>
  <c r="V9"/>
  <c r="U9"/>
  <c r="F362" i="3"/>
  <c r="F278"/>
  <c r="F264"/>
  <c r="F192"/>
  <c r="AO7"/>
  <c r="F79"/>
  <c r="K8"/>
  <c r="AE8"/>
  <c r="AE7"/>
  <c r="F52"/>
  <c r="Z8"/>
  <c r="AO8"/>
  <c r="U7"/>
  <c r="U8" i="7"/>
  <c r="AC62" l="1"/>
  <c r="F37" l="1"/>
  <c r="D37" s="1"/>
  <c r="E37"/>
  <c r="C37" s="1"/>
  <c r="F36"/>
  <c r="D36" s="1"/>
  <c r="E36"/>
  <c r="C36" s="1"/>
  <c r="F35"/>
  <c r="D35" s="1"/>
  <c r="E35"/>
  <c r="C35" s="1"/>
  <c r="D34" l="1"/>
  <c r="C34"/>
  <c r="M50" l="1"/>
  <c r="E51" i="6"/>
  <c r="F51"/>
  <c r="E52"/>
  <c r="F52"/>
  <c r="E53"/>
  <c r="F53"/>
  <c r="S23" i="3" l="1"/>
  <c r="AF13" i="6" l="1"/>
  <c r="AE13"/>
  <c r="R13"/>
  <c r="Q13"/>
  <c r="P13"/>
  <c r="O13"/>
  <c r="N13"/>
  <c r="M13"/>
  <c r="L13"/>
  <c r="K13"/>
  <c r="J13"/>
  <c r="I13"/>
  <c r="H13"/>
  <c r="G13"/>
  <c r="AF12"/>
  <c r="AE12"/>
  <c r="X12"/>
  <c r="W12"/>
  <c r="T12"/>
  <c r="R12"/>
  <c r="Q12"/>
  <c r="P12"/>
  <c r="O12"/>
  <c r="N12"/>
  <c r="M12"/>
  <c r="L12"/>
  <c r="K12"/>
  <c r="J12"/>
  <c r="I12"/>
  <c r="H12"/>
  <c r="G12"/>
  <c r="R11"/>
  <c r="Q11"/>
  <c r="P11"/>
  <c r="O11"/>
  <c r="N11"/>
  <c r="M11"/>
  <c r="L11"/>
  <c r="K11"/>
  <c r="J11"/>
  <c r="I11"/>
  <c r="H11"/>
  <c r="G11"/>
  <c r="AF85"/>
  <c r="AE85"/>
  <c r="AD85"/>
  <c r="AC85"/>
  <c r="AB85"/>
  <c r="AA85"/>
  <c r="Z85"/>
  <c r="Y85"/>
  <c r="X85"/>
  <c r="W85"/>
  <c r="T85"/>
  <c r="S85"/>
  <c r="R85"/>
  <c r="Q85"/>
  <c r="P85"/>
  <c r="O85"/>
  <c r="N85"/>
  <c r="M85"/>
  <c r="L85"/>
  <c r="K85"/>
  <c r="J85"/>
  <c r="I85"/>
  <c r="H85"/>
  <c r="G85"/>
  <c r="AF84"/>
  <c r="AE84"/>
  <c r="AD84"/>
  <c r="AC84"/>
  <c r="AB84"/>
  <c r="AA84"/>
  <c r="Z84"/>
  <c r="Y84"/>
  <c r="X84"/>
  <c r="W84"/>
  <c r="T84"/>
  <c r="S84"/>
  <c r="R84"/>
  <c r="Q84"/>
  <c r="P84"/>
  <c r="O84"/>
  <c r="N84"/>
  <c r="M84"/>
  <c r="L84"/>
  <c r="K84"/>
  <c r="J84"/>
  <c r="I84"/>
  <c r="H84"/>
  <c r="G84"/>
  <c r="AF83"/>
  <c r="AE83"/>
  <c r="AD83"/>
  <c r="AC83"/>
  <c r="AB83"/>
  <c r="AA83"/>
  <c r="Z83"/>
  <c r="Y83"/>
  <c r="X83"/>
  <c r="W83"/>
  <c r="T83"/>
  <c r="T82" s="1"/>
  <c r="S83"/>
  <c r="S82" s="1"/>
  <c r="R83"/>
  <c r="R82" s="1"/>
  <c r="Q83"/>
  <c r="Q82" s="1"/>
  <c r="P83"/>
  <c r="P82" s="1"/>
  <c r="O83"/>
  <c r="O82" s="1"/>
  <c r="N83"/>
  <c r="N82" s="1"/>
  <c r="M83"/>
  <c r="L83"/>
  <c r="L82" s="1"/>
  <c r="K83"/>
  <c r="K82" s="1"/>
  <c r="J83"/>
  <c r="J82" s="1"/>
  <c r="I83"/>
  <c r="H83"/>
  <c r="G83"/>
  <c r="G82" s="1"/>
  <c r="E15"/>
  <c r="T11"/>
  <c r="W11"/>
  <c r="X11"/>
  <c r="Y11"/>
  <c r="Z11"/>
  <c r="AA11"/>
  <c r="AB11"/>
  <c r="AC11"/>
  <c r="AD11"/>
  <c r="AF11"/>
  <c r="E16"/>
  <c r="F16"/>
  <c r="Z12"/>
  <c r="AA12"/>
  <c r="AB12"/>
  <c r="AC12"/>
  <c r="AD12"/>
  <c r="S13"/>
  <c r="T13"/>
  <c r="W13"/>
  <c r="X13"/>
  <c r="Y13"/>
  <c r="Z13"/>
  <c r="AA13"/>
  <c r="AB13"/>
  <c r="AC13"/>
  <c r="AD13"/>
  <c r="W11" i="7"/>
  <c r="G11"/>
  <c r="E99"/>
  <c r="V74"/>
  <c r="D40"/>
  <c r="D25"/>
  <c r="D23"/>
  <c r="F117"/>
  <c r="E117"/>
  <c r="F116"/>
  <c r="E116"/>
  <c r="F115"/>
  <c r="E115"/>
  <c r="F113"/>
  <c r="D113" s="1"/>
  <c r="E113"/>
  <c r="F112"/>
  <c r="D112" s="1"/>
  <c r="E112"/>
  <c r="F111"/>
  <c r="E111"/>
  <c r="F109"/>
  <c r="E109"/>
  <c r="F108"/>
  <c r="E108"/>
  <c r="F107"/>
  <c r="E107"/>
  <c r="F105"/>
  <c r="E105"/>
  <c r="F104"/>
  <c r="E104"/>
  <c r="F103"/>
  <c r="E103"/>
  <c r="F101"/>
  <c r="E101"/>
  <c r="F100"/>
  <c r="E100"/>
  <c r="F99"/>
  <c r="F97"/>
  <c r="E97"/>
  <c r="C97" s="1"/>
  <c r="F96"/>
  <c r="D96" s="1"/>
  <c r="E96"/>
  <c r="F95"/>
  <c r="E95"/>
  <c r="C95" s="1"/>
  <c r="F93"/>
  <c r="D93" s="1"/>
  <c r="E93"/>
  <c r="C93" s="1"/>
  <c r="F92"/>
  <c r="E92"/>
  <c r="F91"/>
  <c r="D91" s="1"/>
  <c r="E91"/>
  <c r="F89"/>
  <c r="E89"/>
  <c r="C89" s="1"/>
  <c r="F88"/>
  <c r="D88" s="1"/>
  <c r="E88"/>
  <c r="F87"/>
  <c r="E87"/>
  <c r="F81"/>
  <c r="D81" s="1"/>
  <c r="E81"/>
  <c r="C81" s="1"/>
  <c r="F80"/>
  <c r="D80" s="1"/>
  <c r="E80"/>
  <c r="C80" s="1"/>
  <c r="F79"/>
  <c r="D79" s="1"/>
  <c r="E79"/>
  <c r="C79" s="1"/>
  <c r="F77"/>
  <c r="D77" s="1"/>
  <c r="E77"/>
  <c r="F76"/>
  <c r="E76"/>
  <c r="F75"/>
  <c r="D75" s="1"/>
  <c r="E75"/>
  <c r="F69"/>
  <c r="E69"/>
  <c r="F68"/>
  <c r="E68"/>
  <c r="C68" s="1"/>
  <c r="F67"/>
  <c r="E67"/>
  <c r="F65"/>
  <c r="D65" s="1"/>
  <c r="E65"/>
  <c r="C65" s="1"/>
  <c r="F64"/>
  <c r="D64" s="1"/>
  <c r="E64"/>
  <c r="C64" s="1"/>
  <c r="F63"/>
  <c r="D63" s="1"/>
  <c r="E63"/>
  <c r="C63" s="1"/>
  <c r="F61"/>
  <c r="E61"/>
  <c r="F60"/>
  <c r="E60"/>
  <c r="F59"/>
  <c r="E59"/>
  <c r="F57"/>
  <c r="E57"/>
  <c r="C57" s="1"/>
  <c r="F56"/>
  <c r="E56"/>
  <c r="C55"/>
  <c r="F53"/>
  <c r="E53"/>
  <c r="F52"/>
  <c r="E52"/>
  <c r="C52" s="1"/>
  <c r="F51"/>
  <c r="F49"/>
  <c r="E49"/>
  <c r="F48"/>
  <c r="E48"/>
  <c r="F47"/>
  <c r="E47"/>
  <c r="C47" s="1"/>
  <c r="F45"/>
  <c r="D45" s="1"/>
  <c r="F44"/>
  <c r="E44"/>
  <c r="F43"/>
  <c r="E43"/>
  <c r="C43" s="1"/>
  <c r="C41"/>
  <c r="E40"/>
  <c r="F39"/>
  <c r="E39"/>
  <c r="F33"/>
  <c r="D33" s="1"/>
  <c r="E33"/>
  <c r="F32"/>
  <c r="E32"/>
  <c r="C32" s="1"/>
  <c r="F31"/>
  <c r="E31"/>
  <c r="F29"/>
  <c r="E29"/>
  <c r="F28"/>
  <c r="E28"/>
  <c r="F27"/>
  <c r="E27"/>
  <c r="E25"/>
  <c r="E24"/>
  <c r="C24" s="1"/>
  <c r="E23"/>
  <c r="F21"/>
  <c r="E21"/>
  <c r="C21" s="1"/>
  <c r="F20"/>
  <c r="E20"/>
  <c r="F19"/>
  <c r="E19"/>
  <c r="C19" s="1"/>
  <c r="AF106"/>
  <c r="AE106"/>
  <c r="AD106"/>
  <c r="AC106"/>
  <c r="AB106"/>
  <c r="Z106"/>
  <c r="Y106"/>
  <c r="X106"/>
  <c r="W106"/>
  <c r="T106"/>
  <c r="S106"/>
  <c r="R106"/>
  <c r="Q106"/>
  <c r="P106"/>
  <c r="O106"/>
  <c r="N106"/>
  <c r="M106"/>
  <c r="L106"/>
  <c r="K106"/>
  <c r="J106"/>
  <c r="I106"/>
  <c r="H106"/>
  <c r="G106"/>
  <c r="AF102"/>
  <c r="AE102"/>
  <c r="AD102"/>
  <c r="AC102"/>
  <c r="AB102"/>
  <c r="AA102"/>
  <c r="Z102"/>
  <c r="Y102"/>
  <c r="X102"/>
  <c r="W102"/>
  <c r="T102"/>
  <c r="S102"/>
  <c r="R102"/>
  <c r="Q102"/>
  <c r="P102"/>
  <c r="O102"/>
  <c r="N102"/>
  <c r="M102"/>
  <c r="L102"/>
  <c r="K102"/>
  <c r="J102"/>
  <c r="I102"/>
  <c r="H102"/>
  <c r="G102"/>
  <c r="AF98"/>
  <c r="AE98"/>
  <c r="AD98"/>
  <c r="AC98"/>
  <c r="AB98"/>
  <c r="AA98"/>
  <c r="Z98"/>
  <c r="Y98"/>
  <c r="X98"/>
  <c r="W98"/>
  <c r="T98"/>
  <c r="S98"/>
  <c r="R98"/>
  <c r="Q98"/>
  <c r="P98"/>
  <c r="O98"/>
  <c r="N98"/>
  <c r="M98"/>
  <c r="L98"/>
  <c r="K98"/>
  <c r="J98"/>
  <c r="I98"/>
  <c r="H98"/>
  <c r="G98"/>
  <c r="AF94"/>
  <c r="AE94"/>
  <c r="AD94"/>
  <c r="AC94"/>
  <c r="AB94"/>
  <c r="AA94"/>
  <c r="Z94"/>
  <c r="Y94"/>
  <c r="X94"/>
  <c r="W94"/>
  <c r="T94"/>
  <c r="S94"/>
  <c r="R94"/>
  <c r="Q94"/>
  <c r="P94"/>
  <c r="O94"/>
  <c r="N94"/>
  <c r="M94"/>
  <c r="L94"/>
  <c r="K94"/>
  <c r="J94"/>
  <c r="I94"/>
  <c r="H94"/>
  <c r="G94"/>
  <c r="AF78"/>
  <c r="AE78"/>
  <c r="AD78"/>
  <c r="AC78"/>
  <c r="AB78"/>
  <c r="AA78"/>
  <c r="Z78"/>
  <c r="Y78"/>
  <c r="X78"/>
  <c r="W78"/>
  <c r="T78"/>
  <c r="S78"/>
  <c r="R78"/>
  <c r="Q78"/>
  <c r="P78"/>
  <c r="O78"/>
  <c r="N78"/>
  <c r="M78"/>
  <c r="L78"/>
  <c r="K78"/>
  <c r="J78"/>
  <c r="I78"/>
  <c r="H78"/>
  <c r="G78"/>
  <c r="AF74"/>
  <c r="AE74"/>
  <c r="AD74"/>
  <c r="AC74"/>
  <c r="AB74"/>
  <c r="AA74"/>
  <c r="Z74"/>
  <c r="Y74"/>
  <c r="X74"/>
  <c r="W74"/>
  <c r="T74"/>
  <c r="S74"/>
  <c r="R74"/>
  <c r="Q74"/>
  <c r="P74"/>
  <c r="O74"/>
  <c r="N74"/>
  <c r="M74"/>
  <c r="L74"/>
  <c r="K74"/>
  <c r="J74"/>
  <c r="I74"/>
  <c r="H74"/>
  <c r="G74"/>
  <c r="AF66"/>
  <c r="AE66"/>
  <c r="AD66"/>
  <c r="AC66"/>
  <c r="AB66"/>
  <c r="AA66"/>
  <c r="Z66"/>
  <c r="Y66"/>
  <c r="X66"/>
  <c r="W66"/>
  <c r="T66"/>
  <c r="S66"/>
  <c r="R66"/>
  <c r="Q66"/>
  <c r="P66"/>
  <c r="O66"/>
  <c r="N66"/>
  <c r="M66"/>
  <c r="L66"/>
  <c r="K66"/>
  <c r="J66"/>
  <c r="I66"/>
  <c r="H66"/>
  <c r="G66"/>
  <c r="AF62"/>
  <c r="AE62"/>
  <c r="AD62"/>
  <c r="AB62"/>
  <c r="AA62"/>
  <c r="Z62"/>
  <c r="Y62"/>
  <c r="X62"/>
  <c r="W62"/>
  <c r="T62"/>
  <c r="R62"/>
  <c r="Q62"/>
  <c r="P62"/>
  <c r="O62"/>
  <c r="N62"/>
  <c r="M62"/>
  <c r="L62"/>
  <c r="K62"/>
  <c r="J62"/>
  <c r="I62"/>
  <c r="H62"/>
  <c r="G62"/>
  <c r="AF58"/>
  <c r="AE58"/>
  <c r="AD58"/>
  <c r="AC58"/>
  <c r="AB58"/>
  <c r="AA58"/>
  <c r="Z58"/>
  <c r="Y58"/>
  <c r="X58"/>
  <c r="W58"/>
  <c r="T58"/>
  <c r="S58"/>
  <c r="R58"/>
  <c r="Q58"/>
  <c r="P58"/>
  <c r="O58"/>
  <c r="N58"/>
  <c r="M58"/>
  <c r="L58"/>
  <c r="K58"/>
  <c r="J58"/>
  <c r="I58"/>
  <c r="H58"/>
  <c r="G58"/>
  <c r="AF54"/>
  <c r="AE54"/>
  <c r="AD54"/>
  <c r="AC54"/>
  <c r="AB54"/>
  <c r="AA54"/>
  <c r="Z54"/>
  <c r="Y54"/>
  <c r="X54"/>
  <c r="W54"/>
  <c r="T54"/>
  <c r="S54"/>
  <c r="R54"/>
  <c r="Q54"/>
  <c r="P54"/>
  <c r="O54"/>
  <c r="N54"/>
  <c r="M54"/>
  <c r="L54"/>
  <c r="K54"/>
  <c r="J54"/>
  <c r="I54"/>
  <c r="H54"/>
  <c r="G54"/>
  <c r="AF50"/>
  <c r="AE50"/>
  <c r="AD50"/>
  <c r="AC50"/>
  <c r="AB50"/>
  <c r="AA50"/>
  <c r="Z50"/>
  <c r="Y50"/>
  <c r="X50"/>
  <c r="W50"/>
  <c r="T50"/>
  <c r="S50"/>
  <c r="R50"/>
  <c r="Q50"/>
  <c r="P50"/>
  <c r="O50"/>
  <c r="N50"/>
  <c r="K50"/>
  <c r="J50"/>
  <c r="I50"/>
  <c r="H50"/>
  <c r="G50"/>
  <c r="AF46"/>
  <c r="AE46"/>
  <c r="AD46"/>
  <c r="AC46"/>
  <c r="AB46"/>
  <c r="AA46"/>
  <c r="Z46"/>
  <c r="X46"/>
  <c r="W46"/>
  <c r="T46"/>
  <c r="S46"/>
  <c r="R46"/>
  <c r="Q46"/>
  <c r="P46"/>
  <c r="O46"/>
  <c r="N46"/>
  <c r="M46"/>
  <c r="L46"/>
  <c r="K46"/>
  <c r="J46"/>
  <c r="I46"/>
  <c r="H46"/>
  <c r="G46"/>
  <c r="AF34"/>
  <c r="AE34"/>
  <c r="AD34"/>
  <c r="AC34"/>
  <c r="AB34"/>
  <c r="AA34"/>
  <c r="Z34"/>
  <c r="Y34"/>
  <c r="X34"/>
  <c r="W34"/>
  <c r="T34"/>
  <c r="S34"/>
  <c r="R34"/>
  <c r="P34"/>
  <c r="O34"/>
  <c r="N34"/>
  <c r="M34"/>
  <c r="L34"/>
  <c r="K34"/>
  <c r="J34"/>
  <c r="I34"/>
  <c r="H34"/>
  <c r="G34"/>
  <c r="F34"/>
  <c r="E34"/>
  <c r="AF30"/>
  <c r="AE30"/>
  <c r="AD30"/>
  <c r="AC30"/>
  <c r="AB30"/>
  <c r="AA30"/>
  <c r="Z30"/>
  <c r="Y30"/>
  <c r="X30"/>
  <c r="W30"/>
  <c r="T30"/>
  <c r="S30"/>
  <c r="R30"/>
  <c r="Q30"/>
  <c r="P30"/>
  <c r="O30"/>
  <c r="N30"/>
  <c r="M30"/>
  <c r="L30"/>
  <c r="K30"/>
  <c r="J30"/>
  <c r="I30"/>
  <c r="H30"/>
  <c r="G30"/>
  <c r="AF26"/>
  <c r="AE26"/>
  <c r="AD26"/>
  <c r="AC26"/>
  <c r="AB26"/>
  <c r="AA26"/>
  <c r="Z26"/>
  <c r="Y26"/>
  <c r="X26"/>
  <c r="W26"/>
  <c r="AF22"/>
  <c r="AE22"/>
  <c r="AD22"/>
  <c r="AC22"/>
  <c r="AB22"/>
  <c r="AA22"/>
  <c r="Z22"/>
  <c r="Y22"/>
  <c r="X22"/>
  <c r="W22"/>
  <c r="T22"/>
  <c r="S22"/>
  <c r="R22"/>
  <c r="Q22"/>
  <c r="P22"/>
  <c r="O22"/>
  <c r="N22"/>
  <c r="M22"/>
  <c r="L22"/>
  <c r="K22"/>
  <c r="J22"/>
  <c r="I22"/>
  <c r="H22"/>
  <c r="G22"/>
  <c r="AF18"/>
  <c r="AE18"/>
  <c r="AD18"/>
  <c r="AC18"/>
  <c r="AB18"/>
  <c r="AA18"/>
  <c r="Z18"/>
  <c r="Y18"/>
  <c r="X18"/>
  <c r="W18"/>
  <c r="T18"/>
  <c r="S18"/>
  <c r="R18"/>
  <c r="Q18"/>
  <c r="P18"/>
  <c r="O18"/>
  <c r="N18"/>
  <c r="M18"/>
  <c r="L18"/>
  <c r="K18"/>
  <c r="J18"/>
  <c r="I18"/>
  <c r="H18"/>
  <c r="G18"/>
  <c r="F17"/>
  <c r="E17"/>
  <c r="F16"/>
  <c r="E16"/>
  <c r="F15"/>
  <c r="E15"/>
  <c r="AF14"/>
  <c r="AE14"/>
  <c r="AD14"/>
  <c r="AC14"/>
  <c r="AB14"/>
  <c r="AA14"/>
  <c r="Z14"/>
  <c r="Y14"/>
  <c r="X14"/>
  <c r="W14"/>
  <c r="T14"/>
  <c r="S14"/>
  <c r="R14"/>
  <c r="Q14"/>
  <c r="P14"/>
  <c r="O14"/>
  <c r="N14"/>
  <c r="M14"/>
  <c r="L14"/>
  <c r="K14"/>
  <c r="J14"/>
  <c r="I14"/>
  <c r="H14"/>
  <c r="G14"/>
  <c r="V94" i="6"/>
  <c r="D53"/>
  <c r="C53"/>
  <c r="D52"/>
  <c r="F117"/>
  <c r="E117"/>
  <c r="F116"/>
  <c r="E116"/>
  <c r="F115"/>
  <c r="E115"/>
  <c r="F113"/>
  <c r="E113"/>
  <c r="C113" s="1"/>
  <c r="F112"/>
  <c r="D112" s="1"/>
  <c r="E112"/>
  <c r="F111"/>
  <c r="D111" s="1"/>
  <c r="E111"/>
  <c r="F109"/>
  <c r="E109"/>
  <c r="F108"/>
  <c r="E108"/>
  <c r="F107"/>
  <c r="E107"/>
  <c r="F105"/>
  <c r="E105"/>
  <c r="F104"/>
  <c r="E104"/>
  <c r="F103"/>
  <c r="E103"/>
  <c r="F97"/>
  <c r="D97" s="1"/>
  <c r="E97"/>
  <c r="F96"/>
  <c r="D96" s="1"/>
  <c r="E96"/>
  <c r="F95"/>
  <c r="D95" s="1"/>
  <c r="E95"/>
  <c r="F89"/>
  <c r="E89"/>
  <c r="F88"/>
  <c r="E88"/>
  <c r="F87"/>
  <c r="E87"/>
  <c r="F77"/>
  <c r="E77"/>
  <c r="F76"/>
  <c r="E76"/>
  <c r="F75"/>
  <c r="E75"/>
  <c r="F73"/>
  <c r="E73"/>
  <c r="F69"/>
  <c r="E69"/>
  <c r="F68"/>
  <c r="E68"/>
  <c r="F67"/>
  <c r="E67"/>
  <c r="F61"/>
  <c r="E61"/>
  <c r="F60"/>
  <c r="E60"/>
  <c r="F59"/>
  <c r="E59"/>
  <c r="F57"/>
  <c r="E57"/>
  <c r="F56"/>
  <c r="E56"/>
  <c r="F55"/>
  <c r="E55"/>
  <c r="F45"/>
  <c r="E45"/>
  <c r="F44"/>
  <c r="E44"/>
  <c r="F43"/>
  <c r="E43"/>
  <c r="F41"/>
  <c r="E41"/>
  <c r="F40"/>
  <c r="E40"/>
  <c r="F39"/>
  <c r="E39"/>
  <c r="F37"/>
  <c r="E37"/>
  <c r="F36"/>
  <c r="E36"/>
  <c r="F35"/>
  <c r="E35"/>
  <c r="F33"/>
  <c r="E33"/>
  <c r="F32"/>
  <c r="E32"/>
  <c r="C32" s="1"/>
  <c r="F31"/>
  <c r="E31"/>
  <c r="F29"/>
  <c r="E29"/>
  <c r="F28"/>
  <c r="E28"/>
  <c r="F27"/>
  <c r="E27"/>
  <c r="F25"/>
  <c r="E25"/>
  <c r="F24"/>
  <c r="E24"/>
  <c r="F23"/>
  <c r="E23"/>
  <c r="F21"/>
  <c r="E21"/>
  <c r="F20"/>
  <c r="E20"/>
  <c r="E19"/>
  <c r="AF114"/>
  <c r="AE114"/>
  <c r="AD114"/>
  <c r="AC114"/>
  <c r="AB114"/>
  <c r="AA114"/>
  <c r="Z114"/>
  <c r="Y114"/>
  <c r="X114"/>
  <c r="W114"/>
  <c r="T114"/>
  <c r="S114"/>
  <c r="R114"/>
  <c r="Q114"/>
  <c r="P114"/>
  <c r="O114"/>
  <c r="N114"/>
  <c r="M114"/>
  <c r="L114"/>
  <c r="K114"/>
  <c r="J114"/>
  <c r="I114"/>
  <c r="H114"/>
  <c r="G114"/>
  <c r="AF110"/>
  <c r="AE110"/>
  <c r="AD110"/>
  <c r="AC110"/>
  <c r="AB110"/>
  <c r="AA110"/>
  <c r="Z110"/>
  <c r="Y110"/>
  <c r="X110"/>
  <c r="W110"/>
  <c r="T110"/>
  <c r="S110"/>
  <c r="R110"/>
  <c r="Q110"/>
  <c r="P110"/>
  <c r="O110"/>
  <c r="N110"/>
  <c r="M110"/>
  <c r="L110"/>
  <c r="K110"/>
  <c r="J110"/>
  <c r="I110"/>
  <c r="H110"/>
  <c r="G110"/>
  <c r="AF106"/>
  <c r="AE106"/>
  <c r="AD106"/>
  <c r="AC106"/>
  <c r="AB106"/>
  <c r="AA106"/>
  <c r="Z106"/>
  <c r="Y106"/>
  <c r="X106"/>
  <c r="W106"/>
  <c r="AF102"/>
  <c r="AE102"/>
  <c r="AD102"/>
  <c r="AC102"/>
  <c r="AA102"/>
  <c r="Z102"/>
  <c r="Y102"/>
  <c r="X102"/>
  <c r="W102"/>
  <c r="T102"/>
  <c r="S102"/>
  <c r="R102"/>
  <c r="Q102"/>
  <c r="P102"/>
  <c r="O102"/>
  <c r="N102"/>
  <c r="M102"/>
  <c r="L102"/>
  <c r="K102"/>
  <c r="J102"/>
  <c r="I102"/>
  <c r="H102"/>
  <c r="G102"/>
  <c r="AF94"/>
  <c r="AE94"/>
  <c r="AD94"/>
  <c r="AC94"/>
  <c r="AB94"/>
  <c r="AA94"/>
  <c r="Z94"/>
  <c r="Y94"/>
  <c r="X94"/>
  <c r="W94"/>
  <c r="T94"/>
  <c r="S94"/>
  <c r="R94"/>
  <c r="Q94"/>
  <c r="O94"/>
  <c r="N94"/>
  <c r="M94"/>
  <c r="L94"/>
  <c r="K94"/>
  <c r="J94"/>
  <c r="I94"/>
  <c r="H94"/>
  <c r="G94"/>
  <c r="AF86"/>
  <c r="AE86"/>
  <c r="AD86"/>
  <c r="AC86"/>
  <c r="AB86"/>
  <c r="AA86"/>
  <c r="Z86"/>
  <c r="Y86"/>
  <c r="X86"/>
  <c r="W86"/>
  <c r="T86"/>
  <c r="S86"/>
  <c r="R86"/>
  <c r="Q86"/>
  <c r="P86"/>
  <c r="O86"/>
  <c r="N86"/>
  <c r="M86"/>
  <c r="L86"/>
  <c r="K86"/>
  <c r="J86"/>
  <c r="I86"/>
  <c r="H86"/>
  <c r="G86"/>
  <c r="F101"/>
  <c r="E101"/>
  <c r="C101" s="1"/>
  <c r="F100"/>
  <c r="D100" s="1"/>
  <c r="E100"/>
  <c r="F99"/>
  <c r="E99"/>
  <c r="T98"/>
  <c r="S98"/>
  <c r="R98"/>
  <c r="Q98"/>
  <c r="P98"/>
  <c r="O98"/>
  <c r="N98"/>
  <c r="M98"/>
  <c r="L98"/>
  <c r="K98"/>
  <c r="J98"/>
  <c r="I98"/>
  <c r="H98"/>
  <c r="G98"/>
  <c r="F93"/>
  <c r="E93"/>
  <c r="C93" s="1"/>
  <c r="F92"/>
  <c r="E92"/>
  <c r="F91"/>
  <c r="E91"/>
  <c r="AF90"/>
  <c r="AE90"/>
  <c r="AD90"/>
  <c r="AC90"/>
  <c r="AB90"/>
  <c r="AA90"/>
  <c r="Z90"/>
  <c r="Y90"/>
  <c r="X90"/>
  <c r="W90"/>
  <c r="T90"/>
  <c r="S90"/>
  <c r="R90"/>
  <c r="Q90"/>
  <c r="P90"/>
  <c r="O90"/>
  <c r="N90"/>
  <c r="M90"/>
  <c r="L90"/>
  <c r="K90"/>
  <c r="J90"/>
  <c r="I90"/>
  <c r="H90"/>
  <c r="G90"/>
  <c r="F81"/>
  <c r="E81"/>
  <c r="C81" s="1"/>
  <c r="F80"/>
  <c r="D80" s="1"/>
  <c r="E80"/>
  <c r="C80" s="1"/>
  <c r="F79"/>
  <c r="D79" s="1"/>
  <c r="E79"/>
  <c r="H82" l="1"/>
  <c r="I82"/>
  <c r="M82"/>
  <c r="F84"/>
  <c r="D107" i="7"/>
  <c r="X9" i="6"/>
  <c r="D109" i="7"/>
  <c r="D115"/>
  <c r="D117"/>
  <c r="C112"/>
  <c r="E22" i="6"/>
  <c r="C92" i="7"/>
  <c r="C60"/>
  <c r="C28"/>
  <c r="C76" i="6"/>
  <c r="U26" i="7"/>
  <c r="C29"/>
  <c r="C27"/>
  <c r="D31"/>
  <c r="D32"/>
  <c r="C31"/>
  <c r="C33"/>
  <c r="D108" i="6"/>
  <c r="D41" i="7"/>
  <c r="C40"/>
  <c r="D43"/>
  <c r="D87"/>
  <c r="D89"/>
  <c r="C88"/>
  <c r="C87"/>
  <c r="AB9" i="6"/>
  <c r="C89"/>
  <c r="D99" i="7"/>
  <c r="D101"/>
  <c r="C67"/>
  <c r="C69"/>
  <c r="C96"/>
  <c r="C94" s="1"/>
  <c r="D97"/>
  <c r="D95"/>
  <c r="D92"/>
  <c r="D90" s="1"/>
  <c r="C91"/>
  <c r="Z82" i="6"/>
  <c r="C59"/>
  <c r="C49" i="7"/>
  <c r="C23"/>
  <c r="D104"/>
  <c r="D105"/>
  <c r="D103"/>
  <c r="AD82" i="6"/>
  <c r="AB8"/>
  <c r="AA82"/>
  <c r="D105"/>
  <c r="C53" i="7"/>
  <c r="C51"/>
  <c r="C115"/>
  <c r="D116"/>
  <c r="C117"/>
  <c r="C109"/>
  <c r="D108"/>
  <c r="C107"/>
  <c r="V106"/>
  <c r="C104"/>
  <c r="C101"/>
  <c r="D100"/>
  <c r="C99"/>
  <c r="D78"/>
  <c r="D68"/>
  <c r="D59"/>
  <c r="C59"/>
  <c r="C61"/>
  <c r="D61"/>
  <c r="D56"/>
  <c r="C56"/>
  <c r="C54" s="1"/>
  <c r="D51"/>
  <c r="D53"/>
  <c r="C48"/>
  <c r="D48"/>
  <c r="C44"/>
  <c r="C45"/>
  <c r="D28"/>
  <c r="C25"/>
  <c r="D20"/>
  <c r="C20"/>
  <c r="C18" s="1"/>
  <c r="C16"/>
  <c r="D15"/>
  <c r="D17"/>
  <c r="C116" i="6"/>
  <c r="D117"/>
  <c r="F114"/>
  <c r="C108"/>
  <c r="D107"/>
  <c r="D109"/>
  <c r="D101"/>
  <c r="D91"/>
  <c r="D93"/>
  <c r="D88"/>
  <c r="T9"/>
  <c r="T7"/>
  <c r="D81"/>
  <c r="D78" s="1"/>
  <c r="D76"/>
  <c r="D73"/>
  <c r="D71"/>
  <c r="C67"/>
  <c r="D68"/>
  <c r="C69"/>
  <c r="C56"/>
  <c r="D41"/>
  <c r="C39"/>
  <c r="D39"/>
  <c r="C33"/>
  <c r="C28"/>
  <c r="D29"/>
  <c r="C25"/>
  <c r="D24"/>
  <c r="C20"/>
  <c r="D21"/>
  <c r="L9"/>
  <c r="P9"/>
  <c r="I7"/>
  <c r="F22"/>
  <c r="F30"/>
  <c r="D87"/>
  <c r="V106"/>
  <c r="D16" i="7"/>
  <c r="V14"/>
  <c r="D67"/>
  <c r="D69"/>
  <c r="J7" i="6"/>
  <c r="N7"/>
  <c r="R7"/>
  <c r="F38" i="7"/>
  <c r="D39"/>
  <c r="M7" i="6"/>
  <c r="D40"/>
  <c r="D45"/>
  <c r="D57"/>
  <c r="D67"/>
  <c r="D19" i="7"/>
  <c r="D21"/>
  <c r="D24"/>
  <c r="D22" s="1"/>
  <c r="D27"/>
  <c r="D29"/>
  <c r="D44"/>
  <c r="D47"/>
  <c r="D49"/>
  <c r="D52"/>
  <c r="D55"/>
  <c r="D57"/>
  <c r="D60"/>
  <c r="D62"/>
  <c r="C100"/>
  <c r="C103"/>
  <c r="C105"/>
  <c r="C108"/>
  <c r="C111"/>
  <c r="C113"/>
  <c r="C116"/>
  <c r="H7" i="6"/>
  <c r="L7"/>
  <c r="P7"/>
  <c r="T8"/>
  <c r="F110" i="7"/>
  <c r="D111"/>
  <c r="D110" s="1"/>
  <c r="E38"/>
  <c r="C39"/>
  <c r="Q7" i="6"/>
  <c r="C24"/>
  <c r="C27"/>
  <c r="C29"/>
  <c r="C104"/>
  <c r="C107"/>
  <c r="C112"/>
  <c r="U102"/>
  <c r="U110"/>
  <c r="C17" i="7"/>
  <c r="C62"/>
  <c r="C78"/>
  <c r="V22"/>
  <c r="V58"/>
  <c r="K7" i="6"/>
  <c r="O7"/>
  <c r="S11"/>
  <c r="S7" s="1"/>
  <c r="E14" i="7"/>
  <c r="U22"/>
  <c r="V94"/>
  <c r="V102"/>
  <c r="F86"/>
  <c r="E86"/>
  <c r="V26"/>
  <c r="E26"/>
  <c r="AC10" i="6"/>
  <c r="V86"/>
  <c r="V110"/>
  <c r="F22" i="7"/>
  <c r="V30"/>
  <c r="U106"/>
  <c r="J9" i="6"/>
  <c r="C16"/>
  <c r="AC9"/>
  <c r="U90"/>
  <c r="V98"/>
  <c r="U106"/>
  <c r="U114"/>
  <c r="F106" i="7"/>
  <c r="V85" i="6"/>
  <c r="AB82"/>
  <c r="Y12"/>
  <c r="Y10" s="1"/>
  <c r="D35"/>
  <c r="AD9"/>
  <c r="Y9"/>
  <c r="D37"/>
  <c r="U85"/>
  <c r="AD7"/>
  <c r="F85"/>
  <c r="Z7"/>
  <c r="AB7"/>
  <c r="I9"/>
  <c r="M9"/>
  <c r="AA9"/>
  <c r="AE9"/>
  <c r="Y82"/>
  <c r="E85"/>
  <c r="AA7"/>
  <c r="O8"/>
  <c r="Z8"/>
  <c r="AD8"/>
  <c r="Z9"/>
  <c r="Q8"/>
  <c r="K9"/>
  <c r="O9"/>
  <c r="AB10"/>
  <c r="AA8"/>
  <c r="C35"/>
  <c r="C37"/>
  <c r="C36"/>
  <c r="Z10"/>
  <c r="F114" i="7"/>
  <c r="E114"/>
  <c r="E106"/>
  <c r="W9" i="6"/>
  <c r="U102" i="7"/>
  <c r="F102"/>
  <c r="V102" i="6"/>
  <c r="D103"/>
  <c r="C103"/>
  <c r="V98" i="7"/>
  <c r="U98"/>
  <c r="F98"/>
  <c r="U94"/>
  <c r="D85"/>
  <c r="E94"/>
  <c r="C96" i="6"/>
  <c r="U94"/>
  <c r="S9"/>
  <c r="R9"/>
  <c r="R8"/>
  <c r="P8"/>
  <c r="H9"/>
  <c r="U83"/>
  <c r="X7"/>
  <c r="X82"/>
  <c r="W7"/>
  <c r="X8"/>
  <c r="W7" i="7"/>
  <c r="E90"/>
  <c r="E83"/>
  <c r="F90"/>
  <c r="C85"/>
  <c r="F9"/>
  <c r="F8"/>
  <c r="G7"/>
  <c r="AF82" i="6"/>
  <c r="V84"/>
  <c r="AF8"/>
  <c r="V83"/>
  <c r="C87"/>
  <c r="AE82"/>
  <c r="AE8"/>
  <c r="U84"/>
  <c r="AC8"/>
  <c r="AC82"/>
  <c r="U86"/>
  <c r="C88"/>
  <c r="N8"/>
  <c r="K8"/>
  <c r="J8"/>
  <c r="E84"/>
  <c r="I8"/>
  <c r="F83"/>
  <c r="E83"/>
  <c r="H8"/>
  <c r="F78" i="7"/>
  <c r="D77" i="6"/>
  <c r="F74"/>
  <c r="AB10" i="7"/>
  <c r="D76"/>
  <c r="D74" s="1"/>
  <c r="C76"/>
  <c r="U74"/>
  <c r="C77"/>
  <c r="E74"/>
  <c r="F74"/>
  <c r="D72" i="6"/>
  <c r="C72"/>
  <c r="C71"/>
  <c r="V66" i="7"/>
  <c r="U66"/>
  <c r="E66"/>
  <c r="F66"/>
  <c r="C68" i="6"/>
  <c r="D69"/>
  <c r="O10" i="7"/>
  <c r="AC10"/>
  <c r="Y7" i="6"/>
  <c r="AA10"/>
  <c r="AC7"/>
  <c r="U58" i="7"/>
  <c r="F58"/>
  <c r="E58"/>
  <c r="C60" i="6"/>
  <c r="D60"/>
  <c r="E58"/>
  <c r="F54" i="7"/>
  <c r="U50"/>
  <c r="AD10"/>
  <c r="V50"/>
  <c r="E50"/>
  <c r="F50"/>
  <c r="AD10" i="6"/>
  <c r="D51"/>
  <c r="D50" s="1"/>
  <c r="Z10" i="7"/>
  <c r="Y10"/>
  <c r="N10"/>
  <c r="F42"/>
  <c r="E42"/>
  <c r="V13" i="6"/>
  <c r="C45"/>
  <c r="C44"/>
  <c r="C43"/>
  <c r="L10"/>
  <c r="C40"/>
  <c r="C41"/>
  <c r="Q10" i="7"/>
  <c r="R10"/>
  <c r="P10"/>
  <c r="U30"/>
  <c r="F30"/>
  <c r="E30"/>
  <c r="C31" i="6"/>
  <c r="D32"/>
  <c r="C23"/>
  <c r="M10"/>
  <c r="V46" i="7"/>
  <c r="X10"/>
  <c r="U46"/>
  <c r="M10"/>
  <c r="F13"/>
  <c r="L10"/>
  <c r="E13"/>
  <c r="F13" i="6"/>
  <c r="J10"/>
  <c r="AE10" i="7"/>
  <c r="U11"/>
  <c r="AF10"/>
  <c r="V18"/>
  <c r="U18"/>
  <c r="F18"/>
  <c r="K10"/>
  <c r="E18"/>
  <c r="AF7" i="6"/>
  <c r="V11"/>
  <c r="D19"/>
  <c r="AE11"/>
  <c r="AE7" s="1"/>
  <c r="D20"/>
  <c r="T10"/>
  <c r="S12"/>
  <c r="S8" s="1"/>
  <c r="U13" i="7"/>
  <c r="V13"/>
  <c r="U14"/>
  <c r="F14"/>
  <c r="F12"/>
  <c r="J10"/>
  <c r="H10"/>
  <c r="AF10" i="6"/>
  <c r="AF9"/>
  <c r="U13"/>
  <c r="V12"/>
  <c r="X10"/>
  <c r="W8"/>
  <c r="Q10"/>
  <c r="R10"/>
  <c r="Q9"/>
  <c r="O10"/>
  <c r="P10"/>
  <c r="N10"/>
  <c r="N9"/>
  <c r="M8"/>
  <c r="L8"/>
  <c r="K10"/>
  <c r="F11"/>
  <c r="F12"/>
  <c r="E13"/>
  <c r="I10"/>
  <c r="H10"/>
  <c r="G9"/>
  <c r="G8"/>
  <c r="G7"/>
  <c r="G10"/>
  <c r="W10"/>
  <c r="W82"/>
  <c r="D31"/>
  <c r="D36"/>
  <c r="D116"/>
  <c r="D115"/>
  <c r="E78"/>
  <c r="F26"/>
  <c r="D61"/>
  <c r="D92"/>
  <c r="D25"/>
  <c r="F38"/>
  <c r="F50"/>
  <c r="D56"/>
  <c r="C73"/>
  <c r="F86"/>
  <c r="D89"/>
  <c r="F102"/>
  <c r="E106"/>
  <c r="F110"/>
  <c r="D113"/>
  <c r="D110" s="1"/>
  <c r="F90"/>
  <c r="D23"/>
  <c r="F34"/>
  <c r="F42"/>
  <c r="E50"/>
  <c r="E74"/>
  <c r="C95"/>
  <c r="C97"/>
  <c r="C109"/>
  <c r="E110"/>
  <c r="D27"/>
  <c r="D28"/>
  <c r="D33"/>
  <c r="C52"/>
  <c r="D59"/>
  <c r="D75"/>
  <c r="D104"/>
  <c r="E114"/>
  <c r="V90"/>
  <c r="U98"/>
  <c r="V114"/>
  <c r="F98"/>
  <c r="F78"/>
  <c r="E26"/>
  <c r="E42"/>
  <c r="F58"/>
  <c r="E94"/>
  <c r="E102"/>
  <c r="F106"/>
  <c r="F18"/>
  <c r="E34"/>
  <c r="D94"/>
  <c r="D16"/>
  <c r="E90"/>
  <c r="E38"/>
  <c r="D43"/>
  <c r="E70"/>
  <c r="E86"/>
  <c r="F94"/>
  <c r="D44"/>
  <c r="C15"/>
  <c r="E17"/>
  <c r="F15"/>
  <c r="F17"/>
  <c r="F11" i="7"/>
  <c r="T10"/>
  <c r="E12"/>
  <c r="E11"/>
  <c r="S10"/>
  <c r="AA10"/>
  <c r="V12"/>
  <c r="U12"/>
  <c r="V11"/>
  <c r="I10"/>
  <c r="G10"/>
  <c r="W10"/>
  <c r="E98"/>
  <c r="F94"/>
  <c r="V78"/>
  <c r="U78"/>
  <c r="E78"/>
  <c r="V62"/>
  <c r="F62"/>
  <c r="U62"/>
  <c r="E62"/>
  <c r="V54"/>
  <c r="U54"/>
  <c r="E54"/>
  <c r="F46"/>
  <c r="F26"/>
  <c r="E46"/>
  <c r="C75"/>
  <c r="E110"/>
  <c r="E102"/>
  <c r="E22"/>
  <c r="C15"/>
  <c r="F66" i="6"/>
  <c r="F70"/>
  <c r="E66"/>
  <c r="F54"/>
  <c r="E54"/>
  <c r="D55"/>
  <c r="C117"/>
  <c r="C115"/>
  <c r="C111"/>
  <c r="C110" s="1"/>
  <c r="C105"/>
  <c r="C77"/>
  <c r="C75"/>
  <c r="C61"/>
  <c r="C57"/>
  <c r="C55"/>
  <c r="C51"/>
  <c r="C21"/>
  <c r="C19"/>
  <c r="E30"/>
  <c r="E18"/>
  <c r="D99"/>
  <c r="C100"/>
  <c r="C99"/>
  <c r="E98"/>
  <c r="C92"/>
  <c r="C91"/>
  <c r="C79"/>
  <c r="C78" s="1"/>
  <c r="F65"/>
  <c r="E65"/>
  <c r="F64"/>
  <c r="E64"/>
  <c r="C64" s="1"/>
  <c r="F63"/>
  <c r="E63"/>
  <c r="E48"/>
  <c r="F48"/>
  <c r="E49"/>
  <c r="F49"/>
  <c r="F47"/>
  <c r="E47"/>
  <c r="U9" l="1"/>
  <c r="E9"/>
  <c r="C90" i="7"/>
  <c r="D106"/>
  <c r="D114"/>
  <c r="C114"/>
  <c r="C46"/>
  <c r="C110"/>
  <c r="C42"/>
  <c r="D86"/>
  <c r="C50"/>
  <c r="D18"/>
  <c r="D14"/>
  <c r="C26"/>
  <c r="D30"/>
  <c r="C30"/>
  <c r="D106" i="6"/>
  <c r="C106"/>
  <c r="D38" i="7"/>
  <c r="C38"/>
  <c r="D38" i="6"/>
  <c r="D42" i="7"/>
  <c r="Y8" i="6"/>
  <c r="Y6" s="1"/>
  <c r="C86" i="7"/>
  <c r="D86" i="6"/>
  <c r="D98" i="7"/>
  <c r="C98"/>
  <c r="C66"/>
  <c r="C66" i="6"/>
  <c r="D94" i="7"/>
  <c r="C58"/>
  <c r="D58"/>
  <c r="C58" i="6"/>
  <c r="C22" i="7"/>
  <c r="C22" i="6"/>
  <c r="D102" i="7"/>
  <c r="AB6" i="6"/>
  <c r="C106" i="7"/>
  <c r="C102"/>
  <c r="D66"/>
  <c r="D50"/>
  <c r="D46"/>
  <c r="D26"/>
  <c r="D114" i="6"/>
  <c r="D98"/>
  <c r="D90"/>
  <c r="D85"/>
  <c r="D70"/>
  <c r="D66"/>
  <c r="C30"/>
  <c r="C26"/>
  <c r="V9"/>
  <c r="Z6"/>
  <c r="E11"/>
  <c r="U12"/>
  <c r="C86"/>
  <c r="D54" i="7"/>
  <c r="E8"/>
  <c r="E9"/>
  <c r="C49" i="6"/>
  <c r="C114"/>
  <c r="D26"/>
  <c r="AD6"/>
  <c r="D30"/>
  <c r="C70"/>
  <c r="C85"/>
  <c r="AA6"/>
  <c r="D34"/>
  <c r="T6"/>
  <c r="O6"/>
  <c r="C34"/>
  <c r="M6"/>
  <c r="P6"/>
  <c r="Q6"/>
  <c r="AC6"/>
  <c r="R6"/>
  <c r="L6"/>
  <c r="C102"/>
  <c r="D102"/>
  <c r="D84"/>
  <c r="C83" i="7"/>
  <c r="U82" i="6"/>
  <c r="S6"/>
  <c r="J6"/>
  <c r="I6"/>
  <c r="C94"/>
  <c r="D84" i="7"/>
  <c r="F82"/>
  <c r="E82"/>
  <c r="V8" i="6"/>
  <c r="C84"/>
  <c r="V7"/>
  <c r="X6"/>
  <c r="D83" i="7"/>
  <c r="U7"/>
  <c r="V7"/>
  <c r="C84"/>
  <c r="V82" i="6"/>
  <c r="D83"/>
  <c r="AE6"/>
  <c r="N6"/>
  <c r="E82"/>
  <c r="K6"/>
  <c r="C83"/>
  <c r="F7"/>
  <c r="F82"/>
  <c r="D74"/>
  <c r="C74" i="7"/>
  <c r="E7" i="6"/>
  <c r="D58"/>
  <c r="D54"/>
  <c r="V10"/>
  <c r="D13"/>
  <c r="C42"/>
  <c r="D11"/>
  <c r="D42"/>
  <c r="C38"/>
  <c r="W6"/>
  <c r="D22"/>
  <c r="C11" i="7"/>
  <c r="D12"/>
  <c r="D13"/>
  <c r="C13"/>
  <c r="D49" i="6"/>
  <c r="C48"/>
  <c r="U7"/>
  <c r="AE10"/>
  <c r="U11"/>
  <c r="S10"/>
  <c r="F10" i="7"/>
  <c r="AF6" i="6"/>
  <c r="D18"/>
  <c r="E8"/>
  <c r="E12"/>
  <c r="V10" i="7"/>
  <c r="C12"/>
  <c r="C14"/>
  <c r="C13" i="6"/>
  <c r="D12"/>
  <c r="F9"/>
  <c r="F8"/>
  <c r="F10"/>
  <c r="H6"/>
  <c r="G6"/>
  <c r="C50"/>
  <c r="C17"/>
  <c r="C14" s="1"/>
  <c r="F46"/>
  <c r="D65"/>
  <c r="D47"/>
  <c r="E46"/>
  <c r="E62"/>
  <c r="C18"/>
  <c r="C74"/>
  <c r="C65"/>
  <c r="C54"/>
  <c r="D17"/>
  <c r="C47"/>
  <c r="E14"/>
  <c r="F14"/>
  <c r="D15"/>
  <c r="E10" i="7"/>
  <c r="U10"/>
  <c r="D11"/>
  <c r="D64" i="6"/>
  <c r="F62"/>
  <c r="C98"/>
  <c r="C90"/>
  <c r="D63"/>
  <c r="C63"/>
  <c r="D48"/>
  <c r="E6" l="1"/>
  <c r="U8"/>
  <c r="U6" s="1"/>
  <c r="C12"/>
  <c r="D9"/>
  <c r="C11"/>
  <c r="C9"/>
  <c r="D82"/>
  <c r="C82" i="7"/>
  <c r="D82"/>
  <c r="D8" i="6"/>
  <c r="V6"/>
  <c r="C82"/>
  <c r="D7"/>
  <c r="U6" i="7"/>
  <c r="V6"/>
  <c r="C7" i="6"/>
  <c r="D10"/>
  <c r="U10"/>
  <c r="D10" i="7"/>
  <c r="C10"/>
  <c r="E10" i="6"/>
  <c r="C46"/>
  <c r="F6"/>
  <c r="D14"/>
  <c r="D46"/>
  <c r="C62"/>
  <c r="D62"/>
  <c r="AR24" i="3"/>
  <c r="AR23"/>
  <c r="C8" i="6" l="1"/>
  <c r="C10"/>
  <c r="D6"/>
  <c r="C6"/>
  <c r="X11" i="3"/>
  <c r="AR9" l="1"/>
  <c r="AR10"/>
  <c r="AR11"/>
  <c r="AR12"/>
  <c r="AR13"/>
  <c r="AR14"/>
  <c r="AR15"/>
  <c r="AR16"/>
  <c r="AR17"/>
  <c r="AR18"/>
  <c r="AR19"/>
  <c r="AR20"/>
  <c r="AR21" l="1"/>
  <c r="AR22" l="1"/>
  <c r="AR261" l="1"/>
  <c r="AR7" s="1"/>
  <c r="AR262"/>
  <c r="AR8" s="1"/>
  <c r="P6" i="7" l="1"/>
  <c r="K6"/>
  <c r="D10" i="9" s="1"/>
  <c r="S6" i="7"/>
  <c r="O6"/>
  <c r="L6"/>
  <c r="T6"/>
  <c r="AD6"/>
  <c r="AC6"/>
  <c r="X6"/>
  <c r="AB6"/>
  <c r="AF6"/>
  <c r="D8"/>
  <c r="Y6"/>
  <c r="I6"/>
  <c r="D9" i="9" s="1"/>
  <c r="M6" i="7"/>
  <c r="D11" i="9" s="1"/>
  <c r="Q6" i="7"/>
  <c r="D12" i="9" s="1"/>
  <c r="F12" s="1"/>
  <c r="W6" i="7"/>
  <c r="D14" i="9" s="1"/>
  <c r="F14" s="1"/>
  <c r="AA6" i="7"/>
  <c r="AE6"/>
  <c r="C8"/>
  <c r="C9"/>
  <c r="Z6"/>
  <c r="H6"/>
  <c r="G6"/>
  <c r="D8" i="9" s="1"/>
  <c r="D15" l="1"/>
  <c r="F15" s="1"/>
  <c r="F8"/>
  <c r="F9"/>
  <c r="F10"/>
  <c r="F11"/>
  <c r="D13"/>
  <c r="R6" i="7"/>
  <c r="F7"/>
  <c r="D7" s="1"/>
  <c r="E7"/>
  <c r="J6"/>
  <c r="N6"/>
  <c r="D9"/>
  <c r="F13" i="9" l="1"/>
  <c r="D7"/>
  <c r="E13" s="1"/>
  <c r="D6" i="7"/>
  <c r="E6"/>
  <c r="C7"/>
  <c r="C6" s="1"/>
  <c r="F6"/>
  <c r="E12" i="9" l="1"/>
  <c r="E14"/>
  <c r="F7"/>
  <c r="E15"/>
  <c r="E8"/>
  <c r="E10"/>
  <c r="E9"/>
  <c r="E11"/>
  <c r="N30" i="4"/>
  <c r="N32" s="1"/>
  <c r="M30"/>
  <c r="M32" s="1"/>
  <c r="L30"/>
  <c r="K30"/>
  <c r="K32" s="1"/>
  <c r="J30"/>
  <c r="G30"/>
  <c r="F30"/>
  <c r="F32" s="1"/>
  <c r="E30"/>
  <c r="E32" s="1"/>
  <c r="D32"/>
  <c r="N10"/>
  <c r="N12" s="1"/>
  <c r="M10"/>
  <c r="M12" s="1"/>
  <c r="L10"/>
  <c r="K10"/>
  <c r="K12" s="1"/>
  <c r="H10"/>
  <c r="H12" s="1"/>
  <c r="G10"/>
  <c r="F10"/>
  <c r="E10"/>
  <c r="D10"/>
  <c r="J32" l="1"/>
  <c r="I30"/>
  <c r="I32" s="1"/>
  <c r="I10"/>
  <c r="I12" s="1"/>
  <c r="L32"/>
  <c r="G32"/>
  <c r="L12"/>
  <c r="C10"/>
  <c r="B10" s="1"/>
  <c r="E7" i="9"/>
  <c r="E9" i="4"/>
  <c r="D9"/>
  <c r="L9"/>
  <c r="K9"/>
  <c r="C12" l="1"/>
  <c r="B12" s="1"/>
  <c r="D118" i="3"/>
  <c r="D117"/>
  <c r="N9" l="1"/>
  <c r="D339"/>
  <c r="D338"/>
  <c r="D336"/>
  <c r="D335"/>
  <c r="AM24" l="1"/>
  <c r="AM23"/>
  <c r="AH24"/>
  <c r="AH23"/>
  <c r="AC24"/>
  <c r="AC23"/>
  <c r="X24"/>
  <c r="X23"/>
  <c r="V24"/>
  <c r="W24"/>
  <c r="W23"/>
  <c r="V23"/>
  <c r="S24"/>
  <c r="N24"/>
  <c r="N23"/>
  <c r="H25"/>
  <c r="G25"/>
  <c r="D36"/>
  <c r="D35"/>
  <c r="D34"/>
  <c r="D33"/>
  <c r="D32"/>
  <c r="D31"/>
  <c r="D30"/>
  <c r="D29"/>
  <c r="D28"/>
  <c r="D27"/>
  <c r="D26"/>
  <c r="D25"/>
  <c r="D39"/>
  <c r="I24"/>
  <c r="S13"/>
  <c r="I12"/>
  <c r="I10"/>
  <c r="I11"/>
  <c r="AM20"/>
  <c r="AM19"/>
  <c r="AM18"/>
  <c r="AM17"/>
  <c r="AM16"/>
  <c r="AM15"/>
  <c r="AM14"/>
  <c r="AM13"/>
  <c r="AM12"/>
  <c r="AM11"/>
  <c r="AM10"/>
  <c r="AM9"/>
  <c r="AH20"/>
  <c r="AH19"/>
  <c r="AH18"/>
  <c r="AH17"/>
  <c r="AH16"/>
  <c r="AH15"/>
  <c r="AH14"/>
  <c r="AH13"/>
  <c r="AH12"/>
  <c r="AH11"/>
  <c r="AH10"/>
  <c r="AH9"/>
  <c r="AC9"/>
  <c r="AC20"/>
  <c r="AC19"/>
  <c r="AC18"/>
  <c r="AC17"/>
  <c r="AC16"/>
  <c r="AC15"/>
  <c r="AC14"/>
  <c r="AC13"/>
  <c r="AC12"/>
  <c r="AC11"/>
  <c r="AC10"/>
  <c r="X20"/>
  <c r="X19"/>
  <c r="X18"/>
  <c r="X17"/>
  <c r="X16"/>
  <c r="X15"/>
  <c r="X14"/>
  <c r="X13"/>
  <c r="X12"/>
  <c r="X10"/>
  <c r="X9"/>
  <c r="S20"/>
  <c r="S19"/>
  <c r="S18"/>
  <c r="S17"/>
  <c r="S16"/>
  <c r="S15"/>
  <c r="S14"/>
  <c r="S12"/>
  <c r="S11"/>
  <c r="S10"/>
  <c r="S9"/>
  <c r="N20"/>
  <c r="N19"/>
  <c r="N18"/>
  <c r="N17"/>
  <c r="N16"/>
  <c r="N15"/>
  <c r="N14"/>
  <c r="N13"/>
  <c r="N12"/>
  <c r="N11"/>
  <c r="N10"/>
  <c r="L9"/>
  <c r="I20"/>
  <c r="I19"/>
  <c r="I18"/>
  <c r="I17"/>
  <c r="I16"/>
  <c r="I15"/>
  <c r="I14"/>
  <c r="I13"/>
  <c r="I9"/>
  <c r="D374"/>
  <c r="D373"/>
  <c r="D372"/>
  <c r="D371"/>
  <c r="D370"/>
  <c r="D369"/>
  <c r="D368"/>
  <c r="D367"/>
  <c r="D366"/>
  <c r="D365"/>
  <c r="D364"/>
  <c r="D363"/>
  <c r="AJ68" i="2"/>
  <c r="AI68"/>
  <c r="AG68"/>
  <c r="AF68"/>
  <c r="AC68"/>
  <c r="AB68"/>
  <c r="AA68"/>
  <c r="Y68"/>
  <c r="X68"/>
  <c r="W68"/>
  <c r="U68"/>
  <c r="T68"/>
  <c r="S68"/>
  <c r="Q68"/>
  <c r="P68"/>
  <c r="O68"/>
  <c r="M68"/>
  <c r="L68"/>
  <c r="K68"/>
  <c r="I68"/>
  <c r="AJ67"/>
  <c r="AI67"/>
  <c r="AG67"/>
  <c r="AF67"/>
  <c r="AE67"/>
  <c r="AC67"/>
  <c r="AB67"/>
  <c r="Y67"/>
  <c r="X67"/>
  <c r="W67"/>
  <c r="U67"/>
  <c r="T67"/>
  <c r="S67"/>
  <c r="Q67"/>
  <c r="P67"/>
  <c r="O67"/>
  <c r="M67"/>
  <c r="L67"/>
  <c r="K67"/>
  <c r="D187" i="3"/>
  <c r="D179"/>
  <c r="U24" l="1"/>
  <c r="U23"/>
  <c r="L7"/>
  <c r="K7" s="1"/>
  <c r="K9"/>
  <c r="F25"/>
  <c r="D11"/>
  <c r="AA67" i="2"/>
  <c r="G67" s="1"/>
  <c r="Z67"/>
  <c r="H68"/>
  <c r="H67"/>
  <c r="D20" i="3"/>
  <c r="G23"/>
  <c r="D24"/>
  <c r="V67" i="2"/>
  <c r="R67"/>
  <c r="N67"/>
  <c r="C68"/>
  <c r="AH68"/>
  <c r="AD68"/>
  <c r="AE68"/>
  <c r="G68" s="1"/>
  <c r="J68"/>
  <c r="N68"/>
  <c r="R68"/>
  <c r="V68"/>
  <c r="Z68"/>
  <c r="I67"/>
  <c r="C67" s="1"/>
  <c r="AH67"/>
  <c r="J67"/>
  <c r="G11" i="3"/>
  <c r="H24"/>
  <c r="G24"/>
  <c r="H23"/>
  <c r="D23"/>
  <c r="D9"/>
  <c r="F24" l="1"/>
  <c r="F23"/>
  <c r="E67" i="2"/>
  <c r="AD67"/>
  <c r="E68"/>
  <c r="D97" i="3"/>
  <c r="D8" i="4"/>
  <c r="D245" i="3"/>
  <c r="D204"/>
  <c r="D42"/>
  <c r="D41"/>
  <c r="D40"/>
  <c r="D137"/>
  <c r="D138"/>
  <c r="D67" i="2" l="1"/>
  <c r="H30" i="4"/>
  <c r="C30" s="1"/>
  <c r="C32" l="1"/>
  <c r="B32" s="1"/>
  <c r="B30"/>
  <c r="H32"/>
  <c r="F9"/>
  <c r="D165" i="3"/>
  <c r="D166"/>
  <c r="D167"/>
  <c r="D168"/>
  <c r="D169"/>
  <c r="D170"/>
  <c r="D171"/>
  <c r="D172"/>
  <c r="D173"/>
  <c r="D174"/>
  <c r="D175"/>
  <c r="D176"/>
  <c r="D43" l="1"/>
  <c r="D44"/>
  <c r="D45"/>
  <c r="D46"/>
  <c r="D47"/>
  <c r="D48"/>
  <c r="D49"/>
  <c r="D50"/>
  <c r="D250" l="1"/>
  <c r="D251"/>
  <c r="D252"/>
  <c r="D253"/>
  <c r="D254"/>
  <c r="D255"/>
  <c r="D256"/>
  <c r="D257"/>
  <c r="D258"/>
  <c r="D259"/>
  <c r="D260"/>
  <c r="D249"/>
  <c r="D12" i="4"/>
  <c r="E12"/>
  <c r="F12"/>
  <c r="G12"/>
  <c r="F15" i="2"/>
  <c r="K50"/>
  <c r="L50"/>
  <c r="M50"/>
  <c r="O50"/>
  <c r="P50"/>
  <c r="Q50"/>
  <c r="S50"/>
  <c r="T50"/>
  <c r="U50"/>
  <c r="W50"/>
  <c r="X50"/>
  <c r="Y50"/>
  <c r="AA50"/>
  <c r="AB50"/>
  <c r="AC50"/>
  <c r="AE50"/>
  <c r="AF50"/>
  <c r="AG50"/>
  <c r="AI50"/>
  <c r="AJ50"/>
  <c r="K49"/>
  <c r="L49"/>
  <c r="M49"/>
  <c r="O49"/>
  <c r="P49"/>
  <c r="Q49"/>
  <c r="S49"/>
  <c r="T49"/>
  <c r="U49"/>
  <c r="W49"/>
  <c r="X49"/>
  <c r="Y49"/>
  <c r="AA49"/>
  <c r="AB49"/>
  <c r="AC49"/>
  <c r="AE49"/>
  <c r="AF49"/>
  <c r="AG49"/>
  <c r="AI49"/>
  <c r="I47"/>
  <c r="K17"/>
  <c r="L17"/>
  <c r="M17"/>
  <c r="O17"/>
  <c r="P17"/>
  <c r="Q17"/>
  <c r="S17"/>
  <c r="T17"/>
  <c r="U17"/>
  <c r="W17"/>
  <c r="X17"/>
  <c r="Y17"/>
  <c r="AA17"/>
  <c r="AB17"/>
  <c r="AC17"/>
  <c r="AF17"/>
  <c r="AG17"/>
  <c r="AI17"/>
  <c r="AJ17"/>
  <c r="I18"/>
  <c r="K18"/>
  <c r="L18"/>
  <c r="M18"/>
  <c r="O18"/>
  <c r="P18"/>
  <c r="Q18"/>
  <c r="S18"/>
  <c r="T18"/>
  <c r="U18"/>
  <c r="W18"/>
  <c r="X18"/>
  <c r="AA18"/>
  <c r="AB18"/>
  <c r="AC18"/>
  <c r="AE18"/>
  <c r="AF18"/>
  <c r="AG18"/>
  <c r="AI18"/>
  <c r="AJ18"/>
  <c r="I19"/>
  <c r="L19"/>
  <c r="M19"/>
  <c r="O19"/>
  <c r="P19"/>
  <c r="S19"/>
  <c r="U19"/>
  <c r="W19"/>
  <c r="X19"/>
  <c r="Y19"/>
  <c r="AA19"/>
  <c r="AB19"/>
  <c r="AC19"/>
  <c r="AE19"/>
  <c r="AF19"/>
  <c r="AG19"/>
  <c r="AI19"/>
  <c r="AJ19"/>
  <c r="K20"/>
  <c r="L20"/>
  <c r="M20"/>
  <c r="O20"/>
  <c r="P20"/>
  <c r="Q20"/>
  <c r="T20"/>
  <c r="U20"/>
  <c r="X20"/>
  <c r="Y20"/>
  <c r="AA20"/>
  <c r="AB20"/>
  <c r="AC20"/>
  <c r="AF20"/>
  <c r="AG20"/>
  <c r="AJ20"/>
  <c r="I21"/>
  <c r="K21"/>
  <c r="L21"/>
  <c r="M21"/>
  <c r="O21"/>
  <c r="P21"/>
  <c r="Q21"/>
  <c r="S21"/>
  <c r="T21"/>
  <c r="U21"/>
  <c r="W21"/>
  <c r="X21"/>
  <c r="Y21"/>
  <c r="AA21"/>
  <c r="AB21"/>
  <c r="AC21"/>
  <c r="AE21"/>
  <c r="AF21"/>
  <c r="AG21"/>
  <c r="AI21"/>
  <c r="AJ21"/>
  <c r="I22"/>
  <c r="K22"/>
  <c r="L22"/>
  <c r="O22"/>
  <c r="P22"/>
  <c r="Q22"/>
  <c r="S22"/>
  <c r="T22"/>
  <c r="U22"/>
  <c r="W22"/>
  <c r="X22"/>
  <c r="Y22"/>
  <c r="AA22"/>
  <c r="AB22"/>
  <c r="AC22"/>
  <c r="AE22"/>
  <c r="AF22"/>
  <c r="AG22"/>
  <c r="AI22"/>
  <c r="AJ22"/>
  <c r="D53" i="3"/>
  <c r="D54"/>
  <c r="D55"/>
  <c r="D56"/>
  <c r="D57"/>
  <c r="D58"/>
  <c r="D59"/>
  <c r="D60"/>
  <c r="D61"/>
  <c r="D62"/>
  <c r="D63"/>
  <c r="D64"/>
  <c r="I23" i="2"/>
  <c r="K23"/>
  <c r="L23"/>
  <c r="M23"/>
  <c r="O23"/>
  <c r="P23"/>
  <c r="Q23"/>
  <c r="S23"/>
  <c r="T23"/>
  <c r="U23"/>
  <c r="W23"/>
  <c r="X23"/>
  <c r="Y23"/>
  <c r="AA23"/>
  <c r="AB23"/>
  <c r="AC23"/>
  <c r="AF23"/>
  <c r="AG23"/>
  <c r="AI23"/>
  <c r="AJ23"/>
  <c r="I24"/>
  <c r="K24"/>
  <c r="L24"/>
  <c r="M24"/>
  <c r="O24"/>
  <c r="P24"/>
  <c r="Q24"/>
  <c r="S24"/>
  <c r="T24"/>
  <c r="U24"/>
  <c r="W24"/>
  <c r="X24"/>
  <c r="Y24"/>
  <c r="AA24"/>
  <c r="AB24"/>
  <c r="AC24"/>
  <c r="AE24"/>
  <c r="AF24"/>
  <c r="AG24"/>
  <c r="AI24"/>
  <c r="AJ24"/>
  <c r="D67" i="3"/>
  <c r="D68"/>
  <c r="D69"/>
  <c r="D70"/>
  <c r="D71"/>
  <c r="D72"/>
  <c r="D73"/>
  <c r="D74"/>
  <c r="D75"/>
  <c r="D76"/>
  <c r="D77"/>
  <c r="D78"/>
  <c r="K25" i="2"/>
  <c r="L25"/>
  <c r="M25"/>
  <c r="O25"/>
  <c r="P25"/>
  <c r="Q25"/>
  <c r="S25"/>
  <c r="T25"/>
  <c r="U25"/>
  <c r="W25"/>
  <c r="X25"/>
  <c r="Y25"/>
  <c r="AA25"/>
  <c r="AB25"/>
  <c r="AE25"/>
  <c r="AF25"/>
  <c r="AG25"/>
  <c r="AI25"/>
  <c r="AJ25"/>
  <c r="I26"/>
  <c r="K26"/>
  <c r="L26"/>
  <c r="M26"/>
  <c r="O26"/>
  <c r="P26"/>
  <c r="Q26"/>
  <c r="S26"/>
  <c r="T26"/>
  <c r="U26"/>
  <c r="W26"/>
  <c r="X26"/>
  <c r="Y26"/>
  <c r="AA26"/>
  <c r="AB26"/>
  <c r="AC26"/>
  <c r="AE26"/>
  <c r="AF26"/>
  <c r="AG26"/>
  <c r="AI26"/>
  <c r="AJ26"/>
  <c r="D82" i="3"/>
  <c r="D83"/>
  <c r="D84"/>
  <c r="D85"/>
  <c r="D86"/>
  <c r="D87"/>
  <c r="D88"/>
  <c r="D89"/>
  <c r="D90"/>
  <c r="D91"/>
  <c r="D92"/>
  <c r="K27" i="2"/>
  <c r="L27"/>
  <c r="M27"/>
  <c r="O27"/>
  <c r="P27"/>
  <c r="Q27"/>
  <c r="S27"/>
  <c r="T27"/>
  <c r="U27"/>
  <c r="X27"/>
  <c r="Y27"/>
  <c r="AB27"/>
  <c r="AC27"/>
  <c r="AE27"/>
  <c r="AF27"/>
  <c r="AG27"/>
  <c r="AI27"/>
  <c r="AJ27"/>
  <c r="I28"/>
  <c r="K28"/>
  <c r="L28"/>
  <c r="M28"/>
  <c r="O28"/>
  <c r="P28"/>
  <c r="Q28"/>
  <c r="S28"/>
  <c r="U28"/>
  <c r="W28"/>
  <c r="X28"/>
  <c r="Y28"/>
  <c r="AA28"/>
  <c r="AB28"/>
  <c r="AC28"/>
  <c r="AE28"/>
  <c r="AF28"/>
  <c r="AG28"/>
  <c r="AI28"/>
  <c r="AJ28"/>
  <c r="D95" i="3"/>
  <c r="D96"/>
  <c r="D98"/>
  <c r="D99"/>
  <c r="D100"/>
  <c r="D101"/>
  <c r="D102"/>
  <c r="D103"/>
  <c r="D104"/>
  <c r="D105"/>
  <c r="D106"/>
  <c r="I29" i="2"/>
  <c r="K29"/>
  <c r="L29"/>
  <c r="M29"/>
  <c r="O29"/>
  <c r="P29"/>
  <c r="Q29"/>
  <c r="S29"/>
  <c r="T29"/>
  <c r="U29"/>
  <c r="W29"/>
  <c r="Y29"/>
  <c r="AA29"/>
  <c r="AB29"/>
  <c r="AC29"/>
  <c r="AE29"/>
  <c r="AF29"/>
  <c r="AI29"/>
  <c r="I30"/>
  <c r="K30"/>
  <c r="L30"/>
  <c r="M30"/>
  <c r="O30"/>
  <c r="P30"/>
  <c r="Q30"/>
  <c r="S30"/>
  <c r="T30"/>
  <c r="U30"/>
  <c r="W30"/>
  <c r="X30"/>
  <c r="Y30"/>
  <c r="AB30"/>
  <c r="AC30"/>
  <c r="AE30"/>
  <c r="AF30"/>
  <c r="AG30"/>
  <c r="AI30"/>
  <c r="AJ30"/>
  <c r="D109" i="3"/>
  <c r="D110"/>
  <c r="D111"/>
  <c r="D112"/>
  <c r="D113"/>
  <c r="D114"/>
  <c r="D115"/>
  <c r="D116"/>
  <c r="D119"/>
  <c r="D120"/>
  <c r="L31" i="2"/>
  <c r="M31"/>
  <c r="O31"/>
  <c r="P31"/>
  <c r="Q31"/>
  <c r="T31"/>
  <c r="U31"/>
  <c r="W31"/>
  <c r="Y31"/>
  <c r="AB31"/>
  <c r="AC31"/>
  <c r="AE31"/>
  <c r="AF31"/>
  <c r="AG31"/>
  <c r="AI31"/>
  <c r="AJ31"/>
  <c r="I32"/>
  <c r="L32"/>
  <c r="M32"/>
  <c r="O32"/>
  <c r="P32"/>
  <c r="Q32"/>
  <c r="T32"/>
  <c r="U32"/>
  <c r="W32"/>
  <c r="Y32"/>
  <c r="AC32"/>
  <c r="AE32"/>
  <c r="AF32"/>
  <c r="AG32"/>
  <c r="AI32"/>
  <c r="AJ32"/>
  <c r="D123" i="3"/>
  <c r="D124"/>
  <c r="D125"/>
  <c r="D126"/>
  <c r="D127"/>
  <c r="D128"/>
  <c r="D129"/>
  <c r="D130"/>
  <c r="D131"/>
  <c r="D132"/>
  <c r="D133"/>
  <c r="D134"/>
  <c r="L33" i="2"/>
  <c r="M33"/>
  <c r="P33"/>
  <c r="Q33"/>
  <c r="T33"/>
  <c r="U33"/>
  <c r="X33"/>
  <c r="Y33"/>
  <c r="AB33"/>
  <c r="AC33"/>
  <c r="AF33"/>
  <c r="AG33"/>
  <c r="AJ33"/>
  <c r="I34"/>
  <c r="L34"/>
  <c r="M34"/>
  <c r="P34"/>
  <c r="Q34"/>
  <c r="T34"/>
  <c r="U34"/>
  <c r="W34"/>
  <c r="X34"/>
  <c r="Y34"/>
  <c r="AB34"/>
  <c r="AC34"/>
  <c r="AF34"/>
  <c r="AG34"/>
  <c r="AI34"/>
  <c r="AJ34"/>
  <c r="D139" i="3"/>
  <c r="D140"/>
  <c r="D141"/>
  <c r="D142"/>
  <c r="D143"/>
  <c r="D144"/>
  <c r="D145"/>
  <c r="D146"/>
  <c r="D147"/>
  <c r="D148"/>
  <c r="I35" i="2"/>
  <c r="K35"/>
  <c r="L35"/>
  <c r="M35"/>
  <c r="O35"/>
  <c r="P35"/>
  <c r="Q35"/>
  <c r="S35"/>
  <c r="T35"/>
  <c r="U35"/>
  <c r="W35"/>
  <c r="X35"/>
  <c r="Y35"/>
  <c r="AA35"/>
  <c r="AB35"/>
  <c r="AC35"/>
  <c r="AE35"/>
  <c r="AF35"/>
  <c r="AG35"/>
  <c r="AI35"/>
  <c r="AJ35"/>
  <c r="I36"/>
  <c r="K36"/>
  <c r="L36"/>
  <c r="M36"/>
  <c r="O36"/>
  <c r="P36"/>
  <c r="Q36"/>
  <c r="S36"/>
  <c r="T36"/>
  <c r="U36"/>
  <c r="W36"/>
  <c r="X36"/>
  <c r="Y36"/>
  <c r="AA36"/>
  <c r="AB36"/>
  <c r="AC36"/>
  <c r="AE36"/>
  <c r="AF36"/>
  <c r="AG36"/>
  <c r="AI36"/>
  <c r="AJ36"/>
  <c r="D151" i="3"/>
  <c r="D152"/>
  <c r="D153"/>
  <c r="D154"/>
  <c r="D155"/>
  <c r="D156"/>
  <c r="D157"/>
  <c r="D158"/>
  <c r="D159"/>
  <c r="D160"/>
  <c r="D161"/>
  <c r="D162"/>
  <c r="I37" i="2"/>
  <c r="K37"/>
  <c r="L37"/>
  <c r="M37"/>
  <c r="O37"/>
  <c r="P37"/>
  <c r="Q37"/>
  <c r="T37"/>
  <c r="U37"/>
  <c r="Y37"/>
  <c r="AA37"/>
  <c r="AB37"/>
  <c r="AC37"/>
  <c r="AE37"/>
  <c r="AF37"/>
  <c r="AG37"/>
  <c r="AI37"/>
  <c r="AJ37"/>
  <c r="M38"/>
  <c r="O38"/>
  <c r="P38"/>
  <c r="Q38"/>
  <c r="T38"/>
  <c r="U38"/>
  <c r="X38"/>
  <c r="Y38"/>
  <c r="AA38"/>
  <c r="AB38"/>
  <c r="AC38"/>
  <c r="AE38"/>
  <c r="AF38"/>
  <c r="AG38"/>
  <c r="AI38"/>
  <c r="AJ38"/>
  <c r="D180" i="3"/>
  <c r="D181"/>
  <c r="D182"/>
  <c r="D183"/>
  <c r="D184"/>
  <c r="D185"/>
  <c r="D186"/>
  <c r="D188"/>
  <c r="D189"/>
  <c r="D190"/>
  <c r="I41" i="2"/>
  <c r="L41"/>
  <c r="P41"/>
  <c r="Q41"/>
  <c r="T41"/>
  <c r="U41"/>
  <c r="W41"/>
  <c r="X41"/>
  <c r="Y41"/>
  <c r="AB41"/>
  <c r="AC41"/>
  <c r="AF41"/>
  <c r="AG41"/>
  <c r="AI41"/>
  <c r="AJ41"/>
  <c r="K42"/>
  <c r="L42"/>
  <c r="M42"/>
  <c r="O42"/>
  <c r="P42"/>
  <c r="Q42"/>
  <c r="S42"/>
  <c r="T42"/>
  <c r="W42"/>
  <c r="X42"/>
  <c r="Y42"/>
  <c r="AA42"/>
  <c r="AC42"/>
  <c r="AF42"/>
  <c r="AG42"/>
  <c r="AI42"/>
  <c r="AJ42"/>
  <c r="D193" i="3"/>
  <c r="D194"/>
  <c r="D195"/>
  <c r="D196"/>
  <c r="D197"/>
  <c r="D198"/>
  <c r="D199"/>
  <c r="D200"/>
  <c r="D201"/>
  <c r="D202"/>
  <c r="D203"/>
  <c r="I43" i="2"/>
  <c r="L43"/>
  <c r="M43"/>
  <c r="O43"/>
  <c r="P43"/>
  <c r="Q43"/>
  <c r="S43"/>
  <c r="T43"/>
  <c r="U43"/>
  <c r="W43"/>
  <c r="X43"/>
  <c r="Y43"/>
  <c r="AB43"/>
  <c r="AC43"/>
  <c r="AF43"/>
  <c r="AG43"/>
  <c r="AJ43"/>
  <c r="I44"/>
  <c r="L44"/>
  <c r="M44"/>
  <c r="O44"/>
  <c r="P44"/>
  <c r="Q44"/>
  <c r="S44"/>
  <c r="T44"/>
  <c r="U44"/>
  <c r="W44"/>
  <c r="X44"/>
  <c r="Y44"/>
  <c r="AA44"/>
  <c r="AB44"/>
  <c r="AC44"/>
  <c r="AE44"/>
  <c r="AF44"/>
  <c r="AG44"/>
  <c r="AI44"/>
  <c r="AJ44"/>
  <c r="D207" i="3"/>
  <c r="D208"/>
  <c r="D209"/>
  <c r="D210"/>
  <c r="D211"/>
  <c r="D212"/>
  <c r="D213"/>
  <c r="D214"/>
  <c r="D215"/>
  <c r="D216"/>
  <c r="D217"/>
  <c r="D218"/>
  <c r="I45" i="2"/>
  <c r="K45"/>
  <c r="L45"/>
  <c r="M45"/>
  <c r="O45"/>
  <c r="P45"/>
  <c r="Q45"/>
  <c r="S45"/>
  <c r="U45"/>
  <c r="W45"/>
  <c r="X45"/>
  <c r="Y45"/>
  <c r="AB45"/>
  <c r="AC45"/>
  <c r="AE45"/>
  <c r="AF45"/>
  <c r="AG45"/>
  <c r="AI45"/>
  <c r="AJ45"/>
  <c r="I46"/>
  <c r="K46"/>
  <c r="L46"/>
  <c r="M46"/>
  <c r="O46"/>
  <c r="P46"/>
  <c r="Q46"/>
  <c r="S46"/>
  <c r="T46"/>
  <c r="U46"/>
  <c r="W46"/>
  <c r="X46"/>
  <c r="Y46"/>
  <c r="AA46"/>
  <c r="AB46"/>
  <c r="AC46"/>
  <c r="AE46"/>
  <c r="AF46"/>
  <c r="AG46"/>
  <c r="AI46"/>
  <c r="D221" i="3"/>
  <c r="D222"/>
  <c r="D223"/>
  <c r="D224"/>
  <c r="D225"/>
  <c r="D226"/>
  <c r="D227"/>
  <c r="D228"/>
  <c r="D229"/>
  <c r="D230"/>
  <c r="D231"/>
  <c r="D232"/>
  <c r="K47" i="2"/>
  <c r="L47"/>
  <c r="O47"/>
  <c r="P47"/>
  <c r="Q47"/>
  <c r="S47"/>
  <c r="T47"/>
  <c r="U47"/>
  <c r="W47"/>
  <c r="X47"/>
  <c r="Y47"/>
  <c r="AA47"/>
  <c r="AB47"/>
  <c r="AC47"/>
  <c r="AF47"/>
  <c r="AG47"/>
  <c r="AI47"/>
  <c r="AJ47"/>
  <c r="I48"/>
  <c r="K48"/>
  <c r="L48"/>
  <c r="M48"/>
  <c r="O48"/>
  <c r="P48"/>
  <c r="Q48"/>
  <c r="S48"/>
  <c r="T48"/>
  <c r="U48"/>
  <c r="W48"/>
  <c r="Y48"/>
  <c r="AA48"/>
  <c r="AB48"/>
  <c r="AC48"/>
  <c r="AE48"/>
  <c r="AF48"/>
  <c r="AG48"/>
  <c r="AI48"/>
  <c r="AJ48"/>
  <c r="D235" i="3"/>
  <c r="D236"/>
  <c r="D237"/>
  <c r="D238"/>
  <c r="D239"/>
  <c r="D240"/>
  <c r="D241"/>
  <c r="D242"/>
  <c r="D243"/>
  <c r="D244"/>
  <c r="D246"/>
  <c r="S44" i="4"/>
  <c r="S41"/>
  <c r="S40"/>
  <c r="S36"/>
  <c r="N34"/>
  <c r="M34"/>
  <c r="L34"/>
  <c r="K34"/>
  <c r="J34"/>
  <c r="H34"/>
  <c r="G34"/>
  <c r="F34"/>
  <c r="S28"/>
  <c r="S27"/>
  <c r="S26"/>
  <c r="S25"/>
  <c r="S23"/>
  <c r="S22"/>
  <c r="S21"/>
  <c r="S20"/>
  <c r="S19"/>
  <c r="S17"/>
  <c r="S16"/>
  <c r="S15"/>
  <c r="S13"/>
  <c r="AA39" i="2"/>
  <c r="AE17"/>
  <c r="D293" i="3"/>
  <c r="D294"/>
  <c r="M22" i="2"/>
  <c r="Y65"/>
  <c r="AA65"/>
  <c r="AG65"/>
  <c r="AI65"/>
  <c r="AJ65"/>
  <c r="AI66"/>
  <c r="AJ66"/>
  <c r="D360" i="3"/>
  <c r="D359"/>
  <c r="D358"/>
  <c r="D357"/>
  <c r="D356"/>
  <c r="D355"/>
  <c r="D354"/>
  <c r="D353"/>
  <c r="D352"/>
  <c r="D351"/>
  <c r="D350"/>
  <c r="D349"/>
  <c r="AG66" i="2"/>
  <c r="AF66"/>
  <c r="AC66"/>
  <c r="AB66"/>
  <c r="AA66"/>
  <c r="Y66"/>
  <c r="X66"/>
  <c r="W66"/>
  <c r="U66"/>
  <c r="T66"/>
  <c r="Q66"/>
  <c r="P66"/>
  <c r="O66"/>
  <c r="M66"/>
  <c r="L66"/>
  <c r="K66"/>
  <c r="I66"/>
  <c r="AF65"/>
  <c r="AC65"/>
  <c r="AB65"/>
  <c r="X65"/>
  <c r="W65"/>
  <c r="U65"/>
  <c r="T65"/>
  <c r="Q65"/>
  <c r="P65"/>
  <c r="M65"/>
  <c r="L65"/>
  <c r="K65"/>
  <c r="I65"/>
  <c r="I57"/>
  <c r="K56"/>
  <c r="L56"/>
  <c r="K62"/>
  <c r="L62"/>
  <c r="L54"/>
  <c r="K58"/>
  <c r="L58"/>
  <c r="O56"/>
  <c r="O62"/>
  <c r="O54"/>
  <c r="O58"/>
  <c r="P56"/>
  <c r="P62"/>
  <c r="P58"/>
  <c r="S56"/>
  <c r="S62"/>
  <c r="S54"/>
  <c r="S58"/>
  <c r="T56"/>
  <c r="T62"/>
  <c r="T54"/>
  <c r="T58"/>
  <c r="W56"/>
  <c r="W62"/>
  <c r="W54"/>
  <c r="W58"/>
  <c r="X56"/>
  <c r="X62"/>
  <c r="X54"/>
  <c r="X58"/>
  <c r="AA56"/>
  <c r="AA62"/>
  <c r="AA54"/>
  <c r="AA58"/>
  <c r="AB56"/>
  <c r="AB62"/>
  <c r="AB54"/>
  <c r="AB58"/>
  <c r="AE56"/>
  <c r="AE62"/>
  <c r="AF56"/>
  <c r="AF62"/>
  <c r="AF54"/>
  <c r="AF58"/>
  <c r="AI56"/>
  <c r="AI54"/>
  <c r="AI58"/>
  <c r="AJ56"/>
  <c r="AJ54"/>
  <c r="AJ58"/>
  <c r="D346" i="3"/>
  <c r="D345"/>
  <c r="D344"/>
  <c r="D343"/>
  <c r="D342"/>
  <c r="D341"/>
  <c r="D340"/>
  <c r="D337"/>
  <c r="D332"/>
  <c r="D331"/>
  <c r="D330"/>
  <c r="D329"/>
  <c r="D328"/>
  <c r="D327"/>
  <c r="D326"/>
  <c r="D325"/>
  <c r="D324"/>
  <c r="D323"/>
  <c r="D322"/>
  <c r="D321"/>
  <c r="AJ62" i="2"/>
  <c r="AI62"/>
  <c r="AG62"/>
  <c r="AC62"/>
  <c r="Y62"/>
  <c r="U62"/>
  <c r="Q62"/>
  <c r="M62"/>
  <c r="I62"/>
  <c r="AJ61"/>
  <c r="AI61"/>
  <c r="AG61"/>
  <c r="AF61"/>
  <c r="AE61"/>
  <c r="AC61"/>
  <c r="AB61"/>
  <c r="AA61"/>
  <c r="Y61"/>
  <c r="X61"/>
  <c r="U61"/>
  <c r="T61"/>
  <c r="S61"/>
  <c r="Q61"/>
  <c r="P61"/>
  <c r="M61"/>
  <c r="L61"/>
  <c r="K61"/>
  <c r="I61"/>
  <c r="D318" i="3"/>
  <c r="D317"/>
  <c r="D316"/>
  <c r="D315"/>
  <c r="D314"/>
  <c r="D313"/>
  <c r="D312"/>
  <c r="D311"/>
  <c r="D310"/>
  <c r="D309"/>
  <c r="D308"/>
  <c r="D307"/>
  <c r="P60" i="2"/>
  <c r="M60"/>
  <c r="L60"/>
  <c r="K60"/>
  <c r="I60"/>
  <c r="Q59"/>
  <c r="P59"/>
  <c r="O59"/>
  <c r="M59"/>
  <c r="L59"/>
  <c r="K59"/>
  <c r="I59"/>
  <c r="F304" i="3"/>
  <c r="H304"/>
  <c r="G304"/>
  <c r="D304"/>
  <c r="F303"/>
  <c r="H303"/>
  <c r="G303"/>
  <c r="D303"/>
  <c r="H302"/>
  <c r="G302"/>
  <c r="D302"/>
  <c r="H301"/>
  <c r="G301"/>
  <c r="D301"/>
  <c r="F300"/>
  <c r="H300"/>
  <c r="G300"/>
  <c r="D300"/>
  <c r="F299"/>
  <c r="H299"/>
  <c r="G299"/>
  <c r="D299"/>
  <c r="F298"/>
  <c r="H298"/>
  <c r="G298"/>
  <c r="D298"/>
  <c r="F297"/>
  <c r="H297"/>
  <c r="G297"/>
  <c r="D297"/>
  <c r="F296"/>
  <c r="H296"/>
  <c r="G296"/>
  <c r="D296"/>
  <c r="F295"/>
  <c r="H295"/>
  <c r="G295"/>
  <c r="D295"/>
  <c r="H294"/>
  <c r="G294"/>
  <c r="H293"/>
  <c r="G293"/>
  <c r="AG58" i="2"/>
  <c r="AC58"/>
  <c r="Y58"/>
  <c r="U58"/>
  <c r="Q58"/>
  <c r="M58"/>
  <c r="I58"/>
  <c r="AJ57"/>
  <c r="AI57"/>
  <c r="AG57"/>
  <c r="AF57"/>
  <c r="AE57"/>
  <c r="AC57"/>
  <c r="AB57"/>
  <c r="AA57"/>
  <c r="Y57"/>
  <c r="X57"/>
  <c r="U57"/>
  <c r="T57"/>
  <c r="S57"/>
  <c r="Q57"/>
  <c r="P57"/>
  <c r="O57"/>
  <c r="M57"/>
  <c r="K57"/>
  <c r="D290" i="3"/>
  <c r="D289"/>
  <c r="D288"/>
  <c r="D287"/>
  <c r="D286"/>
  <c r="D285"/>
  <c r="D284"/>
  <c r="D283"/>
  <c r="D282"/>
  <c r="D281"/>
  <c r="D280"/>
  <c r="D279"/>
  <c r="AG56" i="2"/>
  <c r="AC56"/>
  <c r="Y56"/>
  <c r="U56"/>
  <c r="Q56"/>
  <c r="M56"/>
  <c r="I56"/>
  <c r="AJ55"/>
  <c r="AI55"/>
  <c r="AG55"/>
  <c r="AF55"/>
  <c r="AE55"/>
  <c r="AC55"/>
  <c r="AB55"/>
  <c r="AA55"/>
  <c r="Y55"/>
  <c r="X55"/>
  <c r="W55"/>
  <c r="U55"/>
  <c r="T55"/>
  <c r="Q55"/>
  <c r="P55"/>
  <c r="M55"/>
  <c r="L55"/>
  <c r="K55"/>
  <c r="I55"/>
  <c r="D276" i="3"/>
  <c r="D275"/>
  <c r="D274"/>
  <c r="D273"/>
  <c r="D272"/>
  <c r="D271"/>
  <c r="D270"/>
  <c r="D269"/>
  <c r="D268"/>
  <c r="D267"/>
  <c r="D266"/>
  <c r="D265"/>
  <c r="AG54" i="2"/>
  <c r="AC54"/>
  <c r="Y54"/>
  <c r="U54"/>
  <c r="Q54"/>
  <c r="M54"/>
  <c r="AI53"/>
  <c r="AE53"/>
  <c r="AC53"/>
  <c r="AB53"/>
  <c r="Y53"/>
  <c r="X53"/>
  <c r="W53"/>
  <c r="U53"/>
  <c r="T53"/>
  <c r="Q53"/>
  <c r="O53"/>
  <c r="M53"/>
  <c r="L53"/>
  <c r="AJ40"/>
  <c r="AI40"/>
  <c r="AG40"/>
  <c r="AF40"/>
  <c r="AE40"/>
  <c r="AC40"/>
  <c r="AB40"/>
  <c r="AA40"/>
  <c r="Y40"/>
  <c r="X40"/>
  <c r="W40"/>
  <c r="U40"/>
  <c r="T40"/>
  <c r="S40"/>
  <c r="Q40"/>
  <c r="P40"/>
  <c r="O40"/>
  <c r="M40"/>
  <c r="L40"/>
  <c r="K40"/>
  <c r="I40"/>
  <c r="AJ39"/>
  <c r="AI39"/>
  <c r="AG39"/>
  <c r="AF39"/>
  <c r="AE39"/>
  <c r="AC39"/>
  <c r="AB39"/>
  <c r="Y39"/>
  <c r="X39"/>
  <c r="W39"/>
  <c r="U39"/>
  <c r="T39"/>
  <c r="S39"/>
  <c r="Q39"/>
  <c r="P39"/>
  <c r="O39"/>
  <c r="M39"/>
  <c r="L39"/>
  <c r="I39"/>
  <c r="AE34"/>
  <c r="AI20"/>
  <c r="T19"/>
  <c r="S20"/>
  <c r="F294" i="3"/>
  <c r="F301"/>
  <c r="F302"/>
  <c r="K39" i="2"/>
  <c r="Y18"/>
  <c r="AE20" l="1"/>
  <c r="P54"/>
  <c r="H54" s="1"/>
  <c r="R262" i="3"/>
  <c r="W20" i="2"/>
  <c r="AH20"/>
  <c r="S35" i="4"/>
  <c r="S38"/>
  <c r="L57" i="2"/>
  <c r="H57" s="1"/>
  <c r="I25"/>
  <c r="G17"/>
  <c r="T28"/>
  <c r="H28" s="1"/>
  <c r="O41"/>
  <c r="N41"/>
  <c r="W38"/>
  <c r="V38"/>
  <c r="X37"/>
  <c r="H37" s="1"/>
  <c r="I20"/>
  <c r="C20" s="1"/>
  <c r="Q19"/>
  <c r="Q15" s="1"/>
  <c r="K19"/>
  <c r="G19" s="1"/>
  <c r="T59"/>
  <c r="W261" i="3"/>
  <c r="AE59" i="2"/>
  <c r="AK261" i="3"/>
  <c r="AJ59" i="2"/>
  <c r="AQ261" i="3"/>
  <c r="U60" i="2"/>
  <c r="X262" i="3"/>
  <c r="AB60" i="2"/>
  <c r="AG262" i="3"/>
  <c r="X59" i="2"/>
  <c r="AB261" i="3"/>
  <c r="AC59" i="2"/>
  <c r="AH261" i="3"/>
  <c r="F53" i="1" s="1"/>
  <c r="AI59" i="2"/>
  <c r="AP261" i="3"/>
  <c r="W59" i="2"/>
  <c r="AA261" i="3"/>
  <c r="AB59" i="2"/>
  <c r="AG261" i="3"/>
  <c r="AG59" i="2"/>
  <c r="AM261" i="3"/>
  <c r="F54" i="1" s="1"/>
  <c r="AC60" i="2"/>
  <c r="AH262" i="3"/>
  <c r="AE60" i="2"/>
  <c r="AK262" i="3"/>
  <c r="AA60" i="2"/>
  <c r="AF262" i="3"/>
  <c r="S60" i="2"/>
  <c r="V262" i="3"/>
  <c r="Y59" i="2"/>
  <c r="AC261" i="3"/>
  <c r="F52" i="1" s="1"/>
  <c r="W60" i="2"/>
  <c r="AA262" i="3"/>
  <c r="S59" i="2"/>
  <c r="V261" i="3"/>
  <c r="AG60" i="2"/>
  <c r="AM262" i="3"/>
  <c r="X60" i="2"/>
  <c r="AB262" i="3"/>
  <c r="U59" i="2"/>
  <c r="X261" i="3"/>
  <c r="F51" i="1" s="1"/>
  <c r="AA59" i="2"/>
  <c r="AF261" i="3"/>
  <c r="AF59" i="2"/>
  <c r="AL261" i="3"/>
  <c r="Y60" i="2"/>
  <c r="AC262" i="3"/>
  <c r="AJ60" i="2"/>
  <c r="AQ262" i="3"/>
  <c r="AI60" i="2"/>
  <c r="AP262" i="3"/>
  <c r="AF60" i="2"/>
  <c r="AL262" i="3"/>
  <c r="T60" i="2"/>
  <c r="W262" i="3"/>
  <c r="J34" i="2"/>
  <c r="J9" i="4"/>
  <c r="W61" i="2"/>
  <c r="V61"/>
  <c r="AB32"/>
  <c r="Z32"/>
  <c r="Z31"/>
  <c r="I31"/>
  <c r="C31" s="1"/>
  <c r="I21" i="3"/>
  <c r="AJ29" i="2"/>
  <c r="AQ21" i="3"/>
  <c r="AG29" i="2"/>
  <c r="AG15" s="1"/>
  <c r="AM21" i="3"/>
  <c r="X29" i="2"/>
  <c r="AB21" i="3"/>
  <c r="L262"/>
  <c r="AJ64" i="2"/>
  <c r="AJ63"/>
  <c r="AI64"/>
  <c r="AG64"/>
  <c r="AG63"/>
  <c r="AF64"/>
  <c r="AF63"/>
  <c r="AE63"/>
  <c r="AC64"/>
  <c r="AC63"/>
  <c r="AB63"/>
  <c r="AA64"/>
  <c r="AA63"/>
  <c r="Y64"/>
  <c r="Y63"/>
  <c r="X64"/>
  <c r="X63"/>
  <c r="W64"/>
  <c r="W63"/>
  <c r="U64"/>
  <c r="U63"/>
  <c r="T64"/>
  <c r="P64"/>
  <c r="P63"/>
  <c r="R261" i="3"/>
  <c r="O64" i="2"/>
  <c r="Q262" i="3"/>
  <c r="O63" i="2"/>
  <c r="Q261" i="3"/>
  <c r="M64" i="2"/>
  <c r="M52" s="1"/>
  <c r="N262" i="3"/>
  <c r="M63" i="2"/>
  <c r="M51" s="1"/>
  <c r="N261" i="3"/>
  <c r="F49" i="1" s="1"/>
  <c r="L64" i="2"/>
  <c r="L52" s="1"/>
  <c r="M262" i="3"/>
  <c r="L63" i="2"/>
  <c r="M261" i="3"/>
  <c r="K63" i="2"/>
  <c r="L261" i="3"/>
  <c r="I64" i="2"/>
  <c r="I262" i="3"/>
  <c r="I63" i="2"/>
  <c r="I261" i="3"/>
  <c r="F48" i="1" s="1"/>
  <c r="T63" i="2"/>
  <c r="S64"/>
  <c r="S63"/>
  <c r="Q64"/>
  <c r="S262" i="3"/>
  <c r="Q63" i="2"/>
  <c r="Q51" s="1"/>
  <c r="S261" i="3"/>
  <c r="F50" i="1" s="1"/>
  <c r="AE47" i="2"/>
  <c r="G47" s="1"/>
  <c r="AD47"/>
  <c r="AA45"/>
  <c r="G45" s="1"/>
  <c r="Z45"/>
  <c r="S34"/>
  <c r="R34"/>
  <c r="O34"/>
  <c r="O16" s="1"/>
  <c r="N34"/>
  <c r="O55"/>
  <c r="N55"/>
  <c r="AD43"/>
  <c r="AI43"/>
  <c r="AH43"/>
  <c r="R41"/>
  <c r="AE42"/>
  <c r="AD42"/>
  <c r="U42"/>
  <c r="U16" s="1"/>
  <c r="Z41"/>
  <c r="AC25"/>
  <c r="AC15" s="1"/>
  <c r="AA30"/>
  <c r="G30" s="1"/>
  <c r="Z30"/>
  <c r="X32"/>
  <c r="V32"/>
  <c r="K32"/>
  <c r="K31"/>
  <c r="M47"/>
  <c r="C47" s="1"/>
  <c r="T45"/>
  <c r="T15" s="1"/>
  <c r="R45"/>
  <c r="AA43"/>
  <c r="Z43"/>
  <c r="K44"/>
  <c r="G44" s="1"/>
  <c r="K43"/>
  <c r="M41"/>
  <c r="C41" s="1"/>
  <c r="I42"/>
  <c r="AA27"/>
  <c r="Z27"/>
  <c r="AJ46"/>
  <c r="H46" s="1"/>
  <c r="AH46"/>
  <c r="L38"/>
  <c r="L16" s="1"/>
  <c r="J38"/>
  <c r="AA31"/>
  <c r="AA32"/>
  <c r="X31"/>
  <c r="V31"/>
  <c r="AH66"/>
  <c r="S32"/>
  <c r="R32"/>
  <c r="AE43"/>
  <c r="S55"/>
  <c r="R55"/>
  <c r="S31"/>
  <c r="R31"/>
  <c r="C17"/>
  <c r="N53"/>
  <c r="AB42"/>
  <c r="Z42"/>
  <c r="Z33"/>
  <c r="S41"/>
  <c r="AA41"/>
  <c r="K41"/>
  <c r="AA34"/>
  <c r="Z34"/>
  <c r="K34"/>
  <c r="K33"/>
  <c r="I33"/>
  <c r="C33" s="1"/>
  <c r="S14" i="4"/>
  <c r="AH55" i="2"/>
  <c r="R56"/>
  <c r="I38"/>
  <c r="C38" s="1"/>
  <c r="AD54"/>
  <c r="I54"/>
  <c r="O33"/>
  <c r="N33"/>
  <c r="I27"/>
  <c r="C27" s="1"/>
  <c r="N54"/>
  <c r="R54"/>
  <c r="J59"/>
  <c r="V22"/>
  <c r="Z65"/>
  <c r="AE54"/>
  <c r="AD55"/>
  <c r="Z55"/>
  <c r="AH26"/>
  <c r="R26"/>
  <c r="R22"/>
  <c r="Q60"/>
  <c r="AH57"/>
  <c r="R57"/>
  <c r="Z53"/>
  <c r="J54"/>
  <c r="Z28"/>
  <c r="J28"/>
  <c r="V27"/>
  <c r="K64"/>
  <c r="E34" i="4"/>
  <c r="Z57" i="2"/>
  <c r="AH65"/>
  <c r="Z54"/>
  <c r="K54"/>
  <c r="N22"/>
  <c r="AE58"/>
  <c r="G58" s="1"/>
  <c r="N57"/>
  <c r="AJ53"/>
  <c r="V54"/>
  <c r="I53"/>
  <c r="V19"/>
  <c r="AI63"/>
  <c r="J53"/>
  <c r="AD53"/>
  <c r="AH22"/>
  <c r="D17" i="3"/>
  <c r="H18"/>
  <c r="K53" i="2"/>
  <c r="AA53"/>
  <c r="P53"/>
  <c r="V53"/>
  <c r="D10" i="3"/>
  <c r="D13"/>
  <c r="G15"/>
  <c r="S37" i="4"/>
  <c r="D34"/>
  <c r="G9" i="3"/>
  <c r="R66" i="2"/>
  <c r="Z46"/>
  <c r="V45"/>
  <c r="N43"/>
  <c r="V41"/>
  <c r="AH36"/>
  <c r="AD35"/>
  <c r="V33"/>
  <c r="AH32"/>
  <c r="AD31"/>
  <c r="V29"/>
  <c r="R27"/>
  <c r="N26"/>
  <c r="J25"/>
  <c r="V24"/>
  <c r="AH23"/>
  <c r="R23"/>
  <c r="V20"/>
  <c r="AH19"/>
  <c r="R19"/>
  <c r="J65"/>
  <c r="J66"/>
  <c r="AD20"/>
  <c r="N20"/>
  <c r="Z19"/>
  <c r="Y16"/>
  <c r="P16"/>
  <c r="U15"/>
  <c r="AF16"/>
  <c r="AI16"/>
  <c r="Q16"/>
  <c r="AG16"/>
  <c r="M16"/>
  <c r="AC16"/>
  <c r="L15"/>
  <c r="P15"/>
  <c r="Y15"/>
  <c r="AF15"/>
  <c r="G16" i="3"/>
  <c r="H17"/>
  <c r="G12"/>
  <c r="AB15" i="2"/>
  <c r="G49"/>
  <c r="G50"/>
  <c r="H50"/>
  <c r="J60"/>
  <c r="Z18"/>
  <c r="V17"/>
  <c r="AP21" i="3"/>
  <c r="AK21"/>
  <c r="AF21"/>
  <c r="AA21"/>
  <c r="V21"/>
  <c r="Q21"/>
  <c r="L21"/>
  <c r="AP22"/>
  <c r="AK22"/>
  <c r="AF22"/>
  <c r="AA22"/>
  <c r="V22"/>
  <c r="Q22"/>
  <c r="L22"/>
  <c r="AD65" i="2"/>
  <c r="AL21" i="3"/>
  <c r="AG21"/>
  <c r="W21"/>
  <c r="R21"/>
  <c r="M21"/>
  <c r="AQ22"/>
  <c r="AL22"/>
  <c r="AG22"/>
  <c r="AB22"/>
  <c r="W22"/>
  <c r="R22"/>
  <c r="M22"/>
  <c r="AJ49" i="2"/>
  <c r="H13" i="3"/>
  <c r="G14"/>
  <c r="H11"/>
  <c r="F11" s="1"/>
  <c r="H12"/>
  <c r="G20"/>
  <c r="AH48" i="2"/>
  <c r="AD25"/>
  <c r="N25"/>
  <c r="Z24"/>
  <c r="J24"/>
  <c r="AH21" i="3"/>
  <c r="D53" i="1" s="1"/>
  <c r="AC21" i="3"/>
  <c r="D52" i="1" s="1"/>
  <c r="X21" i="3"/>
  <c r="D51" i="1" s="1"/>
  <c r="S21" i="3"/>
  <c r="N21"/>
  <c r="D49" i="1" s="1"/>
  <c r="I22" i="3"/>
  <c r="AM22"/>
  <c r="AH22"/>
  <c r="AC22"/>
  <c r="X22"/>
  <c r="S22"/>
  <c r="AH49" i="2"/>
  <c r="AD49"/>
  <c r="Z49"/>
  <c r="V49"/>
  <c r="R49"/>
  <c r="N49"/>
  <c r="J49"/>
  <c r="AH50"/>
  <c r="AD50"/>
  <c r="Z50"/>
  <c r="V50"/>
  <c r="R50"/>
  <c r="N50"/>
  <c r="J50"/>
  <c r="H15" i="3"/>
  <c r="D12"/>
  <c r="D16"/>
  <c r="H14"/>
  <c r="H19"/>
  <c r="V55" i="2"/>
  <c r="D15" i="3"/>
  <c r="D19"/>
  <c r="G18"/>
  <c r="D14"/>
  <c r="D18"/>
  <c r="I49" i="2"/>
  <c r="C49" s="1"/>
  <c r="I50"/>
  <c r="N22" i="3"/>
  <c r="G28" i="2"/>
  <c r="V56"/>
  <c r="N62"/>
  <c r="J58"/>
  <c r="J62"/>
  <c r="R65"/>
  <c r="S66"/>
  <c r="Z22"/>
  <c r="AD48"/>
  <c r="N48"/>
  <c r="Z47"/>
  <c r="J47"/>
  <c r="V46"/>
  <c r="AH45"/>
  <c r="AD44"/>
  <c r="N44"/>
  <c r="V42"/>
  <c r="AH41"/>
  <c r="AD40"/>
  <c r="N40"/>
  <c r="J39"/>
  <c r="AH37"/>
  <c r="R37"/>
  <c r="AD36"/>
  <c r="N36"/>
  <c r="Z35"/>
  <c r="J35"/>
  <c r="AD32"/>
  <c r="N32"/>
  <c r="V30"/>
  <c r="AH28"/>
  <c r="R20"/>
  <c r="AH62"/>
  <c r="AB64"/>
  <c r="J56"/>
  <c r="V44"/>
  <c r="AD38"/>
  <c r="N38"/>
  <c r="J37"/>
  <c r="N30"/>
  <c r="V23"/>
  <c r="Z20"/>
  <c r="AD18"/>
  <c r="H27"/>
  <c r="F8" i="4"/>
  <c r="C65" i="2"/>
  <c r="N66"/>
  <c r="AD66"/>
  <c r="N9" i="4"/>
  <c r="N8" s="1"/>
  <c r="V34" i="2"/>
  <c r="AH33"/>
  <c r="N18"/>
  <c r="V18"/>
  <c r="AH17"/>
  <c r="R17"/>
  <c r="AD56"/>
  <c r="V62"/>
  <c r="H62"/>
  <c r="N61"/>
  <c r="G56"/>
  <c r="J48"/>
  <c r="R48"/>
  <c r="N45"/>
  <c r="J46"/>
  <c r="C44"/>
  <c r="J40"/>
  <c r="N37"/>
  <c r="J36"/>
  <c r="R36"/>
  <c r="N35"/>
  <c r="N31"/>
  <c r="N29"/>
  <c r="N28"/>
  <c r="J27"/>
  <c r="N27"/>
  <c r="R25"/>
  <c r="J26"/>
  <c r="V25"/>
  <c r="N24"/>
  <c r="R24"/>
  <c r="N23"/>
  <c r="G46"/>
  <c r="AD22"/>
  <c r="V65"/>
  <c r="V66"/>
  <c r="C66"/>
  <c r="H65"/>
  <c r="AE65"/>
  <c r="Z61"/>
  <c r="Z48"/>
  <c r="V48"/>
  <c r="AH47"/>
  <c r="R47"/>
  <c r="R46"/>
  <c r="AD45"/>
  <c r="AD46"/>
  <c r="H9" i="3"/>
  <c r="G10"/>
  <c r="V43" i="2"/>
  <c r="G13" i="3"/>
  <c r="R43" i="2"/>
  <c r="H16" i="3"/>
  <c r="AH44" i="2"/>
  <c r="H44"/>
  <c r="AH42"/>
  <c r="R42"/>
  <c r="AD41"/>
  <c r="V39"/>
  <c r="V40"/>
  <c r="AH39"/>
  <c r="R39"/>
  <c r="AH40"/>
  <c r="AH38"/>
  <c r="R38"/>
  <c r="AD37"/>
  <c r="Z37"/>
  <c r="Z38"/>
  <c r="Z36"/>
  <c r="V35"/>
  <c r="V36"/>
  <c r="AH35"/>
  <c r="R35"/>
  <c r="AH34"/>
  <c r="AD33"/>
  <c r="AD34"/>
  <c r="AH31"/>
  <c r="AH30"/>
  <c r="R30"/>
  <c r="AD29"/>
  <c r="AD30"/>
  <c r="Z29"/>
  <c r="R29"/>
  <c r="AD28"/>
  <c r="V28"/>
  <c r="AH27"/>
  <c r="AD27"/>
  <c r="V26"/>
  <c r="AH25"/>
  <c r="AD26"/>
  <c r="Z25"/>
  <c r="Z26"/>
  <c r="Z23"/>
  <c r="AH24"/>
  <c r="AD23"/>
  <c r="C21"/>
  <c r="C22"/>
  <c r="G21"/>
  <c r="G22"/>
  <c r="AH18"/>
  <c r="R18"/>
  <c r="AD17"/>
  <c r="N17"/>
  <c r="Z17"/>
  <c r="H22"/>
  <c r="H21"/>
  <c r="H43"/>
  <c r="C28"/>
  <c r="V21"/>
  <c r="G19" i="3"/>
  <c r="AD57" i="2"/>
  <c r="AI33"/>
  <c r="J22"/>
  <c r="Z21"/>
  <c r="AG53"/>
  <c r="AF53"/>
  <c r="H23"/>
  <c r="N59"/>
  <c r="AE41"/>
  <c r="H55"/>
  <c r="C55"/>
  <c r="AH56"/>
  <c r="Z56"/>
  <c r="C34"/>
  <c r="R21"/>
  <c r="N21"/>
  <c r="AD21"/>
  <c r="J21"/>
  <c r="AH21"/>
  <c r="AD61"/>
  <c r="AD62"/>
  <c r="G62"/>
  <c r="R61"/>
  <c r="R62"/>
  <c r="J61"/>
  <c r="C62"/>
  <c r="Z62"/>
  <c r="AH61"/>
  <c r="Z66"/>
  <c r="G26"/>
  <c r="H10" i="3"/>
  <c r="G39" i="2"/>
  <c r="Z39"/>
  <c r="H39"/>
  <c r="N39"/>
  <c r="G40"/>
  <c r="Z40"/>
  <c r="G36"/>
  <c r="C36"/>
  <c r="M9" i="4"/>
  <c r="I9" s="1"/>
  <c r="G29" i="2"/>
  <c r="S38"/>
  <c r="K38"/>
  <c r="R58"/>
  <c r="AH58"/>
  <c r="H19"/>
  <c r="G17" i="3"/>
  <c r="C30" i="2"/>
  <c r="H34"/>
  <c r="H36"/>
  <c r="AH53"/>
  <c r="S53"/>
  <c r="H18"/>
  <c r="C18"/>
  <c r="C35"/>
  <c r="H35"/>
  <c r="C32"/>
  <c r="AE23"/>
  <c r="G23" s="1"/>
  <c r="S33"/>
  <c r="W33"/>
  <c r="AA33"/>
  <c r="AE33"/>
  <c r="C37"/>
  <c r="S37"/>
  <c r="W37"/>
  <c r="C39"/>
  <c r="H40"/>
  <c r="C40"/>
  <c r="X48"/>
  <c r="H48" s="1"/>
  <c r="H56"/>
  <c r="W57"/>
  <c r="H58"/>
  <c r="H66"/>
  <c r="O60"/>
  <c r="G48"/>
  <c r="G24"/>
  <c r="C26"/>
  <c r="H26"/>
  <c r="H33"/>
  <c r="C45"/>
  <c r="H47"/>
  <c r="C48"/>
  <c r="C56"/>
  <c r="H30"/>
  <c r="C43"/>
  <c r="G9" i="4"/>
  <c r="H9"/>
  <c r="O61" i="2"/>
  <c r="AE64"/>
  <c r="O65"/>
  <c r="S65"/>
  <c r="AE66"/>
  <c r="W27"/>
  <c r="G18"/>
  <c r="H20"/>
  <c r="C23"/>
  <c r="C58"/>
  <c r="C61"/>
  <c r="C57"/>
  <c r="H24"/>
  <c r="C24"/>
  <c r="G25"/>
  <c r="H25"/>
  <c r="H61"/>
  <c r="H41"/>
  <c r="G35"/>
  <c r="C46"/>
  <c r="H17"/>
  <c r="C9" i="4" l="1"/>
  <c r="M8"/>
  <c r="I8"/>
  <c r="E56" i="2"/>
  <c r="H29"/>
  <c r="E29" s="1"/>
  <c r="F19" i="3"/>
  <c r="F18"/>
  <c r="F20"/>
  <c r="F9"/>
  <c r="F16"/>
  <c r="AE16" i="2"/>
  <c r="F12" i="3"/>
  <c r="F17"/>
  <c r="F10"/>
  <c r="F15"/>
  <c r="F13"/>
  <c r="F14"/>
  <c r="K51" i="2"/>
  <c r="G20"/>
  <c r="E20" s="1"/>
  <c r="AD19"/>
  <c r="X8" i="3"/>
  <c r="D21" i="1" s="1"/>
  <c r="P52" i="2"/>
  <c r="P10" s="1"/>
  <c r="I52"/>
  <c r="W16"/>
  <c r="AJ15"/>
  <c r="T16"/>
  <c r="C19"/>
  <c r="AI52"/>
  <c r="AI10" s="1"/>
  <c r="I51"/>
  <c r="L51"/>
  <c r="L9" s="1"/>
  <c r="J57"/>
  <c r="T52"/>
  <c r="Y52"/>
  <c r="Y10" s="1"/>
  <c r="X52"/>
  <c r="Y51"/>
  <c r="Y9" s="1"/>
  <c r="AA52"/>
  <c r="AB51"/>
  <c r="AB9" s="1"/>
  <c r="U52"/>
  <c r="U10" s="1"/>
  <c r="K52"/>
  <c r="Q52"/>
  <c r="Q10" s="1"/>
  <c r="AF52"/>
  <c r="AF10" s="1"/>
  <c r="AC52"/>
  <c r="AC10" s="1"/>
  <c r="AI51"/>
  <c r="X51"/>
  <c r="AE51"/>
  <c r="P51"/>
  <c r="P9" s="1"/>
  <c r="O51"/>
  <c r="AJ52"/>
  <c r="U51"/>
  <c r="U9" s="1"/>
  <c r="AG52"/>
  <c r="AG10" s="1"/>
  <c r="W52"/>
  <c r="S52"/>
  <c r="AC51"/>
  <c r="AC9" s="1"/>
  <c r="AB52"/>
  <c r="T51"/>
  <c r="T9" s="1"/>
  <c r="R28"/>
  <c r="O15"/>
  <c r="I16"/>
  <c r="W51"/>
  <c r="AF51"/>
  <c r="AF9" s="1"/>
  <c r="AE52"/>
  <c r="AG51"/>
  <c r="AG9" s="1"/>
  <c r="AJ51"/>
  <c r="AA51"/>
  <c r="S51"/>
  <c r="C59"/>
  <c r="V60"/>
  <c r="Z262" i="3"/>
  <c r="AH59" i="2"/>
  <c r="AO261" i="3"/>
  <c r="G54" i="1" s="1"/>
  <c r="G60" i="2"/>
  <c r="O52"/>
  <c r="O10" s="1"/>
  <c r="AH60"/>
  <c r="AO262" i="3"/>
  <c r="AD59" i="2"/>
  <c r="AJ261" i="3"/>
  <c r="G53" i="1" s="1"/>
  <c r="H59" i="2"/>
  <c r="H60"/>
  <c r="AD60"/>
  <c r="AJ262" i="3"/>
  <c r="R59" i="2"/>
  <c r="U261" i="3"/>
  <c r="G50" i="1" s="1"/>
  <c r="Z59" i="2"/>
  <c r="AE261" i="3"/>
  <c r="G52" i="1" s="1"/>
  <c r="R60" i="2"/>
  <c r="U262" i="3"/>
  <c r="Z60" i="2"/>
  <c r="AE262" i="3"/>
  <c r="V59" i="2"/>
  <c r="Z261" i="3"/>
  <c r="G51" i="1" s="1"/>
  <c r="G59" i="2"/>
  <c r="G61"/>
  <c r="E61" s="1"/>
  <c r="AB16"/>
  <c r="H32"/>
  <c r="C29"/>
  <c r="X15"/>
  <c r="B51" i="1"/>
  <c r="N8" i="3"/>
  <c r="D19" i="1" s="1"/>
  <c r="J29" i="2"/>
  <c r="K21" i="3"/>
  <c r="E48" i="1" s="1"/>
  <c r="AH64" i="2"/>
  <c r="AH63"/>
  <c r="AD64"/>
  <c r="AD63"/>
  <c r="Z64"/>
  <c r="Z63"/>
  <c r="H261" i="3"/>
  <c r="V64" i="2"/>
  <c r="N64"/>
  <c r="P262" i="3"/>
  <c r="N63" i="2"/>
  <c r="P261" i="3"/>
  <c r="G49" i="1" s="1"/>
  <c r="J64" i="2"/>
  <c r="J52" s="1"/>
  <c r="K262" i="3"/>
  <c r="J63" i="2"/>
  <c r="K261" i="3"/>
  <c r="G48" i="1" s="1"/>
  <c r="C64" i="2"/>
  <c r="D261" i="3"/>
  <c r="B36" i="1" s="1"/>
  <c r="C63" i="2"/>
  <c r="H63"/>
  <c r="R64"/>
  <c r="R63"/>
  <c r="G22" i="3"/>
  <c r="H22"/>
  <c r="H21"/>
  <c r="G21"/>
  <c r="N47" i="2"/>
  <c r="J33"/>
  <c r="G27"/>
  <c r="E27" s="1"/>
  <c r="C25"/>
  <c r="G55"/>
  <c r="E55" s="1"/>
  <c r="AI15"/>
  <c r="J44"/>
  <c r="C42"/>
  <c r="G42"/>
  <c r="J30"/>
  <c r="J45"/>
  <c r="H45"/>
  <c r="E45" s="1"/>
  <c r="G43"/>
  <c r="E43" s="1"/>
  <c r="M15"/>
  <c r="M9" s="1"/>
  <c r="G31"/>
  <c r="H31"/>
  <c r="S16"/>
  <c r="AA16"/>
  <c r="G32"/>
  <c r="AJ16"/>
  <c r="H38"/>
  <c r="J32"/>
  <c r="J31"/>
  <c r="J23"/>
  <c r="H42"/>
  <c r="AA15"/>
  <c r="G41"/>
  <c r="E41" s="1"/>
  <c r="K15"/>
  <c r="J41"/>
  <c r="G34"/>
  <c r="E34" s="1"/>
  <c r="K16"/>
  <c r="D48" i="1"/>
  <c r="B48" s="1"/>
  <c r="D21" i="3"/>
  <c r="C54" i="2"/>
  <c r="E46"/>
  <c r="J42"/>
  <c r="G63"/>
  <c r="G64"/>
  <c r="C60"/>
  <c r="G54"/>
  <c r="G53"/>
  <c r="AC7" i="3"/>
  <c r="B22" i="1" s="1"/>
  <c r="B52"/>
  <c r="J43" i="2"/>
  <c r="S8" i="3"/>
  <c r="D20" i="1" s="1"/>
  <c r="X7" i="3"/>
  <c r="B21" i="1" s="1"/>
  <c r="AH8" i="3"/>
  <c r="D23" i="1" s="1"/>
  <c r="AM8" i="3"/>
  <c r="D24" i="1" s="1"/>
  <c r="S7" i="3"/>
  <c r="B20" i="1" s="1"/>
  <c r="G262" i="3"/>
  <c r="E50" i="2"/>
  <c r="D50" i="1"/>
  <c r="B50" s="1"/>
  <c r="I8" i="3"/>
  <c r="D18" i="1" s="1"/>
  <c r="I7" i="3"/>
  <c r="B18" i="1" s="1"/>
  <c r="D22" i="3"/>
  <c r="D35" i="1" s="1"/>
  <c r="AC8" i="3"/>
  <c r="D22" i="1" s="1"/>
  <c r="K22" i="3"/>
  <c r="F47" i="1"/>
  <c r="E35" i="2"/>
  <c r="S15"/>
  <c r="AE22" i="3"/>
  <c r="J55" i="2"/>
  <c r="B53" i="1"/>
  <c r="B49"/>
  <c r="G261" i="3"/>
  <c r="AH7"/>
  <c r="B23" i="1" s="1"/>
  <c r="AH16" i="2"/>
  <c r="D50"/>
  <c r="D16" s="1"/>
  <c r="U22" i="3"/>
  <c r="AO22"/>
  <c r="Z21"/>
  <c r="E51" i="1" s="1"/>
  <c r="H49" i="2"/>
  <c r="E49" s="1"/>
  <c r="D49"/>
  <c r="P22" i="3"/>
  <c r="AJ22"/>
  <c r="U21"/>
  <c r="E50" i="1" s="1"/>
  <c r="AO21" i="3"/>
  <c r="E54" i="1" s="1"/>
  <c r="Z15" i="2"/>
  <c r="P21" i="3"/>
  <c r="E49" i="1" s="1"/>
  <c r="AJ21" i="3"/>
  <c r="E53" i="1" s="1"/>
  <c r="X16" i="2"/>
  <c r="W15"/>
  <c r="V16"/>
  <c r="Z22" i="3"/>
  <c r="AE21"/>
  <c r="E52" i="1" s="1"/>
  <c r="AE15" i="2"/>
  <c r="D262" i="3"/>
  <c r="D36" i="1" s="1"/>
  <c r="N7" i="3"/>
  <c r="B19" i="1" s="1"/>
  <c r="H262" i="3"/>
  <c r="I15" i="2"/>
  <c r="C50"/>
  <c r="E28"/>
  <c r="E62"/>
  <c r="H64"/>
  <c r="E44"/>
  <c r="E58"/>
  <c r="E23"/>
  <c r="G38"/>
  <c r="E26"/>
  <c r="E47"/>
  <c r="H53"/>
  <c r="C53"/>
  <c r="L10"/>
  <c r="G37"/>
  <c r="E37" s="1"/>
  <c r="E22"/>
  <c r="E21"/>
  <c r="E48"/>
  <c r="E39"/>
  <c r="R44"/>
  <c r="E36"/>
  <c r="E30"/>
  <c r="J20"/>
  <c r="J19"/>
  <c r="J17"/>
  <c r="E24"/>
  <c r="J18"/>
  <c r="E19"/>
  <c r="Q9"/>
  <c r="E40"/>
  <c r="N46"/>
  <c r="V63"/>
  <c r="Z44"/>
  <c r="Z16" s="1"/>
  <c r="N56"/>
  <c r="D54" i="1"/>
  <c r="AM7" i="3"/>
  <c r="B24" i="1" s="1"/>
  <c r="R33" i="2"/>
  <c r="R15" s="1"/>
  <c r="N65"/>
  <c r="L8" i="4"/>
  <c r="E8"/>
  <c r="AD39" i="2"/>
  <c r="R40"/>
  <c r="AH29"/>
  <c r="AH15" s="1"/>
  <c r="M10"/>
  <c r="V37"/>
  <c r="V58"/>
  <c r="AD58"/>
  <c r="V57"/>
  <c r="Z58"/>
  <c r="N58"/>
  <c r="G65"/>
  <c r="E65" s="1"/>
  <c r="R53"/>
  <c r="AH54"/>
  <c r="J8" i="4"/>
  <c r="G8"/>
  <c r="V47" i="2"/>
  <c r="AD24"/>
  <c r="AD16" s="1"/>
  <c r="N19"/>
  <c r="G57"/>
  <c r="G66"/>
  <c r="E66" s="1"/>
  <c r="K8" i="4"/>
  <c r="N60" i="2"/>
  <c r="N42"/>
  <c r="E25"/>
  <c r="G33"/>
  <c r="E33" s="1"/>
  <c r="E18"/>
  <c r="E17"/>
  <c r="C8" i="4" l="1"/>
  <c r="B9"/>
  <c r="B8" s="1"/>
  <c r="E38" i="2"/>
  <c r="D37" s="1"/>
  <c r="AE10"/>
  <c r="AD15"/>
  <c r="W10"/>
  <c r="I10"/>
  <c r="AJ9"/>
  <c r="T10"/>
  <c r="AI9"/>
  <c r="H51"/>
  <c r="O9"/>
  <c r="J51"/>
  <c r="AH51"/>
  <c r="AH9" s="1"/>
  <c r="H52"/>
  <c r="AA10"/>
  <c r="N51"/>
  <c r="X9"/>
  <c r="AJ10"/>
  <c r="AB10"/>
  <c r="R52"/>
  <c r="E54"/>
  <c r="G52"/>
  <c r="G51"/>
  <c r="Z51"/>
  <c r="Z9" s="1"/>
  <c r="AD51"/>
  <c r="Z52"/>
  <c r="Z10" s="1"/>
  <c r="V51"/>
  <c r="V52"/>
  <c r="V10" s="1"/>
  <c r="W9"/>
  <c r="C52"/>
  <c r="C51"/>
  <c r="R51"/>
  <c r="R9" s="1"/>
  <c r="AH52"/>
  <c r="AH10" s="1"/>
  <c r="AD52"/>
  <c r="AD10" s="1"/>
  <c r="N52"/>
  <c r="E60"/>
  <c r="E59"/>
  <c r="AE9"/>
  <c r="S10"/>
  <c r="AA9"/>
  <c r="K9"/>
  <c r="I9"/>
  <c r="E32"/>
  <c r="C15"/>
  <c r="D8" i="1"/>
  <c r="F22" i="3"/>
  <c r="D7"/>
  <c r="E63" i="2"/>
  <c r="F21" i="3"/>
  <c r="B29" i="1" s="1"/>
  <c r="N15" i="2"/>
  <c r="E31"/>
  <c r="E15" s="1"/>
  <c r="C16"/>
  <c r="H16"/>
  <c r="E42"/>
  <c r="D41" s="1"/>
  <c r="K10"/>
  <c r="B13" i="1"/>
  <c r="D45" i="2"/>
  <c r="D12" i="1"/>
  <c r="B8"/>
  <c r="F22"/>
  <c r="G22" s="1"/>
  <c r="D13"/>
  <c r="B7"/>
  <c r="D11"/>
  <c r="B35"/>
  <c r="F35" s="1"/>
  <c r="G35" s="1"/>
  <c r="F20"/>
  <c r="G20" s="1"/>
  <c r="D9"/>
  <c r="B9"/>
  <c r="B12"/>
  <c r="D43" i="2"/>
  <c r="F21" i="1"/>
  <c r="G21" s="1"/>
  <c r="R16" i="2"/>
  <c r="F23" i="1"/>
  <c r="G23" s="1"/>
  <c r="D55" i="2"/>
  <c r="F262" i="3"/>
  <c r="B10" i="1"/>
  <c r="N16" i="2"/>
  <c r="H7" i="3"/>
  <c r="B42" i="1" s="1"/>
  <c r="D34"/>
  <c r="E35" s="1"/>
  <c r="H8" i="3"/>
  <c r="F18" i="1"/>
  <c r="G18" s="1"/>
  <c r="C53"/>
  <c r="C48"/>
  <c r="C51"/>
  <c r="C49"/>
  <c r="D35" i="2"/>
  <c r="V15"/>
  <c r="F261" i="3"/>
  <c r="B30" i="1" s="1"/>
  <c r="B17"/>
  <c r="C20" s="1"/>
  <c r="D61" i="2"/>
  <c r="D8" i="3"/>
  <c r="J16" i="2"/>
  <c r="J10" s="1"/>
  <c r="J15"/>
  <c r="C54" i="1"/>
  <c r="F19"/>
  <c r="G19" s="1"/>
  <c r="G15" i="2"/>
  <c r="G16"/>
  <c r="H15"/>
  <c r="F36" i="1"/>
  <c r="G36" s="1"/>
  <c r="D27" i="2"/>
  <c r="E64"/>
  <c r="D23"/>
  <c r="D29"/>
  <c r="D65"/>
  <c r="D47"/>
  <c r="E53"/>
  <c r="D19"/>
  <c r="D39"/>
  <c r="D25"/>
  <c r="D33"/>
  <c r="D17" i="1"/>
  <c r="E20" s="1"/>
  <c r="D21" i="2"/>
  <c r="D47" i="1"/>
  <c r="B54"/>
  <c r="B47" s="1"/>
  <c r="F24"/>
  <c r="G24" s="1"/>
  <c r="C52"/>
  <c r="E47"/>
  <c r="G7" i="3"/>
  <c r="B11" i="1"/>
  <c r="G47"/>
  <c r="C50"/>
  <c r="G8" i="3"/>
  <c r="D10" i="1"/>
  <c r="E57" i="2"/>
  <c r="S9"/>
  <c r="X10"/>
  <c r="D17"/>
  <c r="I13" i="1" l="1"/>
  <c r="I10"/>
  <c r="I8"/>
  <c r="E36"/>
  <c r="E34" s="1"/>
  <c r="I9"/>
  <c r="I11"/>
  <c r="I12"/>
  <c r="F7" i="3"/>
  <c r="F8"/>
  <c r="AD9" i="2"/>
  <c r="H10"/>
  <c r="G9"/>
  <c r="E16"/>
  <c r="F32" s="1"/>
  <c r="G10"/>
  <c r="D53"/>
  <c r="E51"/>
  <c r="E9" s="1"/>
  <c r="R10"/>
  <c r="E52"/>
  <c r="F68" s="1"/>
  <c r="D59"/>
  <c r="N9"/>
  <c r="J9"/>
  <c r="H9"/>
  <c r="C9"/>
  <c r="D63"/>
  <c r="D31"/>
  <c r="D15" s="1"/>
  <c r="D30" i="1"/>
  <c r="C10" i="2"/>
  <c r="F13" i="1"/>
  <c r="G13" s="1"/>
  <c r="D29"/>
  <c r="F12"/>
  <c r="G12" s="1"/>
  <c r="F8"/>
  <c r="G8" s="1"/>
  <c r="B34"/>
  <c r="C36" s="1"/>
  <c r="F9"/>
  <c r="G9" s="1"/>
  <c r="B28"/>
  <c r="C30" s="1"/>
  <c r="N10" i="2"/>
  <c r="F10" i="1"/>
  <c r="G10" s="1"/>
  <c r="D42"/>
  <c r="F42" s="1"/>
  <c r="G42" s="1"/>
  <c r="C19"/>
  <c r="C24"/>
  <c r="C21"/>
  <c r="C23"/>
  <c r="C18"/>
  <c r="C22"/>
  <c r="D7"/>
  <c r="E22"/>
  <c r="E19"/>
  <c r="F17"/>
  <c r="G17" s="1"/>
  <c r="E18"/>
  <c r="E24"/>
  <c r="E21"/>
  <c r="E23"/>
  <c r="V9" i="2"/>
  <c r="C47" i="1"/>
  <c r="B41"/>
  <c r="B40" s="1"/>
  <c r="C42" s="1"/>
  <c r="F11"/>
  <c r="G11" s="1"/>
  <c r="B6"/>
  <c r="D57" i="2"/>
  <c r="D41" i="1"/>
  <c r="D6" l="1"/>
  <c r="I6" s="1"/>
  <c r="I7"/>
  <c r="F30"/>
  <c r="G30" s="1"/>
  <c r="F64" i="2"/>
  <c r="F36"/>
  <c r="F44"/>
  <c r="F34"/>
  <c r="F38"/>
  <c r="F46"/>
  <c r="F42"/>
  <c r="F48"/>
  <c r="F28"/>
  <c r="F18"/>
  <c r="F20"/>
  <c r="F30"/>
  <c r="F40"/>
  <c r="E10"/>
  <c r="V5" s="1"/>
  <c r="D28" i="1"/>
  <c r="E29" s="1"/>
  <c r="F29"/>
  <c r="G29" s="1"/>
  <c r="C35"/>
  <c r="C34" s="1"/>
  <c r="F34"/>
  <c r="G34" s="1"/>
  <c r="C29"/>
  <c r="C28" s="1"/>
  <c r="F66" i="2"/>
  <c r="F56"/>
  <c r="F52"/>
  <c r="F54"/>
  <c r="F62"/>
  <c r="D51"/>
  <c r="C17" i="1"/>
  <c r="F60" i="2"/>
  <c r="F58"/>
  <c r="F7" i="1"/>
  <c r="G7" s="1"/>
  <c r="E17"/>
  <c r="C41"/>
  <c r="C40" s="1"/>
  <c r="C12"/>
  <c r="C7"/>
  <c r="C9"/>
  <c r="C8"/>
  <c r="C10"/>
  <c r="C11"/>
  <c r="C13"/>
  <c r="D40"/>
  <c r="F41"/>
  <c r="G41" s="1"/>
  <c r="E12" l="1"/>
  <c r="E8"/>
  <c r="E11"/>
  <c r="F6"/>
  <c r="G6" s="1"/>
  <c r="E13"/>
  <c r="E10"/>
  <c r="E7"/>
  <c r="E9"/>
  <c r="E30"/>
  <c r="E28" s="1"/>
  <c r="F16" i="2"/>
  <c r="F28" i="1"/>
  <c r="G28" s="1"/>
  <c r="AD5" i="2"/>
  <c r="Z5"/>
  <c r="AH5"/>
  <c r="N5"/>
  <c r="R5"/>
  <c r="J5"/>
  <c r="D9"/>
  <c r="C6" i="1"/>
  <c r="F40"/>
  <c r="G40" s="1"/>
  <c r="E42"/>
  <c r="E41"/>
  <c r="E6" l="1"/>
  <c r="AK5" i="2"/>
  <c r="E40" i="1"/>
</calcChain>
</file>

<file path=xl/sharedStrings.xml><?xml version="1.0" encoding="utf-8"?>
<sst xmlns="http://schemas.openxmlformats.org/spreadsheetml/2006/main" count="2619" uniqueCount="264">
  <si>
    <t>벌채종별</t>
    <phoneticPr fontId="14" type="noConversion"/>
  </si>
  <si>
    <t xml:space="preserve">           %</t>
    <phoneticPr fontId="14" type="noConversion"/>
  </si>
  <si>
    <t xml:space="preserve">               %</t>
    <phoneticPr fontId="14" type="noConversion"/>
  </si>
  <si>
    <t xml:space="preserve">             %</t>
    <phoneticPr fontId="14" type="noConversion"/>
  </si>
  <si>
    <t>계</t>
    <phoneticPr fontId="14" type="noConversion"/>
  </si>
  <si>
    <t>수확벌채</t>
    <phoneticPr fontId="14" type="noConversion"/>
  </si>
  <si>
    <t>수익솎아베기</t>
    <phoneticPr fontId="14" type="noConversion"/>
  </si>
  <si>
    <t>숲가꾸기 벌채</t>
    <phoneticPr fontId="14" type="noConversion"/>
  </si>
  <si>
    <t>수종갱신 벌채</t>
    <phoneticPr fontId="14" type="noConversion"/>
  </si>
  <si>
    <t>피해목 벌채</t>
    <phoneticPr fontId="14" type="noConversion"/>
  </si>
  <si>
    <t>산지전용 벌채</t>
    <phoneticPr fontId="14" type="noConversion"/>
  </si>
  <si>
    <t>기타 벌채</t>
    <phoneticPr fontId="14" type="noConversion"/>
  </si>
  <si>
    <t>구분</t>
    <phoneticPr fontId="14" type="noConversion"/>
  </si>
  <si>
    <t>벌채량
(A)</t>
    <phoneticPr fontId="14" type="noConversion"/>
  </si>
  <si>
    <t xml:space="preserve">            %</t>
    <phoneticPr fontId="14" type="noConversion"/>
  </si>
  <si>
    <t>수집량
(B)</t>
    <phoneticPr fontId="14" type="noConversion"/>
  </si>
  <si>
    <t>사 유 림</t>
    <phoneticPr fontId="14" type="noConversion"/>
  </si>
  <si>
    <t>국 유 림</t>
    <phoneticPr fontId="14" type="noConversion"/>
  </si>
  <si>
    <t>벌채면적
(A)</t>
    <phoneticPr fontId="14" type="noConversion"/>
  </si>
  <si>
    <t>수집면적
(B)</t>
    <phoneticPr fontId="14" type="noConversion"/>
  </si>
  <si>
    <t>침 엽 수</t>
    <phoneticPr fontId="14" type="noConversion"/>
  </si>
  <si>
    <t>활 엽 수</t>
    <phoneticPr fontId="14" type="noConversion"/>
  </si>
  <si>
    <t>구     분</t>
    <phoneticPr fontId="14" type="noConversion"/>
  </si>
  <si>
    <t>사  유  림</t>
    <phoneticPr fontId="14" type="noConversion"/>
  </si>
  <si>
    <t>국  유  림</t>
    <phoneticPr fontId="14" type="noConversion"/>
  </si>
  <si>
    <t>면  적</t>
    <phoneticPr fontId="14" type="noConversion"/>
  </si>
  <si>
    <t>재 적</t>
    <phoneticPr fontId="14" type="noConversion"/>
  </si>
  <si>
    <t>단위 : ha/면적, ㎥/재적</t>
    <phoneticPr fontId="14" type="noConversion"/>
  </si>
  <si>
    <t>구 분</t>
    <phoneticPr fontId="14" type="noConversion"/>
  </si>
  <si>
    <t>벌채량 
및
수집량</t>
    <phoneticPr fontId="14" type="noConversion"/>
  </si>
  <si>
    <t>합                계</t>
    <phoneticPr fontId="14" type="noConversion"/>
  </si>
  <si>
    <t>수확벌채</t>
    <phoneticPr fontId="14" type="noConversion"/>
  </si>
  <si>
    <t>수익 솎아베기</t>
    <phoneticPr fontId="14" type="noConversion"/>
  </si>
  <si>
    <t>숲가꾸기 벌채</t>
    <phoneticPr fontId="14" type="noConversion"/>
  </si>
  <si>
    <t>수종갱신 벌채</t>
    <phoneticPr fontId="14" type="noConversion"/>
  </si>
  <si>
    <t>피해목 벌채</t>
    <phoneticPr fontId="14" type="noConversion"/>
  </si>
  <si>
    <t>산지전용 벌채</t>
    <phoneticPr fontId="14" type="noConversion"/>
  </si>
  <si>
    <t>기타 벌채</t>
    <phoneticPr fontId="14" type="noConversion"/>
  </si>
  <si>
    <t>면 적</t>
    <phoneticPr fontId="14" type="noConversion"/>
  </si>
  <si>
    <t>재         적</t>
    <phoneticPr fontId="14" type="noConversion"/>
  </si>
  <si>
    <t>계</t>
    <phoneticPr fontId="14" type="noConversion"/>
  </si>
  <si>
    <t>침</t>
    <phoneticPr fontId="14" type="noConversion"/>
  </si>
  <si>
    <t>활</t>
    <phoneticPr fontId="14" type="noConversion"/>
  </si>
  <si>
    <t>벌채량</t>
  </si>
  <si>
    <t>수집량</t>
  </si>
  <si>
    <t>사유림</t>
    <phoneticPr fontId="14" type="noConversion"/>
  </si>
  <si>
    <t>벌채량</t>
    <phoneticPr fontId="14" type="noConversion"/>
  </si>
  <si>
    <t>수집량</t>
    <phoneticPr fontId="14" type="noConversion"/>
  </si>
  <si>
    <t>국유림</t>
    <phoneticPr fontId="14" type="noConversion"/>
  </si>
  <si>
    <t>북부청</t>
    <phoneticPr fontId="14" type="noConversion"/>
  </si>
  <si>
    <t>동부청</t>
    <phoneticPr fontId="14" type="noConversion"/>
  </si>
  <si>
    <t>남부청</t>
    <phoneticPr fontId="14" type="noConversion"/>
  </si>
  <si>
    <t>중부청</t>
    <phoneticPr fontId="14" type="noConversion"/>
  </si>
  <si>
    <t>서부청</t>
    <phoneticPr fontId="14" type="noConversion"/>
  </si>
  <si>
    <t>구 분</t>
    <phoneticPr fontId="14" type="noConversion"/>
  </si>
  <si>
    <t>작업종</t>
    <phoneticPr fontId="14" type="noConversion"/>
  </si>
  <si>
    <t>벌채량 
및
수집량</t>
    <phoneticPr fontId="14" type="noConversion"/>
  </si>
  <si>
    <t>수확벌채</t>
    <phoneticPr fontId="14" type="noConversion"/>
  </si>
  <si>
    <t>수익 솎아베기</t>
    <phoneticPr fontId="14" type="noConversion"/>
  </si>
  <si>
    <t>숲가꾸기 벌채</t>
    <phoneticPr fontId="14" type="noConversion"/>
  </si>
  <si>
    <t>수종갱신 벌채</t>
    <phoneticPr fontId="14" type="noConversion"/>
  </si>
  <si>
    <t>피해목 벌채</t>
    <phoneticPr fontId="14" type="noConversion"/>
  </si>
  <si>
    <t>기타 벌채</t>
    <phoneticPr fontId="14" type="noConversion"/>
  </si>
  <si>
    <t>면 적</t>
    <phoneticPr fontId="14" type="noConversion"/>
  </si>
  <si>
    <t>재         적</t>
    <phoneticPr fontId="14" type="noConversion"/>
  </si>
  <si>
    <t>계</t>
    <phoneticPr fontId="14" type="noConversion"/>
  </si>
  <si>
    <t>침</t>
    <phoneticPr fontId="14" type="noConversion"/>
  </si>
  <si>
    <t>활</t>
    <phoneticPr fontId="14" type="noConversion"/>
  </si>
  <si>
    <t>총계</t>
    <phoneticPr fontId="14" type="noConversion"/>
  </si>
  <si>
    <t>계</t>
  </si>
  <si>
    <t>개벌</t>
  </si>
  <si>
    <t>택벌</t>
  </si>
  <si>
    <t>모수</t>
  </si>
  <si>
    <t>왜림</t>
  </si>
  <si>
    <t>간벌</t>
  </si>
  <si>
    <t>기타</t>
  </si>
  <si>
    <t>국유림</t>
    <phoneticPr fontId="14" type="noConversion"/>
  </si>
  <si>
    <t>계</t>
    <phoneticPr fontId="14" type="noConversion"/>
  </si>
  <si>
    <t>벌채량</t>
    <phoneticPr fontId="14" type="noConversion"/>
  </si>
  <si>
    <t>수집량</t>
    <phoneticPr fontId="14" type="noConversion"/>
  </si>
  <si>
    <t>단위 : ㎥</t>
    <phoneticPr fontId="14" type="noConversion"/>
  </si>
  <si>
    <t>기타</t>
    <phoneticPr fontId="14" type="noConversion"/>
  </si>
  <si>
    <t>계획량</t>
    <phoneticPr fontId="14" type="noConversion"/>
  </si>
  <si>
    <t>달성율</t>
    <phoneticPr fontId="14" type="noConversion"/>
  </si>
  <si>
    <t>3/4분기</t>
    <phoneticPr fontId="14" type="noConversion"/>
  </si>
  <si>
    <t>4/4분기</t>
    <phoneticPr fontId="14" type="noConversion"/>
  </si>
  <si>
    <t>수집률</t>
    <phoneticPr fontId="14" type="noConversion"/>
  </si>
  <si>
    <t>4분기</t>
    <phoneticPr fontId="14" type="noConversion"/>
  </si>
  <si>
    <t>개벌</t>
    <phoneticPr fontId="14" type="noConversion"/>
  </si>
  <si>
    <t>택벌</t>
    <phoneticPr fontId="14" type="noConversion"/>
  </si>
  <si>
    <t>모수</t>
    <phoneticPr fontId="14" type="noConversion"/>
  </si>
  <si>
    <t>왜림</t>
    <phoneticPr fontId="14" type="noConversion"/>
  </si>
  <si>
    <t>간벌</t>
    <phoneticPr fontId="14" type="noConversion"/>
  </si>
  <si>
    <t>기타</t>
    <phoneticPr fontId="14" type="noConversion"/>
  </si>
  <si>
    <t>벌채량</t>
    <phoneticPr fontId="14" type="noConversion"/>
  </si>
  <si>
    <t>수집량</t>
    <phoneticPr fontId="14" type="noConversion"/>
  </si>
  <si>
    <t>산지전용 벌채</t>
    <phoneticPr fontId="14" type="noConversion"/>
  </si>
  <si>
    <t>면 적</t>
    <phoneticPr fontId="14" type="noConversion"/>
  </si>
  <si>
    <t>재         적</t>
    <phoneticPr fontId="14" type="noConversion"/>
  </si>
  <si>
    <t>계</t>
    <phoneticPr fontId="14" type="noConversion"/>
  </si>
  <si>
    <t>침</t>
    <phoneticPr fontId="14" type="noConversion"/>
  </si>
  <si>
    <t>활</t>
    <phoneticPr fontId="14" type="noConversion"/>
  </si>
  <si>
    <t>국립수목원</t>
    <phoneticPr fontId="14" type="noConversion"/>
  </si>
  <si>
    <t>수집량(B)</t>
    <phoneticPr fontId="14" type="noConversion"/>
  </si>
  <si>
    <t>수집면적(B)</t>
    <phoneticPr fontId="14" type="noConversion"/>
  </si>
  <si>
    <t xml:space="preserve">동부청
</t>
    <phoneticPr fontId="14" type="noConversion"/>
  </si>
  <si>
    <t>기관명</t>
    <phoneticPr fontId="111" type="noConversion"/>
  </si>
  <si>
    <t>벌채
방법</t>
    <phoneticPr fontId="111" type="noConversion"/>
  </si>
  <si>
    <t>합  계</t>
    <phoneticPr fontId="111" type="noConversion"/>
  </si>
  <si>
    <t>침엽수 소계</t>
    <phoneticPr fontId="111" type="noConversion"/>
  </si>
  <si>
    <t>소나무</t>
    <phoneticPr fontId="111" type="noConversion"/>
  </si>
  <si>
    <t>잣나무</t>
    <phoneticPr fontId="111" type="noConversion"/>
  </si>
  <si>
    <t>리기다소나무</t>
    <phoneticPr fontId="111" type="noConversion"/>
  </si>
  <si>
    <t>삼나무</t>
    <phoneticPr fontId="111" type="noConversion"/>
  </si>
  <si>
    <t>편백</t>
    <phoneticPr fontId="111" type="noConversion"/>
  </si>
  <si>
    <t>기타 침엽수</t>
    <phoneticPr fontId="111" type="noConversion"/>
  </si>
  <si>
    <t>활엽수 소계</t>
    <phoneticPr fontId="111" type="noConversion"/>
  </si>
  <si>
    <t>참나무류</t>
    <phoneticPr fontId="111" type="noConversion"/>
  </si>
  <si>
    <t>물푸레나무</t>
    <phoneticPr fontId="111" type="noConversion"/>
  </si>
  <si>
    <t>박달나무</t>
    <phoneticPr fontId="111" type="noConversion"/>
  </si>
  <si>
    <t>자작나무</t>
    <phoneticPr fontId="111" type="noConversion"/>
  </si>
  <si>
    <t>기타 활엽수</t>
    <phoneticPr fontId="111" type="noConversion"/>
  </si>
  <si>
    <t>수집</t>
    <phoneticPr fontId="111" type="noConversion"/>
  </si>
  <si>
    <t>계</t>
    <phoneticPr fontId="111" type="noConversion"/>
  </si>
  <si>
    <t>간벌</t>
    <phoneticPr fontId="111" type="noConversion"/>
  </si>
  <si>
    <t>동부청</t>
    <phoneticPr fontId="14" type="noConversion"/>
  </si>
  <si>
    <t>기타</t>
    <phoneticPr fontId="111" type="noConversion"/>
  </si>
  <si>
    <t>총 계</t>
    <phoneticPr fontId="14" type="noConversion"/>
  </si>
  <si>
    <t>기타</t>
    <phoneticPr fontId="14" type="noConversion"/>
  </si>
  <si>
    <t>개벌</t>
    <phoneticPr fontId="111" type="noConversion"/>
  </si>
  <si>
    <t>단위 : ha/면적, ㎥/재적</t>
    <phoneticPr fontId="14" type="noConversion"/>
  </si>
  <si>
    <t>보드용</t>
    <phoneticPr fontId="14" type="noConversion"/>
  </si>
  <si>
    <t>펄프용</t>
    <phoneticPr fontId="14" type="noConversion"/>
  </si>
  <si>
    <t>바이오매스용</t>
    <phoneticPr fontId="14" type="noConversion"/>
  </si>
  <si>
    <t>합ㆍ단판용</t>
    <phoneticPr fontId="14" type="noConversion"/>
  </si>
  <si>
    <t>토목ㆍ갱목용</t>
    <phoneticPr fontId="14" type="noConversion"/>
  </si>
  <si>
    <t>장작용</t>
    <phoneticPr fontId="14" type="noConversion"/>
  </si>
  <si>
    <t>목탄용</t>
    <phoneticPr fontId="14" type="noConversion"/>
  </si>
  <si>
    <t xml:space="preserve">품종센터   </t>
    <phoneticPr fontId="14" type="noConversion"/>
  </si>
  <si>
    <t>수목원</t>
    <phoneticPr fontId="14" type="noConversion"/>
  </si>
  <si>
    <t>서울</t>
    <phoneticPr fontId="14" type="noConversion"/>
  </si>
  <si>
    <t>부산</t>
    <phoneticPr fontId="14" type="noConversion"/>
  </si>
  <si>
    <t>대구</t>
    <phoneticPr fontId="14" type="noConversion"/>
  </si>
  <si>
    <t>광주</t>
    <phoneticPr fontId="14" type="noConversion"/>
  </si>
  <si>
    <t>인천</t>
    <phoneticPr fontId="14" type="noConversion"/>
  </si>
  <si>
    <t>울산</t>
    <phoneticPr fontId="14" type="noConversion"/>
  </si>
  <si>
    <t>경기</t>
    <phoneticPr fontId="14" type="noConversion"/>
  </si>
  <si>
    <t>강원</t>
    <phoneticPr fontId="14" type="noConversion"/>
  </si>
  <si>
    <t>충북</t>
    <phoneticPr fontId="14" type="noConversion"/>
  </si>
  <si>
    <t>충남</t>
    <phoneticPr fontId="14" type="noConversion"/>
  </si>
  <si>
    <t>전북</t>
    <phoneticPr fontId="14" type="noConversion"/>
  </si>
  <si>
    <t>전남</t>
    <phoneticPr fontId="14" type="noConversion"/>
  </si>
  <si>
    <t>경북</t>
    <phoneticPr fontId="14" type="noConversion"/>
  </si>
  <si>
    <t>경남</t>
    <phoneticPr fontId="14" type="noConversion"/>
  </si>
  <si>
    <t>제주</t>
    <phoneticPr fontId="14" type="noConversion"/>
  </si>
  <si>
    <t>세종</t>
    <phoneticPr fontId="14" type="noConversion"/>
  </si>
  <si>
    <t>대구</t>
    <phoneticPr fontId="14" type="noConversion"/>
  </si>
  <si>
    <t>대전</t>
    <phoneticPr fontId="14" type="noConversion"/>
  </si>
  <si>
    <t>인천</t>
    <phoneticPr fontId="14" type="noConversion"/>
  </si>
  <si>
    <t xml:space="preserve">경기
</t>
    <phoneticPr fontId="14" type="noConversion"/>
  </si>
  <si>
    <t xml:space="preserve">경남
</t>
    <phoneticPr fontId="14" type="noConversion"/>
  </si>
  <si>
    <t>품종센터</t>
    <phoneticPr fontId="14" type="noConversion"/>
  </si>
  <si>
    <t xml:space="preserve">강원 </t>
    <phoneticPr fontId="14" type="noConversion"/>
  </si>
  <si>
    <t>산림과학원</t>
    <phoneticPr fontId="14" type="noConversion"/>
  </si>
  <si>
    <t>산림
과학원</t>
    <phoneticPr fontId="14" type="noConversion"/>
  </si>
  <si>
    <r>
      <t xml:space="preserve">가. 벌채종별 허가(신고) 재적                                                       </t>
    </r>
    <r>
      <rPr>
        <sz val="10"/>
        <rFont val="굴림"/>
        <family val="3"/>
        <charset val="129"/>
      </rPr>
      <t>(단위 : 천㎥)</t>
    </r>
    <phoneticPr fontId="14" type="noConversion"/>
  </si>
  <si>
    <r>
      <t xml:space="preserve">나. 벌채종별 허가(신고) 면적                                                         </t>
    </r>
    <r>
      <rPr>
        <sz val="10"/>
        <rFont val="굴림"/>
        <family val="3"/>
        <charset val="129"/>
      </rPr>
      <t>(단위 : ha)</t>
    </r>
    <phoneticPr fontId="14" type="noConversion"/>
  </si>
  <si>
    <r>
      <t xml:space="preserve">다. 소유별 허가(신고) 재적                                                         </t>
    </r>
    <r>
      <rPr>
        <sz val="10"/>
        <rFont val="굴림"/>
        <family val="3"/>
        <charset val="129"/>
      </rPr>
      <t>(단위 : 천㎥)</t>
    </r>
    <phoneticPr fontId="14" type="noConversion"/>
  </si>
  <si>
    <r>
      <t xml:space="preserve">라. 소유별 허가(신고) 면적                                                            </t>
    </r>
    <r>
      <rPr>
        <sz val="10"/>
        <rFont val="굴림"/>
        <family val="3"/>
        <charset val="129"/>
      </rPr>
      <t>(단위 : ha)</t>
    </r>
    <phoneticPr fontId="14" type="noConversion"/>
  </si>
  <si>
    <r>
      <t xml:space="preserve">마. 임상별 허가(신고) 재적                                                          </t>
    </r>
    <r>
      <rPr>
        <sz val="10"/>
        <rFont val="굴림"/>
        <family val="3"/>
        <charset val="129"/>
      </rPr>
      <t>(단위 : 천㎥)</t>
    </r>
    <phoneticPr fontId="14" type="noConversion"/>
  </si>
  <si>
    <r>
      <t xml:space="preserve">바. 소유별∙벌채종별 허가(신고) 면적 및 재적(벌채량 기준)               </t>
    </r>
    <r>
      <rPr>
        <sz val="10"/>
        <rFont val="돋움"/>
        <family val="3"/>
        <charset val="129"/>
      </rPr>
      <t xml:space="preserve"> (단위 : ha, 천㎥)</t>
    </r>
    <phoneticPr fontId="14" type="noConversion"/>
  </si>
  <si>
    <t>국유림 계</t>
    <phoneticPr fontId="14" type="noConversion"/>
  </si>
  <si>
    <t>충남</t>
    <phoneticPr fontId="14" type="noConversion"/>
  </si>
  <si>
    <t>(단위 : ha)</t>
    <phoneticPr fontId="111" type="noConversion"/>
  </si>
  <si>
    <t>(단위 : ㎥)</t>
    <phoneticPr fontId="111" type="noConversion"/>
  </si>
  <si>
    <t>중부청</t>
    <phoneticPr fontId="14" type="noConversion"/>
  </si>
  <si>
    <t>기관명</t>
    <phoneticPr fontId="111" type="noConversion"/>
  </si>
  <si>
    <t>벌채
방법</t>
    <phoneticPr fontId="111" type="noConversion"/>
  </si>
  <si>
    <t>침엽수 소계</t>
    <phoneticPr fontId="111" type="noConversion"/>
  </si>
  <si>
    <t>소나무</t>
    <phoneticPr fontId="111" type="noConversion"/>
  </si>
  <si>
    <t>낙엽송</t>
    <phoneticPr fontId="111" type="noConversion"/>
  </si>
  <si>
    <t>편백</t>
    <phoneticPr fontId="111" type="noConversion"/>
  </si>
  <si>
    <t>박달나무</t>
    <phoneticPr fontId="111" type="noConversion"/>
  </si>
  <si>
    <t>기타 활엽수</t>
    <phoneticPr fontId="111" type="noConversion"/>
  </si>
  <si>
    <t>벌채</t>
    <phoneticPr fontId="111" type="noConversion"/>
  </si>
  <si>
    <t>계</t>
    <phoneticPr fontId="111" type="noConversion"/>
  </si>
  <si>
    <t>개벌</t>
    <phoneticPr fontId="111" type="noConversion"/>
  </si>
  <si>
    <t>전남</t>
    <phoneticPr fontId="14" type="noConversion"/>
  </si>
  <si>
    <t>경북</t>
    <phoneticPr fontId="14" type="noConversion"/>
  </si>
  <si>
    <t>세종</t>
    <phoneticPr fontId="14" type="noConversion"/>
  </si>
  <si>
    <t>품종센터</t>
    <phoneticPr fontId="14" type="noConversion"/>
  </si>
  <si>
    <t>충북</t>
    <phoneticPr fontId="14" type="noConversion"/>
  </si>
  <si>
    <t>세종</t>
    <phoneticPr fontId="14" type="noConversion"/>
  </si>
  <si>
    <t>울산</t>
    <phoneticPr fontId="14" type="noConversion"/>
  </si>
  <si>
    <t>대전</t>
    <phoneticPr fontId="14" type="noConversion"/>
  </si>
  <si>
    <t>대전</t>
    <phoneticPr fontId="14" type="noConversion"/>
  </si>
  <si>
    <t>제주</t>
    <phoneticPr fontId="14" type="noConversion"/>
  </si>
  <si>
    <t>제주</t>
    <phoneticPr fontId="14" type="noConversion"/>
  </si>
  <si>
    <t>광주</t>
    <phoneticPr fontId="14" type="noConversion"/>
  </si>
  <si>
    <t>광주</t>
    <phoneticPr fontId="14" type="noConversion"/>
  </si>
  <si>
    <t>부산</t>
    <phoneticPr fontId="14" type="noConversion"/>
  </si>
  <si>
    <t>임목축적량</t>
    <phoneticPr fontId="14" type="noConversion"/>
  </si>
  <si>
    <t>비고</t>
    <phoneticPr fontId="14" type="noConversion"/>
  </si>
  <si>
    <t>(단위 : 천㎥, %)</t>
    <phoneticPr fontId="14" type="noConversion"/>
  </si>
  <si>
    <t>분포비율</t>
    <phoneticPr fontId="14" type="noConversion"/>
  </si>
  <si>
    <t>재적(A)</t>
    <phoneticPr fontId="14" type="noConversion"/>
  </si>
  <si>
    <t>벌채율
(B/A)</t>
    <phoneticPr fontId="14" type="noConversion"/>
  </si>
  <si>
    <t>소나무</t>
    <phoneticPr fontId="14" type="noConversion"/>
  </si>
  <si>
    <t>수   종</t>
    <phoneticPr fontId="14" type="noConversion"/>
  </si>
  <si>
    <t>낙엽송</t>
    <phoneticPr fontId="14" type="noConversion"/>
  </si>
  <si>
    <t>잣나무</t>
    <phoneticPr fontId="14" type="noConversion"/>
  </si>
  <si>
    <t>리기다소나무</t>
    <phoneticPr fontId="14" type="noConversion"/>
  </si>
  <si>
    <t>편   백</t>
    <phoneticPr fontId="14" type="noConversion"/>
  </si>
  <si>
    <t>기타침엽수</t>
    <phoneticPr fontId="14" type="noConversion"/>
  </si>
  <si>
    <t>참나무류</t>
    <phoneticPr fontId="14" type="noConversion"/>
  </si>
  <si>
    <t>기타활엽수</t>
    <phoneticPr fontId="14" type="noConversion"/>
  </si>
  <si>
    <t>부산</t>
    <phoneticPr fontId="14" type="noConversion"/>
  </si>
  <si>
    <t>대전</t>
    <phoneticPr fontId="14" type="noConversion"/>
  </si>
  <si>
    <t>수목원</t>
    <phoneticPr fontId="14" type="noConversion"/>
  </si>
  <si>
    <t>경남</t>
    <phoneticPr fontId="14" type="noConversion"/>
  </si>
  <si>
    <t>강원</t>
    <phoneticPr fontId="14" type="noConversion"/>
  </si>
  <si>
    <t>기타</t>
    <phoneticPr fontId="111" type="noConversion"/>
  </si>
  <si>
    <t>중부청</t>
    <phoneticPr fontId="14" type="noConversion"/>
  </si>
  <si>
    <t>(발생량)</t>
  </si>
  <si>
    <t>(수집량)</t>
  </si>
  <si>
    <t>부산물
 수집량</t>
    <phoneticPr fontId="14" type="noConversion"/>
  </si>
  <si>
    <t>사유림 계</t>
    <phoneticPr fontId="14" type="noConversion"/>
  </si>
  <si>
    <t>* 입목벌채허가(신고) 실적 중 바이오매스 수집량 반영                         천㎥ 반영</t>
    <phoneticPr fontId="14" type="noConversion"/>
  </si>
  <si>
    <t>미수집량
(A-B)</t>
    <phoneticPr fontId="14" type="noConversion"/>
  </si>
  <si>
    <t xml:space="preserve">             %</t>
    <phoneticPr fontId="14" type="noConversion"/>
  </si>
  <si>
    <t>미수집면적
(A-B)</t>
    <phoneticPr fontId="14" type="noConversion"/>
  </si>
  <si>
    <t>1. 2019년 1분기 입목벌채허가(신고) 벌채량 대비 수집량 실적</t>
    <phoneticPr fontId="14" type="noConversion"/>
  </si>
  <si>
    <t>2. 2019년도 1분기 입목벌채허가(신고) 소유별 벌채량 및 수집량</t>
    <phoneticPr fontId="14" type="noConversion"/>
  </si>
  <si>
    <t>4. 2019년도 1분기 용도별 목재공급 실적</t>
    <phoneticPr fontId="14" type="noConversion"/>
  </si>
  <si>
    <t>5. 2019년도 1분기 주요 수종별 벌채면적</t>
    <phoneticPr fontId="111" type="noConversion"/>
  </si>
  <si>
    <t>6. 2019년도 1분기 주요 수종별 벌채량</t>
    <phoneticPr fontId="111" type="noConversion"/>
  </si>
  <si>
    <t>7. 2019년도 1분기 주요 수종별 축적대비 벌채율</t>
    <phoneticPr fontId="111" type="noConversion"/>
  </si>
  <si>
    <t>최종
벌채 면적</t>
    <phoneticPr fontId="14" type="noConversion"/>
  </si>
  <si>
    <t>최종
벌채 면적</t>
    <phoneticPr fontId="14" type="noConversion"/>
  </si>
  <si>
    <t>3. 2019년도 1분기 입목벌채허가(신고) 실적 집계표 (누계)</t>
    <phoneticPr fontId="14" type="noConversion"/>
  </si>
  <si>
    <t>소계</t>
    <phoneticPr fontId="14" type="noConversion"/>
  </si>
  <si>
    <t>산림과학원</t>
    <phoneticPr fontId="14" type="noConversion"/>
  </si>
  <si>
    <t>※ 임목축적량은 2015년말 기준 통계자료임 (수정하지 말 것)</t>
    <phoneticPr fontId="14" type="noConversion"/>
  </si>
  <si>
    <t>부산물</t>
    <phoneticPr fontId="14" type="noConversion"/>
  </si>
  <si>
    <t>합계</t>
    <phoneticPr fontId="14" type="noConversion"/>
  </si>
  <si>
    <t>달성율</t>
    <phoneticPr fontId="14" type="noConversion"/>
  </si>
  <si>
    <t>제재용</t>
    <phoneticPr fontId="14" type="noConversion"/>
  </si>
  <si>
    <t>한옥ㆍ목조
주택용</t>
    <phoneticPr fontId="14" type="noConversion"/>
  </si>
  <si>
    <t>표고자목용</t>
    <phoneticPr fontId="14" type="noConversion"/>
  </si>
  <si>
    <t>톱밥용</t>
    <phoneticPr fontId="14" type="noConversion"/>
  </si>
  <si>
    <t>당초계획</t>
    <phoneticPr fontId="14" type="noConversion"/>
  </si>
  <si>
    <t>전남</t>
    <phoneticPr fontId="14" type="noConversion"/>
  </si>
  <si>
    <t>경남</t>
    <phoneticPr fontId="14" type="noConversion"/>
  </si>
  <si>
    <t>3분기</t>
    <phoneticPr fontId="14" type="noConversion"/>
  </si>
  <si>
    <t>총 합계</t>
    <phoneticPr fontId="14" type="noConversion"/>
  </si>
  <si>
    <t>합  계</t>
    <phoneticPr fontId="111" type="noConversion"/>
  </si>
  <si>
    <t>낙엽송</t>
    <phoneticPr fontId="111" type="noConversion"/>
  </si>
  <si>
    <t>리기다소나무</t>
    <phoneticPr fontId="111" type="noConversion"/>
  </si>
  <si>
    <t>자작나무</t>
    <phoneticPr fontId="111" type="noConversion"/>
  </si>
  <si>
    <t>벌채</t>
    <phoneticPr fontId="111" type="noConversion"/>
  </si>
  <si>
    <t>사유림 계</t>
    <phoneticPr fontId="14" type="noConversion"/>
  </si>
  <si>
    <t>3. 2019년도 1분기 입목벌채허가(신고) 실적 집계표 (경제림 육성단지)</t>
    <phoneticPr fontId="14" type="noConversion"/>
  </si>
  <si>
    <t>3. 2019년도 1분기 입목벌채허가(신고) 실적 집계표 (일반산림)</t>
    <phoneticPr fontId="14" type="noConversion"/>
  </si>
  <si>
    <t>서울</t>
    <phoneticPr fontId="14" type="noConversion"/>
  </si>
</sst>
</file>

<file path=xl/styles.xml><?xml version="1.0" encoding="utf-8"?>
<styleSheet xmlns="http://schemas.openxmlformats.org/spreadsheetml/2006/main">
  <numFmts count="17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_);[Red]\(#,##0\)"/>
    <numFmt numFmtId="178" formatCode="_ * #,##0.00_ ;_ * \-#,##0.00_ ;_ * &quot;-&quot;_ ;_ @_ "/>
    <numFmt numFmtId="179" formatCode="0.0%"/>
    <numFmt numFmtId="180" formatCode="_ * #,##0_ ;_ * \-#,##0_ ;_ * &quot;-&quot;_ ;_ @_ "/>
    <numFmt numFmtId="181" formatCode="#,##0.00_ "/>
    <numFmt numFmtId="182" formatCode="_ * #,##0.00_ ;_ * \-#,##0.00_ ;_ * &quot;-&quot;??_ ;_ @_ "/>
    <numFmt numFmtId="183" formatCode="_-* #,##0.00\ _B_F_-;\-* #,##0.00\ _B_F_-;_-* &quot;-&quot;??\ _B_F_-;_-@_-"/>
    <numFmt numFmtId="184" formatCode="#,##0&quot;?_);[Red]\(#,##0&quot;&quot;?&quot;\)"/>
    <numFmt numFmtId="185" formatCode="#,##0.00&quot;?_);[Red]\(#,##0.00&quot;&quot;?&quot;\)"/>
    <numFmt numFmtId="186" formatCode="0.000_);[Red]\(0.000\)"/>
    <numFmt numFmtId="187" formatCode="&quot; &quot;#,##0&quot; &quot;;&quot;-&quot;#,##0&quot; &quot;;&quot; - &quot;;&quot; &quot;@&quot; &quot;"/>
    <numFmt numFmtId="188" formatCode="_-* #,##0.00_-;\-* #,##0.00_-;_-* &quot;-&quot;_-;_-@_-"/>
    <numFmt numFmtId="189" formatCode="_-* #,##0.0000_-;\-* #,##0.0000_-;_-* &quot;-&quot;_-;_-@_-"/>
    <numFmt numFmtId="190" formatCode="_-* #,##0.0_-;\-* #,##0.0_-;_-* &quot;-&quot;_-;_-@_-"/>
  </numFmts>
  <fonts count="14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name val="돋움"/>
      <family val="3"/>
      <charset val="129"/>
    </font>
    <font>
      <sz val="8"/>
      <name val="돋움"/>
      <family val="3"/>
      <charset val="129"/>
    </font>
    <font>
      <b/>
      <sz val="20"/>
      <name val="돋움"/>
      <family val="3"/>
      <charset val="129"/>
    </font>
    <font>
      <b/>
      <sz val="14"/>
      <name val="굴림"/>
      <family val="3"/>
      <charset val="129"/>
    </font>
    <font>
      <sz val="10"/>
      <name val="굴림"/>
      <family val="3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b/>
      <sz val="14"/>
      <name val="돋움"/>
      <family val="3"/>
      <charset val="129"/>
    </font>
    <font>
      <sz val="10"/>
      <name val="돋움"/>
      <family val="3"/>
      <charset val="129"/>
    </font>
    <font>
      <b/>
      <sz val="18"/>
      <name val="굴림"/>
      <family val="3"/>
      <charset val="129"/>
    </font>
    <font>
      <sz val="14"/>
      <name val="굴림"/>
      <family val="3"/>
      <charset val="129"/>
    </font>
    <font>
      <b/>
      <sz val="12"/>
      <name val="굴림"/>
      <family val="3"/>
      <charset val="129"/>
    </font>
    <font>
      <u/>
      <sz val="11"/>
      <color indexed="36"/>
      <name val="돋움"/>
      <family val="3"/>
      <charset val="129"/>
    </font>
    <font>
      <b/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0"/>
      <color indexed="8"/>
      <name val="한양신명조,한컴돋움"/>
      <family val="3"/>
      <charset val="129"/>
    </font>
    <font>
      <b/>
      <sz val="10"/>
      <name val="돋움"/>
      <family val="3"/>
      <charset val="129"/>
    </font>
    <font>
      <sz val="10"/>
      <color indexed="8"/>
      <name val="한양신명조,한컴돋움"/>
      <family val="3"/>
      <charset val="129"/>
    </font>
    <font>
      <sz val="9"/>
      <name val="돋움"/>
      <family val="3"/>
      <charset val="129"/>
    </font>
    <font>
      <b/>
      <sz val="26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2"/>
      <name val="바탕체"/>
      <family val="1"/>
      <charset val="129"/>
    </font>
    <font>
      <sz val="11"/>
      <name val="굴림체"/>
      <family val="3"/>
      <charset val="129"/>
    </font>
    <font>
      <sz val="12"/>
      <name val="뼻뮝"/>
      <family val="1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indexed="10"/>
      <name val="돋움"/>
      <family val="3"/>
      <charset val="129"/>
    </font>
    <font>
      <b/>
      <sz val="12"/>
      <color indexed="10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11"/>
      <color indexed="8"/>
      <name val="굴림"/>
      <family val="3"/>
      <charset val="129"/>
    </font>
    <font>
      <sz val="11"/>
      <color indexed="8"/>
      <name val="돋움"/>
      <family val="3"/>
      <charset val="129"/>
    </font>
    <font>
      <sz val="10"/>
      <name val="돋움체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돋움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sz val="11"/>
      <color rgb="FFFA7D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2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2"/>
      <color indexed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  <scheme val="minor"/>
    </font>
    <font>
      <sz val="10"/>
      <color indexed="8"/>
      <name val="돋움"/>
      <family val="3"/>
      <charset val="129"/>
    </font>
    <font>
      <b/>
      <sz val="18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2"/>
      <color theme="1"/>
      <name val="굴림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0"/>
      <color rgb="FFFF0000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FF0000"/>
      <name val="굴림"/>
      <family val="3"/>
      <charset val="129"/>
    </font>
    <font>
      <b/>
      <sz val="10"/>
      <name val="굴림"/>
      <family val="3"/>
      <charset val="129"/>
    </font>
    <font>
      <sz val="10"/>
      <color rgb="FFFF0000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0"/>
      <color indexed="10"/>
      <name val="굴림"/>
      <family val="3"/>
      <charset val="129"/>
    </font>
    <font>
      <b/>
      <sz val="11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12"/>
      <color rgb="FFFF0000"/>
      <name val="맑은 고딕"/>
      <family val="3"/>
      <charset val="129"/>
      <scheme val="minor"/>
    </font>
    <font>
      <sz val="10"/>
      <color rgb="FFFF0000"/>
      <name val="돋움"/>
      <family val="3"/>
      <charset val="129"/>
    </font>
  </fonts>
  <fills count="9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742">
    <xf numFmtId="0" fontId="0" fillId="0" borderId="0">
      <alignment vertical="center"/>
    </xf>
    <xf numFmtId="0" fontId="51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68" fillId="0" borderId="0">
      <alignment vertical="center"/>
    </xf>
    <xf numFmtId="0" fontId="33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27" fillId="0" borderId="2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12" fillId="21" borderId="3" applyNumberFormat="0" applyFon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52" fillId="22" borderId="0" applyFill="0" applyBorder="0" applyProtection="0">
      <alignment horizontal="right"/>
    </xf>
    <xf numFmtId="10" fontId="52" fillId="0" borderId="0" applyFill="0" applyBorder="0" applyProtection="0">
      <alignment horizontal="right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3" fillId="0" borderId="0"/>
    <xf numFmtId="0" fontId="39" fillId="0" borderId="0" applyNumberFormat="0" applyFill="0" applyBorder="0" applyAlignment="0" applyProtection="0">
      <alignment vertical="center"/>
    </xf>
    <xf numFmtId="0" fontId="40" fillId="24" borderId="4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6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71" fillId="0" borderId="0" applyFont="0" applyFill="0" applyBorder="0" applyAlignment="0" applyProtection="0">
      <alignment vertical="center"/>
    </xf>
    <xf numFmtId="41" fontId="7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71" fillId="0" borderId="0" applyFont="0" applyFill="0" applyBorder="0" applyAlignment="0" applyProtection="0">
      <alignment vertical="center"/>
    </xf>
    <xf numFmtId="0" fontId="50" fillId="0" borderId="0"/>
    <xf numFmtId="0" fontId="41" fillId="0" borderId="5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3" fillId="7" borderId="1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2" fillId="0" borderId="0"/>
    <xf numFmtId="0" fontId="49" fillId="20" borderId="10" applyNumberFormat="0" applyAlignment="0" applyProtection="0">
      <alignment vertical="center"/>
    </xf>
    <xf numFmtId="0" fontId="51" fillId="0" borderId="0" applyFont="0" applyFill="0" applyBorder="0" applyAlignment="0" applyProtection="0"/>
    <xf numFmtId="181" fontId="52" fillId="22" borderId="0" applyFill="0" applyBorder="0" applyProtection="0">
      <alignment horizontal="right"/>
    </xf>
    <xf numFmtId="0" fontId="5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/>
    <xf numFmtId="0" fontId="56" fillId="0" borderId="0"/>
    <xf numFmtId="180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185" fontId="52" fillId="0" borderId="0" applyFont="0" applyFill="0" applyBorder="0" applyAlignment="0" applyProtection="0"/>
    <xf numFmtId="184" fontId="5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0" fillId="0" borderId="0" applyFont="0" applyFill="0" applyBorder="0" applyAlignment="0" applyProtection="0"/>
    <xf numFmtId="2" fontId="50" fillId="0" borderId="0" applyFont="0" applyFill="0" applyBorder="0" applyAlignment="0" applyProtection="0"/>
    <xf numFmtId="38" fontId="57" fillId="22" borderId="0" applyNumberFormat="0" applyBorder="0" applyAlignment="0" applyProtection="0"/>
    <xf numFmtId="0" fontId="58" fillId="0" borderId="0">
      <alignment horizontal="left"/>
    </xf>
    <xf numFmtId="0" fontId="69" fillId="0" borderId="11" applyNumberFormat="0" applyAlignment="0" applyProtection="0">
      <alignment horizontal="left" vertical="center"/>
    </xf>
    <xf numFmtId="0" fontId="69" fillId="0" borderId="12">
      <alignment horizontal="left" vertical="center"/>
    </xf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57" fillId="22" borderId="13" applyNumberFormat="0" applyBorder="0" applyAlignment="0" applyProtection="0"/>
    <xf numFmtId="0" fontId="59" fillId="0" borderId="14"/>
    <xf numFmtId="183" fontId="12" fillId="0" borderId="0"/>
    <xf numFmtId="0" fontId="12" fillId="0" borderId="0"/>
    <xf numFmtId="0" fontId="50" fillId="0" borderId="0"/>
    <xf numFmtId="0" fontId="12" fillId="0" borderId="0">
      <alignment vertical="center"/>
    </xf>
    <xf numFmtId="10" fontId="50" fillId="0" borderId="0" applyFont="0" applyFill="0" applyBorder="0" applyAlignment="0" applyProtection="0"/>
    <xf numFmtId="0" fontId="59" fillId="0" borderId="0"/>
    <xf numFmtId="0" fontId="60" fillId="0" borderId="0" applyFill="0" applyBorder="0" applyProtection="0">
      <alignment horizontal="centerContinuous" vertical="center"/>
    </xf>
    <xf numFmtId="0" fontId="61" fillId="22" borderId="0" applyFill="0" applyBorder="0" applyProtection="0">
      <alignment horizontal="center" vertical="center"/>
    </xf>
    <xf numFmtId="0" fontId="50" fillId="0" borderId="15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4" fillId="0" borderId="0"/>
    <xf numFmtId="0" fontId="75" fillId="34" borderId="0">
      <alignment vertical="center"/>
    </xf>
    <xf numFmtId="0" fontId="75" fillId="35" borderId="0">
      <alignment vertical="center"/>
    </xf>
    <xf numFmtId="0" fontId="75" fillId="36" borderId="0">
      <alignment vertical="center"/>
    </xf>
    <xf numFmtId="0" fontId="75" fillId="37" borderId="0">
      <alignment vertical="center"/>
    </xf>
    <xf numFmtId="0" fontId="75" fillId="38" borderId="0">
      <alignment vertical="center"/>
    </xf>
    <xf numFmtId="0" fontId="75" fillId="39" borderId="0">
      <alignment vertical="center"/>
    </xf>
    <xf numFmtId="0" fontId="75" fillId="40" borderId="0">
      <alignment vertical="center"/>
    </xf>
    <xf numFmtId="0" fontId="75" fillId="41" borderId="0">
      <alignment vertical="center"/>
    </xf>
    <xf numFmtId="0" fontId="75" fillId="42" borderId="0">
      <alignment vertical="center"/>
    </xf>
    <xf numFmtId="0" fontId="75" fillId="37" borderId="0">
      <alignment vertical="center"/>
    </xf>
    <xf numFmtId="0" fontId="75" fillId="40" borderId="0">
      <alignment vertical="center"/>
    </xf>
    <xf numFmtId="0" fontId="75" fillId="43" borderId="0">
      <alignment vertical="center"/>
    </xf>
    <xf numFmtId="0" fontId="76" fillId="44" borderId="0">
      <alignment vertical="center"/>
    </xf>
    <xf numFmtId="0" fontId="76" fillId="41" borderId="0">
      <alignment vertical="center"/>
    </xf>
    <xf numFmtId="0" fontId="76" fillId="42" borderId="0">
      <alignment vertical="center"/>
    </xf>
    <xf numFmtId="0" fontId="76" fillId="45" borderId="0">
      <alignment vertical="center"/>
    </xf>
    <xf numFmtId="0" fontId="76" fillId="46" borderId="0">
      <alignment vertical="center"/>
    </xf>
    <xf numFmtId="0" fontId="76" fillId="47" borderId="0">
      <alignment vertical="center"/>
    </xf>
    <xf numFmtId="0" fontId="76" fillId="48" borderId="0">
      <alignment vertical="center"/>
    </xf>
    <xf numFmtId="0" fontId="76" fillId="49" borderId="0">
      <alignment vertical="center"/>
    </xf>
    <xf numFmtId="0" fontId="76" fillId="50" borderId="0">
      <alignment vertical="center"/>
    </xf>
    <xf numFmtId="0" fontId="76" fillId="45" borderId="0">
      <alignment vertical="center"/>
    </xf>
    <xf numFmtId="0" fontId="76" fillId="46" borderId="0">
      <alignment vertical="center"/>
    </xf>
    <xf numFmtId="0" fontId="76" fillId="51" borderId="0">
      <alignment vertical="center"/>
    </xf>
    <xf numFmtId="0" fontId="77" fillId="0" borderId="0">
      <alignment vertical="center"/>
    </xf>
    <xf numFmtId="0" fontId="78" fillId="52" borderId="116">
      <alignment vertical="center"/>
    </xf>
    <xf numFmtId="0" fontId="79" fillId="35" borderId="0">
      <alignment vertical="center"/>
    </xf>
    <xf numFmtId="0" fontId="74" fillId="53" borderId="117">
      <alignment vertical="center"/>
    </xf>
    <xf numFmtId="0" fontId="80" fillId="54" borderId="0">
      <alignment vertical="center"/>
    </xf>
    <xf numFmtId="0" fontId="81" fillId="0" borderId="0">
      <alignment vertical="center"/>
    </xf>
    <xf numFmtId="0" fontId="82" fillId="55" borderId="118">
      <alignment vertical="center"/>
    </xf>
    <xf numFmtId="41" fontId="74" fillId="0" borderId="0"/>
    <xf numFmtId="0" fontId="83" fillId="0" borderId="119">
      <alignment vertical="center"/>
    </xf>
    <xf numFmtId="0" fontId="84" fillId="0" borderId="120">
      <alignment vertical="center"/>
    </xf>
    <xf numFmtId="0" fontId="85" fillId="39" borderId="116">
      <alignment vertical="center"/>
    </xf>
    <xf numFmtId="0" fontId="86" fillId="0" borderId="0">
      <alignment vertical="center"/>
    </xf>
    <xf numFmtId="0" fontId="87" fillId="0" borderId="121">
      <alignment vertical="center"/>
    </xf>
    <xf numFmtId="0" fontId="88" fillId="0" borderId="122">
      <alignment vertical="center"/>
    </xf>
    <xf numFmtId="0" fontId="89" fillId="0" borderId="123">
      <alignment vertical="center"/>
    </xf>
    <xf numFmtId="0" fontId="89" fillId="0" borderId="0">
      <alignment vertical="center"/>
    </xf>
    <xf numFmtId="0" fontId="90" fillId="36" borderId="0">
      <alignment vertical="center"/>
    </xf>
    <xf numFmtId="0" fontId="91" fillId="52" borderId="124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2" fillId="5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3" fillId="57" borderId="0" applyNumberForma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>
      <alignment vertical="center"/>
    </xf>
    <xf numFmtId="0" fontId="12" fillId="0" borderId="0"/>
    <xf numFmtId="41" fontId="12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0" fontId="74" fillId="0" borderId="0"/>
    <xf numFmtId="0" fontId="75" fillId="58" borderId="0">
      <alignment vertical="center"/>
    </xf>
    <xf numFmtId="0" fontId="75" fillId="59" borderId="0">
      <alignment vertical="center"/>
    </xf>
    <xf numFmtId="0" fontId="75" fillId="60" borderId="0">
      <alignment vertical="center"/>
    </xf>
    <xf numFmtId="0" fontId="75" fillId="61" borderId="0">
      <alignment vertical="center"/>
    </xf>
    <xf numFmtId="0" fontId="75" fillId="62" borderId="0">
      <alignment vertical="center"/>
    </xf>
    <xf numFmtId="0" fontId="75" fillId="63" borderId="0">
      <alignment vertical="center"/>
    </xf>
    <xf numFmtId="0" fontId="75" fillId="64" borderId="0">
      <alignment vertical="center"/>
    </xf>
    <xf numFmtId="0" fontId="75" fillId="65" borderId="0">
      <alignment vertical="center"/>
    </xf>
    <xf numFmtId="0" fontId="75" fillId="66" borderId="0">
      <alignment vertical="center"/>
    </xf>
    <xf numFmtId="0" fontId="75" fillId="67" borderId="0">
      <alignment vertical="center"/>
    </xf>
    <xf numFmtId="0" fontId="75" fillId="68" borderId="0">
      <alignment vertical="center"/>
    </xf>
    <xf numFmtId="0" fontId="75" fillId="69" borderId="0">
      <alignment vertical="center"/>
    </xf>
    <xf numFmtId="0" fontId="76" fillId="70" borderId="0">
      <alignment vertical="center"/>
    </xf>
    <xf numFmtId="0" fontId="76" fillId="71" borderId="0">
      <alignment vertical="center"/>
    </xf>
    <xf numFmtId="0" fontId="76" fillId="72" borderId="0">
      <alignment vertical="center"/>
    </xf>
    <xf numFmtId="0" fontId="76" fillId="73" borderId="0">
      <alignment vertical="center"/>
    </xf>
    <xf numFmtId="0" fontId="76" fillId="74" borderId="0">
      <alignment vertical="center"/>
    </xf>
    <xf numFmtId="0" fontId="76" fillId="75" borderId="0">
      <alignment vertical="center"/>
    </xf>
    <xf numFmtId="0" fontId="76" fillId="76" borderId="0">
      <alignment vertical="center"/>
    </xf>
    <xf numFmtId="0" fontId="76" fillId="77" borderId="0">
      <alignment vertical="center"/>
    </xf>
    <xf numFmtId="0" fontId="76" fillId="78" borderId="0">
      <alignment vertical="center"/>
    </xf>
    <xf numFmtId="0" fontId="76" fillId="79" borderId="0">
      <alignment vertical="center"/>
    </xf>
    <xf numFmtId="0" fontId="76" fillId="80" borderId="0">
      <alignment vertical="center"/>
    </xf>
    <xf numFmtId="0" fontId="76" fillId="81" borderId="0">
      <alignment vertical="center"/>
    </xf>
    <xf numFmtId="0" fontId="77" fillId="0" borderId="0">
      <alignment vertical="center"/>
    </xf>
    <xf numFmtId="0" fontId="94" fillId="82" borderId="126">
      <alignment vertical="center"/>
    </xf>
    <xf numFmtId="0" fontId="95" fillId="83" borderId="0">
      <alignment vertical="center"/>
    </xf>
    <xf numFmtId="0" fontId="74" fillId="53" borderId="130">
      <alignment vertical="center"/>
    </xf>
    <xf numFmtId="0" fontId="96" fillId="84" borderId="0">
      <alignment vertical="center"/>
    </xf>
    <xf numFmtId="0" fontId="97" fillId="0" borderId="0">
      <alignment vertical="center"/>
    </xf>
    <xf numFmtId="0" fontId="82" fillId="85" borderId="129">
      <alignment vertical="center"/>
    </xf>
    <xf numFmtId="0" fontId="98" fillId="0" borderId="128">
      <alignment vertical="center"/>
    </xf>
    <xf numFmtId="0" fontId="84" fillId="0" borderId="131">
      <alignment vertical="center"/>
    </xf>
    <xf numFmtId="0" fontId="99" fillId="39" borderId="126">
      <alignment vertical="center"/>
    </xf>
    <xf numFmtId="0" fontId="100" fillId="0" borderId="0">
      <alignment vertical="center"/>
    </xf>
    <xf numFmtId="0" fontId="101" fillId="0" borderId="132">
      <alignment vertical="center"/>
    </xf>
    <xf numFmtId="0" fontId="102" fillId="0" borderId="133">
      <alignment vertical="center"/>
    </xf>
    <xf numFmtId="0" fontId="103" fillId="0" borderId="134">
      <alignment vertical="center"/>
    </xf>
    <xf numFmtId="0" fontId="103" fillId="0" borderId="0">
      <alignment vertical="center"/>
    </xf>
    <xf numFmtId="0" fontId="104" fillId="86" borderId="0">
      <alignment vertical="center"/>
    </xf>
    <xf numFmtId="0" fontId="105" fillId="82" borderId="127">
      <alignment vertical="center"/>
    </xf>
    <xf numFmtId="0" fontId="74" fillId="0" borderId="0"/>
    <xf numFmtId="187" fontId="74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/>
    <xf numFmtId="41" fontId="12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0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72" fillId="0" borderId="0" applyFont="0" applyFill="0" applyBorder="0" applyAlignment="0" applyProtection="0">
      <alignment vertical="center"/>
    </xf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72" fillId="0" borderId="0" applyFont="0" applyFill="0" applyBorder="0" applyAlignment="0" applyProtection="0">
      <alignment vertical="center"/>
    </xf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2" fillId="0" borderId="0">
      <alignment vertical="center"/>
    </xf>
    <xf numFmtId="0" fontId="12" fillId="0" borderId="0"/>
    <xf numFmtId="0" fontId="3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72" fillId="0" borderId="0">
      <alignment vertical="center"/>
    </xf>
    <xf numFmtId="0" fontId="3" fillId="0" borderId="0">
      <alignment vertical="center"/>
    </xf>
    <xf numFmtId="0" fontId="7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83" fontId="12" fillId="0" borderId="0"/>
    <xf numFmtId="183" fontId="12" fillId="0" borderId="0"/>
    <xf numFmtId="183" fontId="12" fillId="0" borderId="0"/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74" fillId="0" borderId="0"/>
    <xf numFmtId="0" fontId="75" fillId="58" borderId="0">
      <alignment vertical="center"/>
    </xf>
    <xf numFmtId="0" fontId="75" fillId="59" borderId="0">
      <alignment vertical="center"/>
    </xf>
    <xf numFmtId="0" fontId="75" fillId="60" borderId="0">
      <alignment vertical="center"/>
    </xf>
    <xf numFmtId="0" fontId="75" fillId="61" borderId="0">
      <alignment vertical="center"/>
    </xf>
    <xf numFmtId="0" fontId="75" fillId="62" borderId="0">
      <alignment vertical="center"/>
    </xf>
    <xf numFmtId="0" fontId="75" fillId="63" borderId="0">
      <alignment vertical="center"/>
    </xf>
    <xf numFmtId="0" fontId="75" fillId="64" borderId="0">
      <alignment vertical="center"/>
    </xf>
    <xf numFmtId="0" fontId="75" fillId="65" borderId="0">
      <alignment vertical="center"/>
    </xf>
    <xf numFmtId="0" fontId="75" fillId="66" borderId="0">
      <alignment vertical="center"/>
    </xf>
    <xf numFmtId="0" fontId="75" fillId="67" borderId="0">
      <alignment vertical="center"/>
    </xf>
    <xf numFmtId="0" fontId="75" fillId="68" borderId="0">
      <alignment vertical="center"/>
    </xf>
    <xf numFmtId="0" fontId="75" fillId="69" borderId="0">
      <alignment vertical="center"/>
    </xf>
    <xf numFmtId="0" fontId="76" fillId="70" borderId="0">
      <alignment vertical="center"/>
    </xf>
    <xf numFmtId="0" fontId="76" fillId="71" borderId="0">
      <alignment vertical="center"/>
    </xf>
    <xf numFmtId="0" fontId="76" fillId="72" borderId="0">
      <alignment vertical="center"/>
    </xf>
    <xf numFmtId="0" fontId="76" fillId="73" borderId="0">
      <alignment vertical="center"/>
    </xf>
    <xf numFmtId="0" fontId="76" fillId="74" borderId="0">
      <alignment vertical="center"/>
    </xf>
    <xf numFmtId="0" fontId="76" fillId="75" borderId="0">
      <alignment vertical="center"/>
    </xf>
    <xf numFmtId="0" fontId="76" fillId="76" borderId="0">
      <alignment vertical="center"/>
    </xf>
    <xf numFmtId="0" fontId="76" fillId="77" borderId="0">
      <alignment vertical="center"/>
    </xf>
    <xf numFmtId="0" fontId="76" fillId="78" borderId="0">
      <alignment vertical="center"/>
    </xf>
    <xf numFmtId="0" fontId="76" fillId="79" borderId="0">
      <alignment vertical="center"/>
    </xf>
    <xf numFmtId="0" fontId="76" fillId="80" borderId="0">
      <alignment vertical="center"/>
    </xf>
    <xf numFmtId="0" fontId="76" fillId="81" borderId="0">
      <alignment vertical="center"/>
    </xf>
    <xf numFmtId="0" fontId="77" fillId="0" borderId="0">
      <alignment vertical="center"/>
    </xf>
    <xf numFmtId="0" fontId="94" fillId="82" borderId="126">
      <alignment vertical="center"/>
    </xf>
    <xf numFmtId="0" fontId="95" fillId="83" borderId="0">
      <alignment vertical="center"/>
    </xf>
    <xf numFmtId="0" fontId="74" fillId="53" borderId="130">
      <alignment vertical="center"/>
    </xf>
    <xf numFmtId="0" fontId="96" fillId="84" borderId="0">
      <alignment vertical="center"/>
    </xf>
    <xf numFmtId="0" fontId="97" fillId="0" borderId="0">
      <alignment vertical="center"/>
    </xf>
    <xf numFmtId="0" fontId="82" fillId="85" borderId="129">
      <alignment vertical="center"/>
    </xf>
    <xf numFmtId="0" fontId="98" fillId="0" borderId="128">
      <alignment vertical="center"/>
    </xf>
    <xf numFmtId="0" fontId="84" fillId="0" borderId="131">
      <alignment vertical="center"/>
    </xf>
    <xf numFmtId="0" fontId="99" fillId="39" borderId="126">
      <alignment vertical="center"/>
    </xf>
    <xf numFmtId="0" fontId="100" fillId="0" borderId="0">
      <alignment vertical="center"/>
    </xf>
    <xf numFmtId="0" fontId="101" fillId="0" borderId="132">
      <alignment vertical="center"/>
    </xf>
    <xf numFmtId="0" fontId="102" fillId="0" borderId="133">
      <alignment vertical="center"/>
    </xf>
    <xf numFmtId="0" fontId="103" fillId="0" borderId="134">
      <alignment vertical="center"/>
    </xf>
    <xf numFmtId="0" fontId="103" fillId="0" borderId="0">
      <alignment vertical="center"/>
    </xf>
    <xf numFmtId="0" fontId="104" fillId="86" borderId="0">
      <alignment vertical="center"/>
    </xf>
    <xf numFmtId="0" fontId="105" fillId="82" borderId="127">
      <alignment vertical="center"/>
    </xf>
    <xf numFmtId="0" fontId="74" fillId="0" borderId="0"/>
    <xf numFmtId="187" fontId="74" fillId="0" borderId="0" applyFont="0" applyFill="0" applyBorder="0" applyAlignment="0" applyProtection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41" fontId="12" fillId="0" borderId="0" applyFont="0" applyFill="0" applyBorder="0" applyAlignment="0" applyProtection="0">
      <alignment vertical="center"/>
    </xf>
    <xf numFmtId="0" fontId="12" fillId="0" borderId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72" fillId="0" borderId="0" applyFont="0" applyFill="0" applyBorder="0" applyAlignment="0" applyProtection="0">
      <alignment vertical="center"/>
    </xf>
    <xf numFmtId="0" fontId="12" fillId="0" borderId="0"/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83" fontId="12" fillId="0" borderId="0"/>
    <xf numFmtId="183" fontId="12" fillId="0" borderId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7" fillId="0" borderId="0">
      <alignment vertical="center"/>
    </xf>
    <xf numFmtId="0" fontId="12" fillId="0" borderId="0"/>
    <xf numFmtId="41" fontId="12" fillId="0" borderId="0" applyFont="0" applyFill="0" applyBorder="0" applyAlignment="0" applyProtection="0"/>
    <xf numFmtId="0" fontId="75" fillId="59" borderId="0">
      <alignment vertical="center"/>
    </xf>
    <xf numFmtId="41" fontId="12" fillId="0" borderId="0" applyFont="0" applyFill="0" applyBorder="0" applyAlignment="0" applyProtection="0"/>
    <xf numFmtId="0" fontId="3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0" fillId="0" borderId="0">
      <alignment vertical="center"/>
    </xf>
    <xf numFmtId="0" fontId="72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7" fillId="0" borderId="0">
      <alignment vertical="center"/>
    </xf>
    <xf numFmtId="0" fontId="104" fillId="86" borderId="0">
      <alignment vertical="center"/>
    </xf>
    <xf numFmtId="0" fontId="103" fillId="0" borderId="0">
      <alignment vertical="center"/>
    </xf>
    <xf numFmtId="0" fontId="74" fillId="0" borderId="0"/>
    <xf numFmtId="0" fontId="103" fillId="0" borderId="134">
      <alignment vertical="center"/>
    </xf>
    <xf numFmtId="0" fontId="102" fillId="0" borderId="133">
      <alignment vertical="center"/>
    </xf>
    <xf numFmtId="0" fontId="101" fillId="0" borderId="132">
      <alignment vertical="center"/>
    </xf>
    <xf numFmtId="41" fontId="12" fillId="0" borderId="0" applyFont="0" applyFill="0" applyBorder="0" applyAlignment="0" applyProtection="0"/>
    <xf numFmtId="0" fontId="100" fillId="0" borderId="0">
      <alignment vertical="center"/>
    </xf>
    <xf numFmtId="0" fontId="99" fillId="39" borderId="126">
      <alignment vertical="center"/>
    </xf>
    <xf numFmtId="0" fontId="74" fillId="0" borderId="0"/>
    <xf numFmtId="0" fontId="75" fillId="58" borderId="0">
      <alignment vertical="center"/>
    </xf>
    <xf numFmtId="0" fontId="75" fillId="59" borderId="0">
      <alignment vertical="center"/>
    </xf>
    <xf numFmtId="0" fontId="75" fillId="60" borderId="0">
      <alignment vertical="center"/>
    </xf>
    <xf numFmtId="0" fontId="75" fillId="61" borderId="0">
      <alignment vertical="center"/>
    </xf>
    <xf numFmtId="0" fontId="75" fillId="62" borderId="0">
      <alignment vertical="center"/>
    </xf>
    <xf numFmtId="0" fontId="75" fillId="63" borderId="0">
      <alignment vertical="center"/>
    </xf>
    <xf numFmtId="0" fontId="75" fillId="64" borderId="0">
      <alignment vertical="center"/>
    </xf>
    <xf numFmtId="0" fontId="75" fillId="65" borderId="0">
      <alignment vertical="center"/>
    </xf>
    <xf numFmtId="0" fontId="75" fillId="66" borderId="0">
      <alignment vertical="center"/>
    </xf>
    <xf numFmtId="0" fontId="75" fillId="67" borderId="0">
      <alignment vertical="center"/>
    </xf>
    <xf numFmtId="0" fontId="75" fillId="68" borderId="0">
      <alignment vertical="center"/>
    </xf>
    <xf numFmtId="0" fontId="75" fillId="69" borderId="0">
      <alignment vertical="center"/>
    </xf>
    <xf numFmtId="0" fontId="76" fillId="70" borderId="0">
      <alignment vertical="center"/>
    </xf>
    <xf numFmtId="0" fontId="76" fillId="71" borderId="0">
      <alignment vertical="center"/>
    </xf>
    <xf numFmtId="0" fontId="76" fillId="72" borderId="0">
      <alignment vertical="center"/>
    </xf>
    <xf numFmtId="0" fontId="76" fillId="73" borderId="0">
      <alignment vertical="center"/>
    </xf>
    <xf numFmtId="0" fontId="76" fillId="74" borderId="0">
      <alignment vertical="center"/>
    </xf>
    <xf numFmtId="0" fontId="76" fillId="75" borderId="0">
      <alignment vertical="center"/>
    </xf>
    <xf numFmtId="0" fontId="76" fillId="76" borderId="0">
      <alignment vertical="center"/>
    </xf>
    <xf numFmtId="0" fontId="76" fillId="77" borderId="0">
      <alignment vertical="center"/>
    </xf>
    <xf numFmtId="0" fontId="76" fillId="78" borderId="0">
      <alignment vertical="center"/>
    </xf>
    <xf numFmtId="0" fontId="76" fillId="79" borderId="0">
      <alignment vertical="center"/>
    </xf>
    <xf numFmtId="0" fontId="76" fillId="80" borderId="0">
      <alignment vertical="center"/>
    </xf>
    <xf numFmtId="0" fontId="76" fillId="81" borderId="0">
      <alignment vertical="center"/>
    </xf>
    <xf numFmtId="0" fontId="77" fillId="0" borderId="0">
      <alignment vertical="center"/>
    </xf>
    <xf numFmtId="0" fontId="94" fillId="82" borderId="126">
      <alignment vertical="center"/>
    </xf>
    <xf numFmtId="0" fontId="95" fillId="83" borderId="0">
      <alignment vertical="center"/>
    </xf>
    <xf numFmtId="0" fontId="74" fillId="53" borderId="130">
      <alignment vertical="center"/>
    </xf>
    <xf numFmtId="0" fontId="96" fillId="84" borderId="0">
      <alignment vertical="center"/>
    </xf>
    <xf numFmtId="0" fontId="97" fillId="0" borderId="0">
      <alignment vertical="center"/>
    </xf>
    <xf numFmtId="0" fontId="82" fillId="85" borderId="129">
      <alignment vertical="center"/>
    </xf>
    <xf numFmtId="0" fontId="98" fillId="0" borderId="128">
      <alignment vertical="center"/>
    </xf>
    <xf numFmtId="0" fontId="84" fillId="0" borderId="131">
      <alignment vertical="center"/>
    </xf>
    <xf numFmtId="0" fontId="99" fillId="39" borderId="126">
      <alignment vertical="center"/>
    </xf>
    <xf numFmtId="0" fontId="100" fillId="0" borderId="0">
      <alignment vertical="center"/>
    </xf>
    <xf numFmtId="0" fontId="101" fillId="0" borderId="132">
      <alignment vertical="center"/>
    </xf>
    <xf numFmtId="0" fontId="102" fillId="0" borderId="133">
      <alignment vertical="center"/>
    </xf>
    <xf numFmtId="0" fontId="103" fillId="0" borderId="134">
      <alignment vertical="center"/>
    </xf>
    <xf numFmtId="0" fontId="103" fillId="0" borderId="0">
      <alignment vertical="center"/>
    </xf>
    <xf numFmtId="0" fontId="104" fillId="86" borderId="0">
      <alignment vertical="center"/>
    </xf>
    <xf numFmtId="0" fontId="105" fillId="82" borderId="127">
      <alignment vertical="center"/>
    </xf>
    <xf numFmtId="9" fontId="3" fillId="0" borderId="0" applyFont="0" applyFill="0" applyBorder="0" applyAlignment="0" applyProtection="0">
      <alignment vertical="center"/>
    </xf>
    <xf numFmtId="0" fontId="74" fillId="0" borderId="0"/>
    <xf numFmtId="187" fontId="74" fillId="0" borderId="0" applyFont="0" applyFill="0" applyBorder="0" applyAlignment="0" applyProtection="0"/>
    <xf numFmtId="0" fontId="72" fillId="0" borderId="0">
      <alignment vertical="center"/>
    </xf>
    <xf numFmtId="0" fontId="72" fillId="0" borderId="0">
      <alignment vertical="center"/>
    </xf>
    <xf numFmtId="0" fontId="99" fillId="39" borderId="126">
      <alignment vertical="center"/>
    </xf>
    <xf numFmtId="0" fontId="101" fillId="0" borderId="132">
      <alignment vertical="center"/>
    </xf>
    <xf numFmtId="0" fontId="72" fillId="0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84" fillId="0" borderId="131">
      <alignment vertical="center"/>
    </xf>
    <xf numFmtId="0" fontId="98" fillId="0" borderId="128">
      <alignment vertical="center"/>
    </xf>
    <xf numFmtId="0" fontId="72" fillId="0" borderId="0">
      <alignment vertical="center"/>
    </xf>
    <xf numFmtId="0" fontId="82" fillId="85" borderId="129">
      <alignment vertical="center"/>
    </xf>
    <xf numFmtId="0" fontId="94" fillId="82" borderId="126">
      <alignment vertical="center"/>
    </xf>
    <xf numFmtId="0" fontId="3" fillId="0" borderId="0">
      <alignment vertical="center"/>
    </xf>
    <xf numFmtId="0" fontId="77" fillId="0" borderId="0">
      <alignment vertical="center"/>
    </xf>
    <xf numFmtId="0" fontId="72" fillId="0" borderId="0">
      <alignment vertical="center"/>
    </xf>
    <xf numFmtId="0" fontId="76" fillId="81" borderId="0">
      <alignment vertical="center"/>
    </xf>
    <xf numFmtId="0" fontId="95" fillId="83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6" fillId="70" borderId="0">
      <alignment vertical="center"/>
    </xf>
    <xf numFmtId="0" fontId="76" fillId="80" borderId="0">
      <alignment vertical="center"/>
    </xf>
    <xf numFmtId="0" fontId="76" fillId="71" borderId="0">
      <alignment vertical="center"/>
    </xf>
    <xf numFmtId="0" fontId="76" fillId="79" borderId="0">
      <alignment vertical="center"/>
    </xf>
    <xf numFmtId="0" fontId="76" fillId="76" borderId="0">
      <alignment vertical="center"/>
    </xf>
    <xf numFmtId="0" fontId="76" fillId="78" borderId="0">
      <alignment vertical="center"/>
    </xf>
    <xf numFmtId="0" fontId="76" fillId="77" borderId="0">
      <alignment vertical="center"/>
    </xf>
    <xf numFmtId="0" fontId="76" fillId="77" borderId="0">
      <alignment vertical="center"/>
    </xf>
    <xf numFmtId="0" fontId="76" fillId="78" borderId="0">
      <alignment vertical="center"/>
    </xf>
    <xf numFmtId="0" fontId="76" fillId="76" borderId="0">
      <alignment vertical="center"/>
    </xf>
    <xf numFmtId="0" fontId="76" fillId="79" borderId="0">
      <alignment vertical="center"/>
    </xf>
    <xf numFmtId="0" fontId="76" fillId="75" borderId="0">
      <alignment vertical="center"/>
    </xf>
    <xf numFmtId="0" fontId="76" fillId="80" borderId="0">
      <alignment vertical="center"/>
    </xf>
    <xf numFmtId="0" fontId="76" fillId="74" borderId="0">
      <alignment vertical="center"/>
    </xf>
    <xf numFmtId="0" fontId="82" fillId="85" borderId="129">
      <alignment vertical="center"/>
    </xf>
    <xf numFmtId="0" fontId="75" fillId="69" borderId="0">
      <alignment vertical="center"/>
    </xf>
    <xf numFmtId="0" fontId="98" fillId="0" borderId="128">
      <alignment vertical="center"/>
    </xf>
    <xf numFmtId="0" fontId="75" fillId="68" borderId="0">
      <alignment vertical="center"/>
    </xf>
    <xf numFmtId="0" fontId="105" fillId="82" borderId="127">
      <alignment vertical="center"/>
    </xf>
    <xf numFmtId="0" fontId="104" fillId="86" borderId="0">
      <alignment vertical="center"/>
    </xf>
    <xf numFmtId="0" fontId="75" fillId="67" borderId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75" fillId="66" borderId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0" fontId="3" fillId="0" borderId="0">
      <alignment vertical="center"/>
    </xf>
    <xf numFmtId="0" fontId="75" fillId="65" borderId="0">
      <alignment vertical="center"/>
    </xf>
    <xf numFmtId="0" fontId="72" fillId="0" borderId="0">
      <alignment vertical="center"/>
    </xf>
    <xf numFmtId="0" fontId="12" fillId="0" borderId="0"/>
    <xf numFmtId="0" fontId="75" fillId="64" borderId="0">
      <alignment vertical="center"/>
    </xf>
    <xf numFmtId="0" fontId="72" fillId="0" borderId="0">
      <alignment vertical="center"/>
    </xf>
    <xf numFmtId="0" fontId="3" fillId="0" borderId="0">
      <alignment vertical="center"/>
    </xf>
    <xf numFmtId="0" fontId="75" fillId="63" borderId="0">
      <alignment vertical="center"/>
    </xf>
    <xf numFmtId="0" fontId="72" fillId="0" borderId="0">
      <alignment vertical="center"/>
    </xf>
    <xf numFmtId="0" fontId="74" fillId="0" borderId="0"/>
    <xf numFmtId="0" fontId="75" fillId="62" borderId="0">
      <alignment vertical="center"/>
    </xf>
    <xf numFmtId="0" fontId="7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5" fillId="61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8" fillId="0" borderId="128">
      <alignment vertical="center"/>
    </xf>
    <xf numFmtId="0" fontId="75" fillId="60" borderId="0">
      <alignment vertical="center"/>
    </xf>
    <xf numFmtId="0" fontId="72" fillId="0" borderId="0">
      <alignment vertical="center"/>
    </xf>
    <xf numFmtId="0" fontId="75" fillId="58" borderId="0">
      <alignment vertical="center"/>
    </xf>
    <xf numFmtId="0" fontId="3" fillId="0" borderId="0">
      <alignment vertical="center"/>
    </xf>
    <xf numFmtId="187" fontId="74" fillId="0" borderId="0" applyFont="0" applyFill="0" applyBorder="0" applyAlignment="0" applyProtection="0"/>
    <xf numFmtId="0" fontId="74" fillId="0" borderId="0"/>
    <xf numFmtId="0" fontId="72" fillId="0" borderId="0">
      <alignment vertical="center"/>
    </xf>
    <xf numFmtId="0" fontId="72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0" fontId="75" fillId="63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5" fillId="82" borderId="127">
      <alignment vertical="center"/>
    </xf>
    <xf numFmtId="0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76" fillId="74" borderId="0">
      <alignment vertical="center"/>
    </xf>
    <xf numFmtId="0" fontId="74" fillId="53" borderId="13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6" fillId="84" borderId="0">
      <alignment vertical="center"/>
    </xf>
    <xf numFmtId="0" fontId="98" fillId="0" borderId="128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/>
    <xf numFmtId="0" fontId="84" fillId="0" borderId="131">
      <alignment vertical="center"/>
    </xf>
    <xf numFmtId="0" fontId="94" fillId="82" borderId="126">
      <alignment vertical="center"/>
    </xf>
    <xf numFmtId="41" fontId="12" fillId="0" borderId="0" applyFont="0" applyFill="0" applyBorder="0" applyAlignment="0" applyProtection="0">
      <alignment vertical="center"/>
    </xf>
    <xf numFmtId="0" fontId="75" fillId="66" borderId="0">
      <alignment vertical="center"/>
    </xf>
    <xf numFmtId="0" fontId="12" fillId="0" borderId="0"/>
    <xf numFmtId="0" fontId="72" fillId="0" borderId="0">
      <alignment vertical="center"/>
    </xf>
    <xf numFmtId="0" fontId="12" fillId="0" borderId="0"/>
    <xf numFmtId="0" fontId="75" fillId="61" borderId="0">
      <alignment vertical="center"/>
    </xf>
    <xf numFmtId="0" fontId="12" fillId="0" borderId="0"/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76" fillId="81" borderId="0">
      <alignment vertical="center"/>
    </xf>
    <xf numFmtId="0" fontId="72" fillId="0" borderId="0">
      <alignment vertical="center"/>
    </xf>
    <xf numFmtId="0" fontId="76" fillId="75" borderId="0">
      <alignment vertical="center"/>
    </xf>
    <xf numFmtId="0" fontId="12" fillId="0" borderId="0"/>
    <xf numFmtId="0" fontId="96" fillId="84" borderId="0">
      <alignment vertical="center"/>
    </xf>
    <xf numFmtId="0" fontId="12" fillId="0" borderId="0"/>
    <xf numFmtId="0" fontId="102" fillId="0" borderId="133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74" fillId="53" borderId="130">
      <alignment vertical="center"/>
    </xf>
    <xf numFmtId="0" fontId="12" fillId="0" borderId="0"/>
    <xf numFmtId="41" fontId="12" fillId="0" borderId="0" applyFont="0" applyFill="0" applyBorder="0" applyAlignment="0" applyProtection="0">
      <alignment vertical="center"/>
    </xf>
    <xf numFmtId="0" fontId="76" fillId="81" borderId="0">
      <alignment vertical="center"/>
    </xf>
    <xf numFmtId="0" fontId="95" fillId="83" borderId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7" fillId="0" borderId="0">
      <alignment vertical="center"/>
    </xf>
    <xf numFmtId="0" fontId="84" fillId="0" borderId="131">
      <alignment vertical="center"/>
    </xf>
    <xf numFmtId="0" fontId="94" fillId="82" borderId="126">
      <alignment vertical="center"/>
    </xf>
    <xf numFmtId="41" fontId="12" fillId="0" borderId="0" applyFont="0" applyFill="0" applyBorder="0" applyAlignment="0" applyProtection="0"/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75" fillId="64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94" fillId="82" borderId="126">
      <alignment vertical="center"/>
    </xf>
    <xf numFmtId="9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0" fontId="82" fillId="85" borderId="129">
      <alignment vertical="center"/>
    </xf>
    <xf numFmtId="0" fontId="72" fillId="0" borderId="0">
      <alignment vertical="center"/>
    </xf>
    <xf numFmtId="0" fontId="102" fillId="0" borderId="133">
      <alignment vertical="center"/>
    </xf>
    <xf numFmtId="0" fontId="96" fillId="84" borderId="0">
      <alignment vertical="center"/>
    </xf>
    <xf numFmtId="0" fontId="98" fillId="0" borderId="128">
      <alignment vertical="center"/>
    </xf>
    <xf numFmtId="9" fontId="3" fillId="0" borderId="0" applyFont="0" applyFill="0" applyBorder="0" applyAlignment="0" applyProtection="0">
      <alignment vertical="center"/>
    </xf>
    <xf numFmtId="41" fontId="72" fillId="0" borderId="0" applyFont="0" applyFill="0" applyBorder="0" applyAlignment="0" applyProtection="0">
      <alignment vertical="center"/>
    </xf>
    <xf numFmtId="0" fontId="103" fillId="0" borderId="134">
      <alignment vertical="center"/>
    </xf>
    <xf numFmtId="41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/>
    <xf numFmtId="0" fontId="72" fillId="0" borderId="0">
      <alignment vertical="center"/>
    </xf>
    <xf numFmtId="0" fontId="74" fillId="0" borderId="0"/>
    <xf numFmtId="0" fontId="12" fillId="0" borderId="0"/>
    <xf numFmtId="0" fontId="76" fillId="80" borderId="0">
      <alignment vertical="center"/>
    </xf>
    <xf numFmtId="0" fontId="12" fillId="0" borderId="0"/>
    <xf numFmtId="0" fontId="103" fillId="0" borderId="0">
      <alignment vertical="center"/>
    </xf>
    <xf numFmtId="0" fontId="72" fillId="0" borderId="0">
      <alignment vertical="center"/>
    </xf>
    <xf numFmtId="0" fontId="76" fillId="74" borderId="0">
      <alignment vertical="center"/>
    </xf>
    <xf numFmtId="0" fontId="72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5" fillId="59" borderId="0">
      <alignment vertical="center"/>
    </xf>
    <xf numFmtId="187" fontId="74" fillId="0" borderId="0" applyFont="0" applyFill="0" applyBorder="0" applyAlignment="0" applyProtection="0"/>
    <xf numFmtId="0" fontId="75" fillId="63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0" fontId="76" fillId="75" borderId="0">
      <alignment vertical="center"/>
    </xf>
    <xf numFmtId="0" fontId="76" fillId="78" borderId="0">
      <alignment vertical="center"/>
    </xf>
    <xf numFmtId="0" fontId="76" fillId="72" borderId="0">
      <alignment vertical="center"/>
    </xf>
    <xf numFmtId="0" fontId="12" fillId="0" borderId="0"/>
    <xf numFmtId="0" fontId="75" fillId="68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6" fillId="73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6" fillId="71" borderId="0">
      <alignment vertical="center"/>
    </xf>
    <xf numFmtId="41" fontId="12" fillId="0" borderId="0" applyFont="0" applyFill="0" applyBorder="0" applyAlignment="0" applyProtection="0"/>
    <xf numFmtId="0" fontId="12" fillId="0" borderId="0">
      <alignment vertical="center"/>
    </xf>
    <xf numFmtId="0" fontId="72" fillId="0" borderId="0">
      <alignment vertical="center"/>
    </xf>
    <xf numFmtId="0" fontId="76" fillId="70" borderId="0">
      <alignment vertical="center"/>
    </xf>
    <xf numFmtId="0" fontId="72" fillId="0" borderId="0">
      <alignment vertical="center"/>
    </xf>
    <xf numFmtId="0" fontId="82" fillId="85" borderId="129">
      <alignment vertical="center"/>
    </xf>
    <xf numFmtId="0" fontId="75" fillId="58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1" fillId="0" borderId="132">
      <alignment vertical="center"/>
    </xf>
    <xf numFmtId="0" fontId="7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6" fillId="71" borderId="0">
      <alignment vertical="center"/>
    </xf>
    <xf numFmtId="0" fontId="12" fillId="0" borderId="0"/>
    <xf numFmtId="0" fontId="74" fillId="0" borderId="0"/>
    <xf numFmtId="41" fontId="12" fillId="0" borderId="0" applyFont="0" applyFill="0" applyBorder="0" applyAlignment="0" applyProtection="0"/>
    <xf numFmtId="0" fontId="72" fillId="0" borderId="0">
      <alignment vertical="center"/>
    </xf>
    <xf numFmtId="41" fontId="12" fillId="0" borderId="0" applyFont="0" applyFill="0" applyBorder="0" applyAlignment="0" applyProtection="0"/>
    <xf numFmtId="0" fontId="12" fillId="0" borderId="0"/>
    <xf numFmtId="0" fontId="72" fillId="0" borderId="0">
      <alignment vertical="center"/>
    </xf>
    <xf numFmtId="0" fontId="12" fillId="0" borderId="0"/>
    <xf numFmtId="0" fontId="72" fillId="0" borderId="0">
      <alignment vertical="center"/>
    </xf>
    <xf numFmtId="0" fontId="103" fillId="0" borderId="134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0" fontId="99" fillId="39" borderId="126">
      <alignment vertical="center"/>
    </xf>
    <xf numFmtId="41" fontId="12" fillId="0" borderId="0" applyFont="0" applyFill="0" applyBorder="0" applyAlignment="0" applyProtection="0"/>
    <xf numFmtId="183" fontId="12" fillId="0" borderId="0"/>
    <xf numFmtId="183" fontId="12" fillId="0" borderId="0"/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4" fillId="53" borderId="13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87" fontId="74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5" fillId="65" borderId="0">
      <alignment vertical="center"/>
    </xf>
    <xf numFmtId="0" fontId="12" fillId="0" borderId="0"/>
    <xf numFmtId="0" fontId="3" fillId="0" borderId="0">
      <alignment vertical="center"/>
    </xf>
    <xf numFmtId="0" fontId="97" fillId="0" borderId="0">
      <alignment vertical="center"/>
    </xf>
    <xf numFmtId="0" fontId="12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/>
    <xf numFmtId="0" fontId="12" fillId="0" borderId="0">
      <alignment vertical="center"/>
    </xf>
    <xf numFmtId="0" fontId="72" fillId="0" borderId="0">
      <alignment vertical="center"/>
    </xf>
    <xf numFmtId="0" fontId="75" fillId="68" borderId="0">
      <alignment vertical="center"/>
    </xf>
    <xf numFmtId="41" fontId="12" fillId="0" borderId="0" applyFont="0" applyFill="0" applyBorder="0" applyAlignment="0" applyProtection="0"/>
    <xf numFmtId="0" fontId="75" fillId="60" borderId="0">
      <alignment vertical="center"/>
    </xf>
    <xf numFmtId="0" fontId="103" fillId="0" borderId="0">
      <alignment vertical="center"/>
    </xf>
    <xf numFmtId="0" fontId="76" fillId="70" borderId="0">
      <alignment vertical="center"/>
    </xf>
    <xf numFmtId="0" fontId="100" fillId="0" borderId="0">
      <alignment vertical="center"/>
    </xf>
    <xf numFmtId="0" fontId="74" fillId="0" borderId="0"/>
    <xf numFmtId="0" fontId="72" fillId="0" borderId="0">
      <alignment vertical="center"/>
    </xf>
    <xf numFmtId="0" fontId="72" fillId="0" borderId="0">
      <alignment vertical="center"/>
    </xf>
    <xf numFmtId="0" fontId="75" fillId="64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0" fontId="103" fillId="0" borderId="134">
      <alignment vertical="center"/>
    </xf>
    <xf numFmtId="0" fontId="12" fillId="0" borderId="0"/>
    <xf numFmtId="9" fontId="3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5" fillId="60" borderId="0">
      <alignment vertical="center"/>
    </xf>
    <xf numFmtId="0" fontId="72" fillId="0" borderId="0">
      <alignment vertical="center"/>
    </xf>
    <xf numFmtId="0" fontId="75" fillId="67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05" fillId="82" borderId="127">
      <alignment vertical="center"/>
    </xf>
    <xf numFmtId="0" fontId="12" fillId="0" borderId="0"/>
    <xf numFmtId="41" fontId="12" fillId="0" borderId="0" applyFont="0" applyFill="0" applyBorder="0" applyAlignment="0" applyProtection="0"/>
    <xf numFmtId="0" fontId="84" fillId="0" borderId="131">
      <alignment vertical="center"/>
    </xf>
    <xf numFmtId="0" fontId="76" fillId="76" borderId="0">
      <alignment vertical="center"/>
    </xf>
    <xf numFmtId="0" fontId="75" fillId="59" borderId="0">
      <alignment vertical="center"/>
    </xf>
    <xf numFmtId="0" fontId="75" fillId="69" borderId="0">
      <alignment vertical="center"/>
    </xf>
    <xf numFmtId="0" fontId="95" fillId="83" borderId="0">
      <alignment vertical="center"/>
    </xf>
    <xf numFmtId="0" fontId="76" fillId="81" borderId="0">
      <alignment vertical="center"/>
    </xf>
    <xf numFmtId="0" fontId="77" fillId="0" borderId="0">
      <alignment vertical="center"/>
    </xf>
    <xf numFmtId="0" fontId="75" fillId="65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6" fillId="78" borderId="0">
      <alignment vertical="center"/>
    </xf>
    <xf numFmtId="0" fontId="75" fillId="67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5" fillId="63" borderId="0">
      <alignment vertical="center"/>
    </xf>
    <xf numFmtId="0" fontId="84" fillId="0" borderId="131">
      <alignment vertical="center"/>
    </xf>
    <xf numFmtId="9" fontId="3" fillId="0" borderId="0" applyFont="0" applyFill="0" applyBorder="0" applyAlignment="0" applyProtection="0">
      <alignment vertical="center"/>
    </xf>
    <xf numFmtId="0" fontId="76" fillId="77" borderId="0">
      <alignment vertical="center"/>
    </xf>
    <xf numFmtId="0" fontId="75" fillId="66" borderId="0">
      <alignment vertical="center"/>
    </xf>
    <xf numFmtId="0" fontId="72" fillId="0" borderId="0">
      <alignment vertical="center"/>
    </xf>
    <xf numFmtId="0" fontId="101" fillId="0" borderId="132">
      <alignment vertical="center"/>
    </xf>
    <xf numFmtId="0" fontId="72" fillId="0" borderId="0">
      <alignment vertical="center"/>
    </xf>
    <xf numFmtId="0" fontId="75" fillId="62" borderId="0">
      <alignment vertical="center"/>
    </xf>
    <xf numFmtId="0" fontId="7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75" fillId="61" borderId="0">
      <alignment vertical="center"/>
    </xf>
    <xf numFmtId="0" fontId="75" fillId="60" borderId="0">
      <alignment vertical="center"/>
    </xf>
    <xf numFmtId="0" fontId="75" fillId="59" borderId="0">
      <alignment vertical="center"/>
    </xf>
    <xf numFmtId="0" fontId="75" fillId="69" borderId="0">
      <alignment vertical="center"/>
    </xf>
    <xf numFmtId="0" fontId="75" fillId="66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5" fillId="58" borderId="0">
      <alignment vertical="center"/>
    </xf>
    <xf numFmtId="0" fontId="74" fillId="0" borderId="0"/>
    <xf numFmtId="0" fontId="75" fillId="62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5" fillId="68" borderId="0">
      <alignment vertical="center"/>
    </xf>
    <xf numFmtId="0" fontId="95" fillId="83" borderId="0">
      <alignment vertical="center"/>
    </xf>
    <xf numFmtId="0" fontId="75" fillId="65" borderId="0">
      <alignment vertical="center"/>
    </xf>
    <xf numFmtId="0" fontId="74" fillId="0" borderId="0"/>
    <xf numFmtId="0" fontId="76" fillId="80" borderId="0">
      <alignment vertical="center"/>
    </xf>
    <xf numFmtId="0" fontId="77" fillId="0" borderId="0">
      <alignment vertical="center"/>
    </xf>
    <xf numFmtId="0" fontId="12" fillId="0" borderId="0"/>
    <xf numFmtId="0" fontId="75" fillId="64" borderId="0">
      <alignment vertical="center"/>
    </xf>
    <xf numFmtId="0" fontId="76" fillId="73" borderId="0">
      <alignment vertical="center"/>
    </xf>
    <xf numFmtId="0" fontId="76" fillId="79" borderId="0">
      <alignment vertical="center"/>
    </xf>
    <xf numFmtId="0" fontId="76" fillId="81" borderId="0">
      <alignment vertical="center"/>
    </xf>
    <xf numFmtId="0" fontId="76" fillId="72" borderId="0">
      <alignment vertical="center"/>
    </xf>
    <xf numFmtId="0" fontId="94" fillId="82" borderId="126">
      <alignment vertical="center"/>
    </xf>
    <xf numFmtId="0" fontId="75" fillId="67" borderId="0">
      <alignment vertical="center"/>
    </xf>
    <xf numFmtId="0" fontId="105" fillId="82" borderId="127">
      <alignment vertical="center"/>
    </xf>
    <xf numFmtId="0" fontId="82" fillId="85" borderId="129">
      <alignment vertical="center"/>
    </xf>
    <xf numFmtId="0" fontId="100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04" fillId="86" borderId="0">
      <alignment vertical="center"/>
    </xf>
    <xf numFmtId="0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0" borderId="0"/>
    <xf numFmtId="0" fontId="72" fillId="0" borderId="0">
      <alignment vertical="center"/>
    </xf>
    <xf numFmtId="183" fontId="12" fillId="0" borderId="0"/>
    <xf numFmtId="183" fontId="12" fillId="0" borderId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187" fontId="74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72" fillId="0" borderId="0">
      <alignment vertical="center"/>
    </xf>
    <xf numFmtId="0" fontId="76" fillId="73" borderId="0">
      <alignment vertical="center"/>
    </xf>
    <xf numFmtId="0" fontId="82" fillId="85" borderId="129">
      <alignment vertical="center"/>
    </xf>
    <xf numFmtId="0" fontId="84" fillId="0" borderId="131">
      <alignment vertical="center"/>
    </xf>
    <xf numFmtId="0" fontId="102" fillId="0" borderId="133">
      <alignment vertical="center"/>
    </xf>
    <xf numFmtId="0" fontId="75" fillId="68" borderId="0">
      <alignment vertical="center"/>
    </xf>
    <xf numFmtId="0" fontId="12" fillId="0" borderId="0">
      <alignment vertical="center"/>
    </xf>
    <xf numFmtId="0" fontId="77" fillId="0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0" fontId="98" fillId="0" borderId="128">
      <alignment vertical="center"/>
    </xf>
    <xf numFmtId="0" fontId="74" fillId="53" borderId="130">
      <alignment vertical="center"/>
    </xf>
    <xf numFmtId="0" fontId="72" fillId="0" borderId="0">
      <alignment vertical="center"/>
    </xf>
    <xf numFmtId="0" fontId="105" fillId="82" borderId="127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0" fontId="12" fillId="0" borderId="0"/>
    <xf numFmtId="0" fontId="99" fillId="39" borderId="126">
      <alignment vertical="center"/>
    </xf>
    <xf numFmtId="0" fontId="102" fillId="0" borderId="133">
      <alignment vertical="center"/>
    </xf>
    <xf numFmtId="187" fontId="74" fillId="0" borderId="0" applyFont="0" applyFill="0" applyBorder="0" applyAlignment="0" applyProtection="0"/>
    <xf numFmtId="41" fontId="12" fillId="0" borderId="0" applyFont="0" applyFill="0" applyBorder="0" applyAlignment="0" applyProtection="0"/>
    <xf numFmtId="187" fontId="74" fillId="0" borderId="0" applyFont="0" applyFill="0" applyBorder="0" applyAlignment="0" applyProtection="0"/>
    <xf numFmtId="0" fontId="97" fillId="0" borderId="0">
      <alignment vertical="center"/>
    </xf>
    <xf numFmtId="0" fontId="75" fillId="58" borderId="0">
      <alignment vertical="center"/>
    </xf>
    <xf numFmtId="0" fontId="12" fillId="0" borderId="0">
      <alignment vertical="center"/>
    </xf>
    <xf numFmtId="0" fontId="76" fillId="73" borderId="0">
      <alignment vertical="center"/>
    </xf>
    <xf numFmtId="0" fontId="102" fillId="0" borderId="133">
      <alignment vertical="center"/>
    </xf>
    <xf numFmtId="0" fontId="99" fillId="39" borderId="126">
      <alignment vertical="center"/>
    </xf>
    <xf numFmtId="0" fontId="10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1" fillId="0" borderId="132">
      <alignment vertical="center"/>
    </xf>
    <xf numFmtId="0" fontId="74" fillId="0" borderId="0"/>
    <xf numFmtId="0" fontId="96" fillId="84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75" fillId="59" borderId="0">
      <alignment vertical="center"/>
    </xf>
    <xf numFmtId="0" fontId="76" fillId="74" borderId="0">
      <alignment vertical="center"/>
    </xf>
    <xf numFmtId="0" fontId="76" fillId="71" borderId="0">
      <alignment vertical="center"/>
    </xf>
    <xf numFmtId="0" fontId="75" fillId="67" borderId="0">
      <alignment vertical="center"/>
    </xf>
    <xf numFmtId="0" fontId="75" fillId="62" borderId="0">
      <alignment vertical="center"/>
    </xf>
    <xf numFmtId="0" fontId="76" fillId="79" borderId="0">
      <alignment vertical="center"/>
    </xf>
    <xf numFmtId="0" fontId="76" fillId="75" borderId="0">
      <alignment vertical="center"/>
    </xf>
    <xf numFmtId="0" fontId="76" fillId="73" borderId="0">
      <alignment vertical="center"/>
    </xf>
    <xf numFmtId="0" fontId="95" fillId="83" borderId="0">
      <alignment vertical="center"/>
    </xf>
    <xf numFmtId="0" fontId="75" fillId="61" borderId="0">
      <alignment vertical="center"/>
    </xf>
    <xf numFmtId="0" fontId="76" fillId="72" borderId="0">
      <alignment vertical="center"/>
    </xf>
    <xf numFmtId="0" fontId="97" fillId="0" borderId="0">
      <alignment vertical="center"/>
    </xf>
    <xf numFmtId="0" fontId="72" fillId="0" borderId="0">
      <alignment vertical="center"/>
    </xf>
    <xf numFmtId="0" fontId="96" fillId="84" borderId="0">
      <alignment vertical="center"/>
    </xf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75" fillId="60" borderId="0">
      <alignment vertical="center"/>
    </xf>
    <xf numFmtId="183" fontId="12" fillId="0" borderId="0"/>
    <xf numFmtId="183" fontId="12" fillId="0" borderId="0"/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5" fillId="64" borderId="0">
      <alignment vertical="center"/>
    </xf>
    <xf numFmtId="0" fontId="72" fillId="0" borderId="0">
      <alignment vertical="center"/>
    </xf>
    <xf numFmtId="0" fontId="76" fillId="80" borderId="0">
      <alignment vertical="center"/>
    </xf>
    <xf numFmtId="0" fontId="75" fillId="62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5" fillId="58" borderId="0">
      <alignment vertical="center"/>
    </xf>
    <xf numFmtId="41" fontId="12" fillId="0" borderId="0" applyFont="0" applyFill="0" applyBorder="0" applyAlignment="0" applyProtection="0"/>
    <xf numFmtId="0" fontId="75" fillId="65" borderId="0">
      <alignment vertical="center"/>
    </xf>
    <xf numFmtId="0" fontId="104" fillId="86" borderId="0">
      <alignment vertical="center"/>
    </xf>
    <xf numFmtId="0" fontId="12" fillId="0" borderId="0"/>
    <xf numFmtId="41" fontId="12" fillId="0" borderId="0" applyFont="0" applyFill="0" applyBorder="0" applyAlignment="0" applyProtection="0"/>
    <xf numFmtId="41" fontId="72" fillId="0" borderId="0" applyFont="0" applyFill="0" applyBorder="0" applyAlignment="0" applyProtection="0">
      <alignment vertical="center"/>
    </xf>
    <xf numFmtId="0" fontId="104" fillId="86" borderId="0">
      <alignment vertical="center"/>
    </xf>
    <xf numFmtId="0" fontId="72" fillId="0" borderId="0">
      <alignment vertical="center"/>
    </xf>
    <xf numFmtId="0" fontId="77" fillId="0" borderId="0">
      <alignment vertical="center"/>
    </xf>
    <xf numFmtId="0" fontId="94" fillId="82" borderId="126">
      <alignment vertical="center"/>
    </xf>
    <xf numFmtId="0" fontId="72" fillId="0" borderId="0">
      <alignment vertical="center"/>
    </xf>
    <xf numFmtId="0" fontId="74" fillId="53" borderId="130">
      <alignment vertical="center"/>
    </xf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75" fillId="66" borderId="0">
      <alignment vertical="center"/>
    </xf>
    <xf numFmtId="0" fontId="72" fillId="0" borderId="0">
      <alignment vertical="center"/>
    </xf>
    <xf numFmtId="0" fontId="76" fillId="76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6" fillId="71" borderId="0">
      <alignment vertical="center"/>
    </xf>
    <xf numFmtId="0" fontId="76" fillId="7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75" fillId="69" borderId="0">
      <alignment vertical="center"/>
    </xf>
    <xf numFmtId="0" fontId="76" fillId="75" borderId="0">
      <alignment vertical="center"/>
    </xf>
    <xf numFmtId="0" fontId="104" fillId="86" borderId="0">
      <alignment vertical="center"/>
    </xf>
    <xf numFmtId="0" fontId="12" fillId="0" borderId="0"/>
    <xf numFmtId="0" fontId="76" fillId="72" borderId="0">
      <alignment vertical="center"/>
    </xf>
    <xf numFmtId="0" fontId="72" fillId="0" borderId="0">
      <alignment vertical="center"/>
    </xf>
    <xf numFmtId="0" fontId="76" fillId="74" borderId="0">
      <alignment vertical="center"/>
    </xf>
    <xf numFmtId="41" fontId="12" fillId="0" borderId="0" applyFont="0" applyFill="0" applyBorder="0" applyAlignment="0" applyProtection="0"/>
    <xf numFmtId="0" fontId="76" fillId="73" borderId="0">
      <alignment vertical="center"/>
    </xf>
    <xf numFmtId="0" fontId="76" fillId="72" borderId="0">
      <alignment vertical="center"/>
    </xf>
    <xf numFmtId="0" fontId="77" fillId="0" borderId="0">
      <alignment vertical="center"/>
    </xf>
    <xf numFmtId="0" fontId="76" fillId="79" borderId="0">
      <alignment vertical="center"/>
    </xf>
    <xf numFmtId="0" fontId="76" fillId="71" borderId="0">
      <alignment vertical="center"/>
    </xf>
    <xf numFmtId="0" fontId="75" fillId="68" borderId="0">
      <alignment vertical="center"/>
    </xf>
    <xf numFmtId="0" fontId="103" fillId="0" borderId="0">
      <alignment vertical="center"/>
    </xf>
    <xf numFmtId="0" fontId="75" fillId="69" borderId="0">
      <alignment vertical="center"/>
    </xf>
    <xf numFmtId="0" fontId="72" fillId="0" borderId="0">
      <alignment vertical="center"/>
    </xf>
    <xf numFmtId="0" fontId="76" fillId="81" borderId="0">
      <alignment vertical="center"/>
    </xf>
    <xf numFmtId="0" fontId="76" fillId="78" borderId="0">
      <alignment vertical="center"/>
    </xf>
    <xf numFmtId="0" fontId="76" fillId="70" borderId="0">
      <alignment vertical="center"/>
    </xf>
    <xf numFmtId="0" fontId="103" fillId="0" borderId="134">
      <alignment vertical="center"/>
    </xf>
    <xf numFmtId="0" fontId="76" fillId="77" borderId="0">
      <alignment vertical="center"/>
    </xf>
    <xf numFmtId="0" fontId="96" fillId="84" borderId="0">
      <alignment vertical="center"/>
    </xf>
    <xf numFmtId="0" fontId="74" fillId="0" borderId="0"/>
    <xf numFmtId="0" fontId="105" fillId="82" borderId="127">
      <alignment vertical="center"/>
    </xf>
    <xf numFmtId="0" fontId="95" fillId="83" borderId="0">
      <alignment vertical="center"/>
    </xf>
    <xf numFmtId="0" fontId="103" fillId="0" borderId="0">
      <alignment vertical="center"/>
    </xf>
    <xf numFmtId="0" fontId="74" fillId="53" borderId="130">
      <alignment vertical="center"/>
    </xf>
    <xf numFmtId="0" fontId="103" fillId="0" borderId="0">
      <alignment vertical="center"/>
    </xf>
    <xf numFmtId="0" fontId="76" fillId="80" borderId="0">
      <alignment vertical="center"/>
    </xf>
    <xf numFmtId="0" fontId="72" fillId="0" borderId="0">
      <alignment vertical="center"/>
    </xf>
    <xf numFmtId="0" fontId="103" fillId="0" borderId="134">
      <alignment vertical="center"/>
    </xf>
    <xf numFmtId="0" fontId="72" fillId="0" borderId="0">
      <alignment vertical="center"/>
    </xf>
    <xf numFmtId="0" fontId="12" fillId="0" borderId="0"/>
    <xf numFmtId="0" fontId="72" fillId="0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0" fontId="75" fillId="69" borderId="0">
      <alignment vertical="center"/>
    </xf>
    <xf numFmtId="183" fontId="12" fillId="0" borderId="0"/>
    <xf numFmtId="183" fontId="12" fillId="0" borderId="0"/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6" fillId="78" borderId="0">
      <alignment vertical="center"/>
    </xf>
    <xf numFmtId="0" fontId="101" fillId="0" borderId="132">
      <alignment vertical="center"/>
    </xf>
    <xf numFmtId="0" fontId="76" fillId="77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0" fontId="74" fillId="0" borderId="0"/>
    <xf numFmtId="0" fontId="76" fillId="72" borderId="0">
      <alignment vertical="center"/>
    </xf>
    <xf numFmtId="0" fontId="72" fillId="0" borderId="0">
      <alignment vertical="center"/>
    </xf>
    <xf numFmtId="0" fontId="76" fillId="70" borderId="0">
      <alignment vertical="center"/>
    </xf>
    <xf numFmtId="0" fontId="72" fillId="0" borderId="0">
      <alignment vertical="center"/>
    </xf>
    <xf numFmtId="0" fontId="75" fillId="63" borderId="0">
      <alignment vertical="center"/>
    </xf>
    <xf numFmtId="0" fontId="75" fillId="60" borderId="0">
      <alignment vertical="center"/>
    </xf>
    <xf numFmtId="0" fontId="74" fillId="0" borderId="0"/>
    <xf numFmtId="0" fontId="75" fillId="62" borderId="0">
      <alignment vertical="center"/>
    </xf>
    <xf numFmtId="0" fontId="76" fillId="79" borderId="0">
      <alignment vertical="center"/>
    </xf>
    <xf numFmtId="0" fontId="75" fillId="59" borderId="0">
      <alignment vertical="center"/>
    </xf>
    <xf numFmtId="0" fontId="76" fillId="75" borderId="0">
      <alignment vertical="center"/>
    </xf>
    <xf numFmtId="0" fontId="76" fillId="76" borderId="0">
      <alignment vertical="center"/>
    </xf>
    <xf numFmtId="0" fontId="75" fillId="58" borderId="0">
      <alignment vertical="center"/>
    </xf>
    <xf numFmtId="0" fontId="75" fillId="67" borderId="0">
      <alignment vertical="center"/>
    </xf>
    <xf numFmtId="0" fontId="76" fillId="74" borderId="0">
      <alignment vertical="center"/>
    </xf>
    <xf numFmtId="0" fontId="76" fillId="76" borderId="0">
      <alignment vertical="center"/>
    </xf>
    <xf numFmtId="0" fontId="75" fillId="66" borderId="0">
      <alignment vertical="center"/>
    </xf>
    <xf numFmtId="0" fontId="76" fillId="77" borderId="0">
      <alignment vertical="center"/>
    </xf>
    <xf numFmtId="0" fontId="75" fillId="61" borderId="0">
      <alignment vertical="center"/>
    </xf>
    <xf numFmtId="0" fontId="100" fillId="0" borderId="0">
      <alignment vertical="center"/>
    </xf>
    <xf numFmtId="0" fontId="72" fillId="0" borderId="0">
      <alignment vertical="center"/>
    </xf>
    <xf numFmtId="0" fontId="99" fillId="39" borderId="126">
      <alignment vertical="center"/>
    </xf>
    <xf numFmtId="0" fontId="72" fillId="0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0" fontId="72" fillId="0" borderId="0">
      <alignment vertical="center"/>
    </xf>
    <xf numFmtId="183" fontId="12" fillId="0" borderId="0"/>
    <xf numFmtId="183" fontId="12" fillId="0" borderId="0"/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0" borderId="0"/>
    <xf numFmtId="0" fontId="72" fillId="0" borderId="0">
      <alignment vertical="center"/>
    </xf>
    <xf numFmtId="0" fontId="72" fillId="0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/>
    <xf numFmtId="0" fontId="12" fillId="0" borderId="0"/>
    <xf numFmtId="0" fontId="75" fillId="65" borderId="0">
      <alignment vertical="center"/>
    </xf>
    <xf numFmtId="0" fontId="75" fillId="64" borderId="0">
      <alignment vertical="center"/>
    </xf>
    <xf numFmtId="41" fontId="12" fillId="0" borderId="0" applyFont="0" applyFill="0" applyBorder="0" applyAlignment="0" applyProtection="0"/>
    <xf numFmtId="0" fontId="75" fillId="63" borderId="0">
      <alignment vertical="center"/>
    </xf>
    <xf numFmtId="41" fontId="12" fillId="0" borderId="0" applyFont="0" applyFill="0" applyBorder="0" applyAlignment="0" applyProtection="0"/>
    <xf numFmtId="0" fontId="75" fillId="61" borderId="0">
      <alignment vertical="center"/>
    </xf>
    <xf numFmtId="183" fontId="12" fillId="0" borderId="0"/>
    <xf numFmtId="183" fontId="12" fillId="0" borderId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41" fontId="12" fillId="0" borderId="0" applyFont="0" applyFill="0" applyBorder="0" applyAlignment="0" applyProtection="0">
      <alignment vertical="center"/>
    </xf>
    <xf numFmtId="0" fontId="12" fillId="0" borderId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72" fillId="0" borderId="0" applyFont="0" applyFill="0" applyBorder="0" applyAlignment="0" applyProtection="0">
      <alignment vertical="center"/>
    </xf>
    <xf numFmtId="0" fontId="12" fillId="0" borderId="0"/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83" fontId="12" fillId="0" borderId="0"/>
    <xf numFmtId="183" fontId="12" fillId="0" borderId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2" fillId="0" borderId="133">
      <alignment vertical="center"/>
    </xf>
    <xf numFmtId="0" fontId="12" fillId="0" borderId="0">
      <alignment vertical="center"/>
    </xf>
    <xf numFmtId="0" fontId="99" fillId="39" borderId="126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/>
    <xf numFmtId="41" fontId="12" fillId="0" borderId="0" applyFont="0" applyFill="0" applyBorder="0" applyAlignment="0" applyProtection="0"/>
    <xf numFmtId="0" fontId="72" fillId="0" borderId="0">
      <alignment vertical="center"/>
    </xf>
    <xf numFmtId="41" fontId="12" fillId="0" borderId="0" applyFont="0" applyFill="0" applyBorder="0" applyAlignment="0" applyProtection="0"/>
    <xf numFmtId="0" fontId="76" fillId="77" borderId="0">
      <alignment vertical="center"/>
    </xf>
    <xf numFmtId="41" fontId="12" fillId="0" borderId="0" applyFont="0" applyFill="0" applyBorder="0" applyAlignment="0" applyProtection="0"/>
    <xf numFmtId="0" fontId="75" fillId="59" borderId="0">
      <alignment vertical="center"/>
    </xf>
    <xf numFmtId="0" fontId="75" fillId="69" borderId="0">
      <alignment vertical="center"/>
    </xf>
    <xf numFmtId="187" fontId="74" fillId="0" borderId="0" applyFont="0" applyFill="0" applyBorder="0" applyAlignment="0" applyProtection="0"/>
    <xf numFmtId="0" fontId="72" fillId="0" borderId="0">
      <alignment vertical="center"/>
    </xf>
    <xf numFmtId="0" fontId="75" fillId="65" borderId="0">
      <alignment vertical="center"/>
    </xf>
    <xf numFmtId="0" fontId="74" fillId="0" borderId="0"/>
    <xf numFmtId="0" fontId="75" fillId="63" borderId="0">
      <alignment vertical="center"/>
    </xf>
    <xf numFmtId="0" fontId="75" fillId="62" borderId="0">
      <alignment vertical="center"/>
    </xf>
    <xf numFmtId="0" fontId="12" fillId="0" borderId="0">
      <alignment vertical="center"/>
    </xf>
    <xf numFmtId="187" fontId="74" fillId="0" borderId="0" applyFont="0" applyFill="0" applyBorder="0" applyAlignment="0" applyProtection="0"/>
    <xf numFmtId="0" fontId="12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76" fillId="76" borderId="0">
      <alignment vertical="center"/>
    </xf>
    <xf numFmtId="0" fontId="84" fillId="0" borderId="131">
      <alignment vertical="center"/>
    </xf>
    <xf numFmtId="0" fontId="74" fillId="0" borderId="0"/>
    <xf numFmtId="0" fontId="12" fillId="0" borderId="0">
      <alignment vertical="center"/>
    </xf>
    <xf numFmtId="0" fontId="72" fillId="0" borderId="0">
      <alignment vertical="center"/>
    </xf>
    <xf numFmtId="0" fontId="76" fillId="71" borderId="0">
      <alignment vertical="center"/>
    </xf>
    <xf numFmtId="41" fontId="12" fillId="0" borderId="0" applyFont="0" applyFill="0" applyBorder="0" applyAlignment="0" applyProtection="0"/>
    <xf numFmtId="0" fontId="12" fillId="0" borderId="0">
      <alignment vertical="center"/>
    </xf>
    <xf numFmtId="0" fontId="74" fillId="0" borderId="0"/>
    <xf numFmtId="0" fontId="75" fillId="58" borderId="0">
      <alignment vertical="center"/>
    </xf>
    <xf numFmtId="0" fontId="75" fillId="59" borderId="0">
      <alignment vertical="center"/>
    </xf>
    <xf numFmtId="0" fontId="75" fillId="60" borderId="0">
      <alignment vertical="center"/>
    </xf>
    <xf numFmtId="0" fontId="75" fillId="61" borderId="0">
      <alignment vertical="center"/>
    </xf>
    <xf numFmtId="0" fontId="75" fillId="62" borderId="0">
      <alignment vertical="center"/>
    </xf>
    <xf numFmtId="0" fontId="75" fillId="63" borderId="0">
      <alignment vertical="center"/>
    </xf>
    <xf numFmtId="0" fontId="75" fillId="64" borderId="0">
      <alignment vertical="center"/>
    </xf>
    <xf numFmtId="0" fontId="75" fillId="65" borderId="0">
      <alignment vertical="center"/>
    </xf>
    <xf numFmtId="0" fontId="75" fillId="66" borderId="0">
      <alignment vertical="center"/>
    </xf>
    <xf numFmtId="0" fontId="75" fillId="67" borderId="0">
      <alignment vertical="center"/>
    </xf>
    <xf numFmtId="0" fontId="75" fillId="68" borderId="0">
      <alignment vertical="center"/>
    </xf>
    <xf numFmtId="0" fontId="75" fillId="69" borderId="0">
      <alignment vertical="center"/>
    </xf>
    <xf numFmtId="0" fontId="76" fillId="70" borderId="0">
      <alignment vertical="center"/>
    </xf>
    <xf numFmtId="0" fontId="76" fillId="71" borderId="0">
      <alignment vertical="center"/>
    </xf>
    <xf numFmtId="0" fontId="76" fillId="72" borderId="0">
      <alignment vertical="center"/>
    </xf>
    <xf numFmtId="0" fontId="76" fillId="73" borderId="0">
      <alignment vertical="center"/>
    </xf>
    <xf numFmtId="0" fontId="76" fillId="74" borderId="0">
      <alignment vertical="center"/>
    </xf>
    <xf numFmtId="0" fontId="76" fillId="75" borderId="0">
      <alignment vertical="center"/>
    </xf>
    <xf numFmtId="0" fontId="76" fillId="76" borderId="0">
      <alignment vertical="center"/>
    </xf>
    <xf numFmtId="0" fontId="76" fillId="77" borderId="0">
      <alignment vertical="center"/>
    </xf>
    <xf numFmtId="0" fontId="76" fillId="78" borderId="0">
      <alignment vertical="center"/>
    </xf>
    <xf numFmtId="0" fontId="76" fillId="79" borderId="0">
      <alignment vertical="center"/>
    </xf>
    <xf numFmtId="0" fontId="76" fillId="80" borderId="0">
      <alignment vertical="center"/>
    </xf>
    <xf numFmtId="0" fontId="76" fillId="81" borderId="0">
      <alignment vertical="center"/>
    </xf>
    <xf numFmtId="0" fontId="77" fillId="0" borderId="0">
      <alignment vertical="center"/>
    </xf>
    <xf numFmtId="0" fontId="94" fillId="82" borderId="126">
      <alignment vertical="center"/>
    </xf>
    <xf numFmtId="0" fontId="95" fillId="83" borderId="0">
      <alignment vertical="center"/>
    </xf>
    <xf numFmtId="0" fontId="74" fillId="53" borderId="130">
      <alignment vertical="center"/>
    </xf>
    <xf numFmtId="0" fontId="96" fillId="84" borderId="0">
      <alignment vertical="center"/>
    </xf>
    <xf numFmtId="0" fontId="97" fillId="0" borderId="0">
      <alignment vertical="center"/>
    </xf>
    <xf numFmtId="0" fontId="82" fillId="85" borderId="129">
      <alignment vertical="center"/>
    </xf>
    <xf numFmtId="0" fontId="98" fillId="0" borderId="128">
      <alignment vertical="center"/>
    </xf>
    <xf numFmtId="0" fontId="84" fillId="0" borderId="131">
      <alignment vertical="center"/>
    </xf>
    <xf numFmtId="0" fontId="99" fillId="39" borderId="126">
      <alignment vertical="center"/>
    </xf>
    <xf numFmtId="0" fontId="100" fillId="0" borderId="0">
      <alignment vertical="center"/>
    </xf>
    <xf numFmtId="0" fontId="101" fillId="0" borderId="132">
      <alignment vertical="center"/>
    </xf>
    <xf numFmtId="0" fontId="102" fillId="0" borderId="133">
      <alignment vertical="center"/>
    </xf>
    <xf numFmtId="0" fontId="103" fillId="0" borderId="134">
      <alignment vertical="center"/>
    </xf>
    <xf numFmtId="0" fontId="103" fillId="0" borderId="0">
      <alignment vertical="center"/>
    </xf>
    <xf numFmtId="0" fontId="104" fillId="86" borderId="0">
      <alignment vertical="center"/>
    </xf>
    <xf numFmtId="0" fontId="105" fillId="82" borderId="127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4" fillId="0" borderId="0"/>
    <xf numFmtId="187" fontId="74" fillId="0" borderId="0" applyFont="0" applyFill="0" applyBorder="0" applyAlignment="0" applyProtection="0"/>
    <xf numFmtId="0" fontId="104" fillId="86" borderId="0">
      <alignment vertical="center"/>
    </xf>
    <xf numFmtId="0" fontId="103" fillId="0" borderId="0">
      <alignment vertical="center"/>
    </xf>
    <xf numFmtId="0" fontId="3" fillId="0" borderId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96" fillId="84" borderId="0">
      <alignment vertical="center"/>
    </xf>
    <xf numFmtId="0" fontId="75" fillId="61" borderId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2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5" fillId="69" borderId="0">
      <alignment vertical="center"/>
    </xf>
    <xf numFmtId="187" fontId="74" fillId="0" borderId="0" applyFont="0" applyFill="0" applyBorder="0" applyAlignment="0" applyProtection="0"/>
    <xf numFmtId="0" fontId="97" fillId="0" borderId="0">
      <alignment vertical="center"/>
    </xf>
    <xf numFmtId="0" fontId="1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5" fillId="63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2" fillId="0" borderId="0"/>
    <xf numFmtId="0" fontId="72" fillId="0" borderId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99" fillId="39" borderId="126">
      <alignment vertical="center"/>
    </xf>
    <xf numFmtId="0" fontId="75" fillId="66" borderId="0">
      <alignment vertical="center"/>
    </xf>
    <xf numFmtId="0" fontId="72" fillId="0" borderId="0">
      <alignment vertical="center"/>
    </xf>
    <xf numFmtId="0" fontId="12" fillId="0" borderId="0"/>
    <xf numFmtId="0" fontId="72" fillId="0" borderId="0">
      <alignment vertical="center"/>
    </xf>
    <xf numFmtId="187" fontId="74" fillId="0" borderId="0" applyFont="0" applyFill="0" applyBorder="0" applyAlignment="0" applyProtection="0"/>
    <xf numFmtId="0" fontId="10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75" fillId="60" borderId="0">
      <alignment vertical="center"/>
    </xf>
    <xf numFmtId="0" fontId="95" fillId="83" borderId="0">
      <alignment vertical="center"/>
    </xf>
    <xf numFmtId="9" fontId="3" fillId="0" borderId="0" applyFont="0" applyFill="0" applyBorder="0" applyAlignment="0" applyProtection="0">
      <alignment vertical="center"/>
    </xf>
    <xf numFmtId="0" fontId="94" fillId="82" borderId="126">
      <alignment vertical="center"/>
    </xf>
    <xf numFmtId="0" fontId="84" fillId="0" borderId="131">
      <alignment vertical="center"/>
    </xf>
    <xf numFmtId="0" fontId="75" fillId="69" borderId="0">
      <alignment vertical="center"/>
    </xf>
    <xf numFmtId="0" fontId="12" fillId="0" borderId="0">
      <alignment vertical="center"/>
    </xf>
    <xf numFmtId="0" fontId="77" fillId="0" borderId="0">
      <alignment vertical="center"/>
    </xf>
    <xf numFmtId="0" fontId="103" fillId="0" borderId="134">
      <alignment vertical="center"/>
    </xf>
    <xf numFmtId="0" fontId="75" fillId="64" borderId="0">
      <alignment vertical="center"/>
    </xf>
    <xf numFmtId="0" fontId="76" fillId="70" borderId="0">
      <alignment vertical="center"/>
    </xf>
    <xf numFmtId="0" fontId="76" fillId="81" borderId="0">
      <alignment vertical="center"/>
    </xf>
    <xf numFmtId="0" fontId="76" fillId="80" borderId="0">
      <alignment vertical="center"/>
    </xf>
    <xf numFmtId="0" fontId="3" fillId="0" borderId="0">
      <alignment vertical="center"/>
    </xf>
    <xf numFmtId="0" fontId="12" fillId="0" borderId="0"/>
    <xf numFmtId="0" fontId="72" fillId="0" borderId="0">
      <alignment vertical="center"/>
    </xf>
    <xf numFmtId="0" fontId="76" fillId="79" borderId="0">
      <alignment vertical="center"/>
    </xf>
    <xf numFmtId="0" fontId="12" fillId="0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6" fillId="78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84" fillId="0" borderId="131">
      <alignment vertical="center"/>
    </xf>
    <xf numFmtId="0" fontId="12" fillId="0" borderId="0"/>
    <xf numFmtId="0" fontId="75" fillId="60" borderId="0">
      <alignment vertical="center"/>
    </xf>
    <xf numFmtId="0" fontId="72" fillId="0" borderId="0">
      <alignment vertical="center"/>
    </xf>
    <xf numFmtId="0" fontId="98" fillId="0" borderId="128">
      <alignment vertical="center"/>
    </xf>
    <xf numFmtId="0" fontId="105" fillId="82" borderId="127">
      <alignment vertical="center"/>
    </xf>
    <xf numFmtId="0" fontId="103" fillId="0" borderId="134">
      <alignment vertical="center"/>
    </xf>
    <xf numFmtId="0" fontId="102" fillId="0" borderId="133">
      <alignment vertical="center"/>
    </xf>
    <xf numFmtId="0" fontId="101" fillId="0" borderId="132">
      <alignment vertical="center"/>
    </xf>
    <xf numFmtId="0" fontId="100" fillId="0" borderId="0">
      <alignment vertical="center"/>
    </xf>
    <xf numFmtId="0" fontId="76" fillId="77" borderId="0">
      <alignment vertical="center"/>
    </xf>
    <xf numFmtId="0" fontId="76" fillId="76" borderId="0">
      <alignment vertical="center"/>
    </xf>
    <xf numFmtId="0" fontId="76" fillId="75" borderId="0">
      <alignment vertical="center"/>
    </xf>
    <xf numFmtId="0" fontId="75" fillId="69" borderId="0">
      <alignment vertical="center"/>
    </xf>
    <xf numFmtId="0" fontId="75" fillId="68" borderId="0">
      <alignment vertical="center"/>
    </xf>
    <xf numFmtId="0" fontId="75" fillId="67" borderId="0">
      <alignment vertical="center"/>
    </xf>
    <xf numFmtId="0" fontId="75" fillId="66" borderId="0">
      <alignment vertical="center"/>
    </xf>
    <xf numFmtId="0" fontId="75" fillId="65" borderId="0">
      <alignment vertical="center"/>
    </xf>
    <xf numFmtId="0" fontId="75" fillId="64" borderId="0">
      <alignment vertical="center"/>
    </xf>
    <xf numFmtId="0" fontId="75" fillId="59" borderId="0">
      <alignment vertical="center"/>
    </xf>
    <xf numFmtId="0" fontId="75" fillId="58" borderId="0">
      <alignment vertical="center"/>
    </xf>
    <xf numFmtId="0" fontId="12" fillId="0" borderId="0">
      <alignment vertical="center"/>
    </xf>
    <xf numFmtId="0" fontId="75" fillId="60" borderId="0">
      <alignment vertical="center"/>
    </xf>
    <xf numFmtId="0" fontId="75" fillId="6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72" fillId="0" borderId="0" applyFont="0" applyFill="0" applyBorder="0" applyAlignment="0" applyProtection="0">
      <alignment vertical="center"/>
    </xf>
    <xf numFmtId="0" fontId="75" fillId="64" borderId="0">
      <alignment vertical="center"/>
    </xf>
    <xf numFmtId="0" fontId="103" fillId="0" borderId="134">
      <alignment vertical="center"/>
    </xf>
    <xf numFmtId="0" fontId="74" fillId="0" borderId="0"/>
    <xf numFmtId="0" fontId="72" fillId="0" borderId="0">
      <alignment vertical="center"/>
    </xf>
    <xf numFmtId="0" fontId="102" fillId="0" borderId="133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/>
    <xf numFmtId="187" fontId="74" fillId="0" borderId="0" applyFont="0" applyFill="0" applyBorder="0" applyAlignment="0" applyProtection="0"/>
    <xf numFmtId="0" fontId="75" fillId="69" borderId="0">
      <alignment vertical="center"/>
    </xf>
    <xf numFmtId="0" fontId="12" fillId="0" borderId="0"/>
    <xf numFmtId="0" fontId="76" fillId="79" borderId="0">
      <alignment vertical="center"/>
    </xf>
    <xf numFmtId="0" fontId="75" fillId="62" borderId="0">
      <alignment vertical="center"/>
    </xf>
    <xf numFmtId="0" fontId="72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75" fillId="66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5" fillId="59" borderId="0">
      <alignment vertical="center"/>
    </xf>
    <xf numFmtId="0" fontId="76" fillId="71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5" fillId="64" borderId="0">
      <alignment vertical="center"/>
    </xf>
    <xf numFmtId="0" fontId="96" fillId="84" borderId="0">
      <alignment vertical="center"/>
    </xf>
    <xf numFmtId="0" fontId="97" fillId="0" borderId="0">
      <alignment vertical="center"/>
    </xf>
    <xf numFmtId="0" fontId="100" fillId="0" borderId="0">
      <alignment vertical="center"/>
    </xf>
    <xf numFmtId="0" fontId="101" fillId="0" borderId="132">
      <alignment vertical="center"/>
    </xf>
    <xf numFmtId="0" fontId="12" fillId="0" borderId="0"/>
    <xf numFmtId="0" fontId="12" fillId="0" borderId="0"/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2" fillId="0" borderId="0"/>
    <xf numFmtId="41" fontId="12" fillId="0" borderId="0" applyFont="0" applyFill="0" applyBorder="0" applyAlignment="0" applyProtection="0">
      <alignment vertical="center"/>
    </xf>
    <xf numFmtId="41" fontId="7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76" fillId="74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82" fillId="85" borderId="129">
      <alignment vertical="center"/>
    </xf>
    <xf numFmtId="0" fontId="76" fillId="73" borderId="0">
      <alignment vertical="center"/>
    </xf>
    <xf numFmtId="0" fontId="75" fillId="62" borderId="0">
      <alignment vertical="center"/>
    </xf>
    <xf numFmtId="0" fontId="75" fillId="59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/>
    <xf numFmtId="0" fontId="76" fillId="70" borderId="0">
      <alignment vertical="center"/>
    </xf>
    <xf numFmtId="0" fontId="72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00" fillId="0" borderId="0">
      <alignment vertical="center"/>
    </xf>
    <xf numFmtId="0" fontId="74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5" fillId="66" borderId="0">
      <alignment vertical="center"/>
    </xf>
    <xf numFmtId="41" fontId="12" fillId="0" borderId="0" applyFont="0" applyFill="0" applyBorder="0" applyAlignment="0" applyProtection="0"/>
    <xf numFmtId="0" fontId="12" fillId="0" borderId="0"/>
    <xf numFmtId="0" fontId="72" fillId="0" borderId="0">
      <alignment vertical="center"/>
    </xf>
    <xf numFmtId="0" fontId="12" fillId="0" borderId="0"/>
    <xf numFmtId="0" fontId="12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4" fillId="0" borderId="0"/>
    <xf numFmtId="0" fontId="103" fillId="0" borderId="134">
      <alignment vertical="center"/>
    </xf>
    <xf numFmtId="0" fontId="103" fillId="0" borderId="0">
      <alignment vertical="center"/>
    </xf>
    <xf numFmtId="41" fontId="7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74" fillId="0" borderId="0"/>
    <xf numFmtId="0" fontId="105" fillId="82" borderId="127">
      <alignment vertical="center"/>
    </xf>
    <xf numFmtId="41" fontId="12" fillId="0" borderId="0" applyFont="0" applyFill="0" applyBorder="0" applyAlignment="0" applyProtection="0"/>
    <xf numFmtId="0" fontId="12" fillId="0" borderId="0"/>
    <xf numFmtId="0" fontId="72" fillId="0" borderId="0">
      <alignment vertical="center"/>
    </xf>
    <xf numFmtId="0" fontId="3" fillId="0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99" fillId="39" borderId="126">
      <alignment vertical="center"/>
    </xf>
    <xf numFmtId="0" fontId="75" fillId="63" borderId="0">
      <alignment vertical="center"/>
    </xf>
    <xf numFmtId="41" fontId="12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0" fontId="75" fillId="61" borderId="0">
      <alignment vertical="center"/>
    </xf>
    <xf numFmtId="0" fontId="75" fillId="69" borderId="0">
      <alignment vertical="center"/>
    </xf>
    <xf numFmtId="0" fontId="75" fillId="68" borderId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/>
    <xf numFmtId="0" fontId="72" fillId="0" borderId="0">
      <alignment vertical="center"/>
    </xf>
    <xf numFmtId="0" fontId="12" fillId="0" borderId="0"/>
    <xf numFmtId="0" fontId="12" fillId="0" borderId="0"/>
    <xf numFmtId="0" fontId="72" fillId="0" borderId="0">
      <alignment vertical="center"/>
    </xf>
    <xf numFmtId="0" fontId="76" fillId="72" borderId="0">
      <alignment vertical="center"/>
    </xf>
    <xf numFmtId="0" fontId="97" fillId="0" borderId="0">
      <alignment vertical="center"/>
    </xf>
    <xf numFmtId="0" fontId="102" fillId="0" borderId="133">
      <alignment vertical="center"/>
    </xf>
    <xf numFmtId="0" fontId="100" fillId="0" borderId="0">
      <alignment vertical="center"/>
    </xf>
    <xf numFmtId="0" fontId="72" fillId="0" borderId="0">
      <alignment vertical="center"/>
    </xf>
    <xf numFmtId="0" fontId="75" fillId="62" borderId="0">
      <alignment vertical="center"/>
    </xf>
    <xf numFmtId="41" fontId="12" fillId="0" borderId="0" applyFont="0" applyFill="0" applyBorder="0" applyAlignment="0" applyProtection="0"/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2" fillId="0" borderId="0">
      <alignment vertical="center"/>
    </xf>
    <xf numFmtId="0" fontId="72" fillId="0" borderId="0">
      <alignment vertical="center"/>
    </xf>
    <xf numFmtId="0" fontId="82" fillId="85" borderId="129">
      <alignment vertical="center"/>
    </xf>
    <xf numFmtId="0" fontId="84" fillId="0" borderId="131">
      <alignment vertical="center"/>
    </xf>
    <xf numFmtId="0" fontId="76" fillId="81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/>
    <xf numFmtId="0" fontId="75" fillId="63" borderId="0">
      <alignment vertical="center"/>
    </xf>
    <xf numFmtId="0" fontId="75" fillId="59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03" fillId="0" borderId="134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75" fillId="58" borderId="0">
      <alignment vertical="center"/>
    </xf>
    <xf numFmtId="41" fontId="12" fillId="0" borderId="0" applyFont="0" applyFill="0" applyBorder="0" applyAlignment="0" applyProtection="0"/>
    <xf numFmtId="0" fontId="101" fillId="0" borderId="132">
      <alignment vertical="center"/>
    </xf>
    <xf numFmtId="0" fontId="74" fillId="0" borderId="0"/>
    <xf numFmtId="0" fontId="76" fillId="78" borderId="0">
      <alignment vertical="center"/>
    </xf>
    <xf numFmtId="0" fontId="74" fillId="0" borderId="0"/>
    <xf numFmtId="0" fontId="72" fillId="0" borderId="0">
      <alignment vertical="center"/>
    </xf>
    <xf numFmtId="41" fontId="12" fillId="0" borderId="0" applyFont="0" applyFill="0" applyBorder="0" applyAlignment="0" applyProtection="0"/>
    <xf numFmtId="0" fontId="103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75" fillId="65" borderId="0">
      <alignment vertical="center"/>
    </xf>
    <xf numFmtId="0" fontId="12" fillId="0" borderId="0">
      <alignment vertical="center"/>
    </xf>
    <xf numFmtId="0" fontId="75" fillId="63" borderId="0">
      <alignment vertical="center"/>
    </xf>
    <xf numFmtId="0" fontId="76" fillId="71" borderId="0">
      <alignment vertical="center"/>
    </xf>
    <xf numFmtId="0" fontId="104" fillId="86" borderId="0">
      <alignment vertical="center"/>
    </xf>
    <xf numFmtId="0" fontId="12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5" fillId="66" borderId="0">
      <alignment vertical="center"/>
    </xf>
    <xf numFmtId="0" fontId="84" fillId="0" borderId="131">
      <alignment vertical="center"/>
    </xf>
    <xf numFmtId="9" fontId="3" fillId="0" borderId="0" applyFont="0" applyFill="0" applyBorder="0" applyAlignment="0" applyProtection="0">
      <alignment vertical="center"/>
    </xf>
    <xf numFmtId="0" fontId="76" fillId="7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75" fillId="59" borderId="0">
      <alignment vertical="center"/>
    </xf>
    <xf numFmtId="0" fontId="75" fillId="61" borderId="0">
      <alignment vertical="center"/>
    </xf>
    <xf numFmtId="0" fontId="101" fillId="0" borderId="132">
      <alignment vertical="center"/>
    </xf>
    <xf numFmtId="0" fontId="74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5" fillId="60" borderId="0">
      <alignment vertical="center"/>
    </xf>
    <xf numFmtId="0" fontId="76" fillId="71" borderId="0">
      <alignment vertical="center"/>
    </xf>
    <xf numFmtId="0" fontId="102" fillId="0" borderId="133">
      <alignment vertical="center"/>
    </xf>
    <xf numFmtId="0" fontId="96" fillId="84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/>
    <xf numFmtId="0" fontId="75" fillId="67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4" fillId="53" borderId="130">
      <alignment vertical="center"/>
    </xf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0" fontId="75" fillId="63" borderId="0">
      <alignment vertical="center"/>
    </xf>
    <xf numFmtId="0" fontId="75" fillId="58" borderId="0">
      <alignment vertical="center"/>
    </xf>
    <xf numFmtId="41" fontId="12" fillId="0" borderId="0" applyFont="0" applyFill="0" applyBorder="0" applyAlignment="0" applyProtection="0"/>
    <xf numFmtId="183" fontId="12" fillId="0" borderId="0"/>
    <xf numFmtId="183" fontId="12" fillId="0" borderId="0"/>
    <xf numFmtId="41" fontId="12" fillId="0" borderId="0" applyFont="0" applyFill="0" applyBorder="0" applyAlignment="0" applyProtection="0">
      <alignment vertical="center"/>
    </xf>
    <xf numFmtId="0" fontId="104" fillId="86" borderId="0">
      <alignment vertical="center"/>
    </xf>
    <xf numFmtId="41" fontId="1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75" fillId="67" borderId="0">
      <alignment vertical="center"/>
    </xf>
    <xf numFmtId="0" fontId="75" fillId="68" borderId="0">
      <alignment vertical="center"/>
    </xf>
    <xf numFmtId="0" fontId="75" fillId="58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2" fillId="0" borderId="0">
      <alignment vertical="center"/>
    </xf>
    <xf numFmtId="0" fontId="75" fillId="65" borderId="0">
      <alignment vertical="center"/>
    </xf>
    <xf numFmtId="41" fontId="12" fillId="0" borderId="0" applyFont="0" applyFill="0" applyBorder="0" applyAlignment="0" applyProtection="0"/>
    <xf numFmtId="0" fontId="104" fillId="86" borderId="0">
      <alignment vertical="center"/>
    </xf>
    <xf numFmtId="0" fontId="75" fillId="61" borderId="0">
      <alignment vertical="center"/>
    </xf>
    <xf numFmtId="0" fontId="75" fillId="66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5" fillId="68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72" fillId="0" borderId="0">
      <alignment vertical="center"/>
    </xf>
    <xf numFmtId="0" fontId="103" fillId="0" borderId="0">
      <alignment vertical="center"/>
    </xf>
    <xf numFmtId="0" fontId="104" fillId="86" borderId="0">
      <alignment vertical="center"/>
    </xf>
    <xf numFmtId="0" fontId="72" fillId="0" borderId="0">
      <alignment vertical="center"/>
    </xf>
    <xf numFmtId="0" fontId="12" fillId="0" borderId="0"/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76" fillId="70" borderId="0">
      <alignment vertical="center"/>
    </xf>
    <xf numFmtId="0" fontId="102" fillId="0" borderId="133">
      <alignment vertical="center"/>
    </xf>
    <xf numFmtId="0" fontId="76" fillId="79" borderId="0">
      <alignment vertical="center"/>
    </xf>
    <xf numFmtId="0" fontId="72" fillId="0" borderId="0">
      <alignment vertical="center"/>
    </xf>
    <xf numFmtId="0" fontId="96" fillId="84" borderId="0">
      <alignment vertical="center"/>
    </xf>
    <xf numFmtId="0" fontId="74" fillId="0" borderId="0"/>
    <xf numFmtId="0" fontId="3" fillId="0" borderId="0">
      <alignment vertical="center"/>
    </xf>
    <xf numFmtId="0" fontId="3" fillId="0" borderId="0">
      <alignment vertical="center"/>
    </xf>
    <xf numFmtId="0" fontId="75" fillId="65" borderId="0">
      <alignment vertical="center"/>
    </xf>
    <xf numFmtId="0" fontId="76" fillId="78" borderId="0">
      <alignment vertical="center"/>
    </xf>
    <xf numFmtId="0" fontId="72" fillId="0" borderId="0">
      <alignment vertical="center"/>
    </xf>
    <xf numFmtId="0" fontId="12" fillId="0" borderId="0"/>
    <xf numFmtId="0" fontId="97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76" fillId="77" borderId="0">
      <alignment vertical="center"/>
    </xf>
    <xf numFmtId="0" fontId="72" fillId="0" borderId="0">
      <alignment vertical="center"/>
    </xf>
    <xf numFmtId="0" fontId="76" fillId="76" borderId="0">
      <alignment vertical="center"/>
    </xf>
    <xf numFmtId="0" fontId="72" fillId="0" borderId="0">
      <alignment vertical="center"/>
    </xf>
    <xf numFmtId="0" fontId="76" fillId="75" borderId="0">
      <alignment vertical="center"/>
    </xf>
    <xf numFmtId="0" fontId="101" fillId="0" borderId="132">
      <alignment vertical="center"/>
    </xf>
    <xf numFmtId="0" fontId="74" fillId="53" borderId="130">
      <alignment vertical="center"/>
    </xf>
    <xf numFmtId="0" fontId="77" fillId="0" borderId="0">
      <alignment vertical="center"/>
    </xf>
    <xf numFmtId="0" fontId="76" fillId="71" borderId="0">
      <alignment vertical="center"/>
    </xf>
    <xf numFmtId="0" fontId="76" fillId="74" borderId="0">
      <alignment vertical="center"/>
    </xf>
    <xf numFmtId="0" fontId="75" fillId="64" borderId="0">
      <alignment vertical="center"/>
    </xf>
    <xf numFmtId="0" fontId="3" fillId="0" borderId="0">
      <alignment vertical="center"/>
    </xf>
    <xf numFmtId="0" fontId="76" fillId="75" borderId="0">
      <alignment vertical="center"/>
    </xf>
    <xf numFmtId="0" fontId="72" fillId="0" borderId="0">
      <alignment vertical="center"/>
    </xf>
    <xf numFmtId="0" fontId="76" fillId="72" borderId="0">
      <alignment vertical="center"/>
    </xf>
    <xf numFmtId="0" fontId="76" fillId="72" borderId="0">
      <alignment vertical="center"/>
    </xf>
    <xf numFmtId="0" fontId="76" fillId="71" borderId="0">
      <alignment vertical="center"/>
    </xf>
    <xf numFmtId="0" fontId="75" fillId="58" borderId="0">
      <alignment vertical="center"/>
    </xf>
    <xf numFmtId="0" fontId="95" fillId="83" borderId="0">
      <alignment vertical="center"/>
    </xf>
    <xf numFmtId="0" fontId="100" fillId="0" borderId="0">
      <alignment vertical="center"/>
    </xf>
    <xf numFmtId="0" fontId="98" fillId="0" borderId="128">
      <alignment vertical="center"/>
    </xf>
    <xf numFmtId="41" fontId="12" fillId="0" borderId="0" applyFont="0" applyFill="0" applyBorder="0" applyAlignment="0" applyProtection="0"/>
    <xf numFmtId="0" fontId="76" fillId="81" borderId="0">
      <alignment vertical="center"/>
    </xf>
    <xf numFmtId="0" fontId="76" fillId="73" borderId="0">
      <alignment vertical="center"/>
    </xf>
    <xf numFmtId="0" fontId="105" fillId="82" borderId="127">
      <alignment vertical="center"/>
    </xf>
    <xf numFmtId="0" fontId="76" fillId="80" borderId="0">
      <alignment vertical="center"/>
    </xf>
    <xf numFmtId="0" fontId="98" fillId="0" borderId="128">
      <alignment vertical="center"/>
    </xf>
    <xf numFmtId="187" fontId="74" fillId="0" borderId="0" applyFont="0" applyFill="0" applyBorder="0" applyAlignment="0" applyProtection="0"/>
    <xf numFmtId="0" fontId="76" fillId="73" borderId="0">
      <alignment vertical="center"/>
    </xf>
    <xf numFmtId="0" fontId="72" fillId="0" borderId="0">
      <alignment vertical="center"/>
    </xf>
    <xf numFmtId="0" fontId="75" fillId="67" borderId="0">
      <alignment vertical="center"/>
    </xf>
    <xf numFmtId="0" fontId="3" fillId="0" borderId="0">
      <alignment vertical="center"/>
    </xf>
    <xf numFmtId="0" fontId="82" fillId="85" borderId="129">
      <alignment vertical="center"/>
    </xf>
    <xf numFmtId="9" fontId="12" fillId="0" borderId="0" applyFont="0" applyFill="0" applyBorder="0" applyAlignment="0" applyProtection="0">
      <alignment vertical="center"/>
    </xf>
    <xf numFmtId="0" fontId="94" fillId="82" borderId="126">
      <alignment vertical="center"/>
    </xf>
    <xf numFmtId="0" fontId="72" fillId="0" borderId="0">
      <alignment vertical="center"/>
    </xf>
    <xf numFmtId="0" fontId="72" fillId="0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0" fontId="72" fillId="0" borderId="0">
      <alignment vertical="center"/>
    </xf>
    <xf numFmtId="0" fontId="84" fillId="0" borderId="131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75" fillId="64" borderId="0">
      <alignment vertical="center"/>
    </xf>
    <xf numFmtId="0" fontId="72" fillId="0" borderId="0">
      <alignment vertical="center"/>
    </xf>
    <xf numFmtId="183" fontId="12" fillId="0" borderId="0"/>
    <xf numFmtId="183" fontId="12" fillId="0" borderId="0"/>
    <xf numFmtId="0" fontId="75" fillId="62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4" fillId="0" borderId="0"/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3" fillId="0" borderId="134">
      <alignment vertical="center"/>
    </xf>
    <xf numFmtId="0" fontId="76" fillId="74" borderId="0">
      <alignment vertical="center"/>
    </xf>
    <xf numFmtId="0" fontId="75" fillId="66" borderId="0">
      <alignment vertical="center"/>
    </xf>
    <xf numFmtId="0" fontId="101" fillId="0" borderId="132">
      <alignment vertical="center"/>
    </xf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3" fillId="0" borderId="0">
      <alignment vertical="center"/>
    </xf>
    <xf numFmtId="0" fontId="76" fillId="79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76" fillId="71" borderId="0">
      <alignment vertical="center"/>
    </xf>
    <xf numFmtId="9" fontId="3" fillId="0" borderId="0" applyFont="0" applyFill="0" applyBorder="0" applyAlignment="0" applyProtection="0">
      <alignment vertical="center"/>
    </xf>
    <xf numFmtId="0" fontId="75" fillId="62" borderId="0">
      <alignment vertical="center"/>
    </xf>
    <xf numFmtId="0" fontId="74" fillId="0" borderId="0"/>
    <xf numFmtId="0" fontId="76" fillId="78" borderId="0">
      <alignment vertical="center"/>
    </xf>
    <xf numFmtId="0" fontId="72" fillId="0" borderId="0">
      <alignment vertical="center"/>
    </xf>
    <xf numFmtId="0" fontId="12" fillId="0" borderId="0"/>
    <xf numFmtId="0" fontId="12" fillId="0" borderId="0">
      <alignment vertical="center"/>
    </xf>
    <xf numFmtId="0" fontId="76" fillId="77" borderId="0">
      <alignment vertical="center"/>
    </xf>
    <xf numFmtId="0" fontId="72" fillId="0" borderId="0">
      <alignment vertical="center"/>
    </xf>
    <xf numFmtId="0" fontId="76" fillId="76" borderId="0">
      <alignment vertical="center"/>
    </xf>
    <xf numFmtId="0" fontId="72" fillId="0" borderId="0">
      <alignment vertical="center"/>
    </xf>
    <xf numFmtId="0" fontId="76" fillId="75" borderId="0">
      <alignment vertical="center"/>
    </xf>
    <xf numFmtId="0" fontId="75" fillId="67" borderId="0">
      <alignment vertical="center"/>
    </xf>
    <xf numFmtId="0" fontId="74" fillId="53" borderId="130">
      <alignment vertical="center"/>
    </xf>
    <xf numFmtId="0" fontId="77" fillId="0" borderId="0">
      <alignment vertical="center"/>
    </xf>
    <xf numFmtId="41" fontId="12" fillId="0" borderId="0" applyFont="0" applyFill="0" applyBorder="0" applyAlignment="0" applyProtection="0"/>
    <xf numFmtId="0" fontId="76" fillId="74" borderId="0">
      <alignment vertical="center"/>
    </xf>
    <xf numFmtId="0" fontId="76" fillId="70" borderId="0">
      <alignment vertical="center"/>
    </xf>
    <xf numFmtId="0" fontId="10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1" fillId="0" borderId="132">
      <alignment vertical="center"/>
    </xf>
    <xf numFmtId="41" fontId="12" fillId="0" borderId="0" applyFont="0" applyFill="0" applyBorder="0" applyAlignment="0" applyProtection="0"/>
    <xf numFmtId="0" fontId="84" fillId="0" borderId="131">
      <alignment vertical="center"/>
    </xf>
    <xf numFmtId="0" fontId="76" fillId="72" borderId="0">
      <alignment vertical="center"/>
    </xf>
    <xf numFmtId="0" fontId="75" fillId="59" borderId="0">
      <alignment vertical="center"/>
    </xf>
    <xf numFmtId="0" fontId="102" fillId="0" borderId="133">
      <alignment vertical="center"/>
    </xf>
    <xf numFmtId="0" fontId="76" fillId="70" borderId="0">
      <alignment vertical="center"/>
    </xf>
    <xf numFmtId="0" fontId="95" fillId="83" borderId="0">
      <alignment vertical="center"/>
    </xf>
    <xf numFmtId="41" fontId="12" fillId="0" borderId="0" applyFont="0" applyFill="0" applyBorder="0" applyAlignment="0" applyProtection="0"/>
    <xf numFmtId="0" fontId="76" fillId="81" borderId="0">
      <alignment vertical="center"/>
    </xf>
    <xf numFmtId="0" fontId="76" fillId="73" borderId="0">
      <alignment vertical="center"/>
    </xf>
    <xf numFmtId="0" fontId="75" fillId="69" borderId="0">
      <alignment vertical="center"/>
    </xf>
    <xf numFmtId="0" fontId="105" fillId="82" borderId="127">
      <alignment vertical="center"/>
    </xf>
    <xf numFmtId="0" fontId="100" fillId="0" borderId="0">
      <alignment vertical="center"/>
    </xf>
    <xf numFmtId="0" fontId="76" fillId="80" borderId="0">
      <alignment vertical="center"/>
    </xf>
    <xf numFmtId="0" fontId="98" fillId="0" borderId="128">
      <alignment vertical="center"/>
    </xf>
    <xf numFmtId="0" fontId="75" fillId="68" borderId="0">
      <alignment vertical="center"/>
    </xf>
    <xf numFmtId="0" fontId="75" fillId="65" borderId="0">
      <alignment vertical="center"/>
    </xf>
    <xf numFmtId="0" fontId="99" fillId="39" borderId="126">
      <alignment vertical="center"/>
    </xf>
    <xf numFmtId="0" fontId="82" fillId="85" borderId="129">
      <alignment vertical="center"/>
    </xf>
    <xf numFmtId="0" fontId="94" fillId="82" borderId="126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6" fillId="70" borderId="0">
      <alignment vertical="center"/>
    </xf>
    <xf numFmtId="0" fontId="72" fillId="0" borderId="0">
      <alignment vertical="center"/>
    </xf>
    <xf numFmtId="0" fontId="12" fillId="0" borderId="0"/>
    <xf numFmtId="0" fontId="72" fillId="0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183" fontId="12" fillId="0" borderId="0"/>
    <xf numFmtId="183" fontId="12" fillId="0" borderId="0"/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5" fillId="63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2" fillId="0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0" fontId="12" fillId="0" borderId="0"/>
    <xf numFmtId="41" fontId="12" fillId="0" borderId="0" applyFont="0" applyFill="0" applyBorder="0" applyAlignment="0" applyProtection="0"/>
    <xf numFmtId="0" fontId="12" fillId="0" borderId="0">
      <alignment vertical="center"/>
    </xf>
    <xf numFmtId="0" fontId="75" fillId="68" borderId="0">
      <alignment vertical="center"/>
    </xf>
    <xf numFmtId="0" fontId="12" fillId="0" borderId="0">
      <alignment vertical="center"/>
    </xf>
    <xf numFmtId="0" fontId="101" fillId="0" borderId="132">
      <alignment vertical="center"/>
    </xf>
    <xf numFmtId="9" fontId="3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0" fontId="12" fillId="0" borderId="0"/>
    <xf numFmtId="0" fontId="99" fillId="39" borderId="126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84" fillId="0" borderId="131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0" borderId="0"/>
    <xf numFmtId="0" fontId="72" fillId="0" borderId="0">
      <alignment vertical="center"/>
    </xf>
    <xf numFmtId="0" fontId="103" fillId="0" borderId="134">
      <alignment vertical="center"/>
    </xf>
    <xf numFmtId="0" fontId="12" fillId="0" borderId="0">
      <alignment vertical="center"/>
    </xf>
    <xf numFmtId="0" fontId="99" fillId="39" borderId="126">
      <alignment vertical="center"/>
    </xf>
    <xf numFmtId="0" fontId="72" fillId="0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0" fontId="75" fillId="68" borderId="0">
      <alignment vertical="center"/>
    </xf>
    <xf numFmtId="0" fontId="74" fillId="0" borderId="0"/>
    <xf numFmtId="0" fontId="12" fillId="0" borderId="0"/>
    <xf numFmtId="41" fontId="12" fillId="0" borderId="0" applyFont="0" applyFill="0" applyBorder="0" applyAlignment="0" applyProtection="0">
      <alignment vertical="center"/>
    </xf>
    <xf numFmtId="0" fontId="76" fillId="71" borderId="0">
      <alignment vertical="center"/>
    </xf>
    <xf numFmtId="0" fontId="12" fillId="0" borderId="0"/>
    <xf numFmtId="0" fontId="72" fillId="0" borderId="0">
      <alignment vertical="center"/>
    </xf>
    <xf numFmtId="0" fontId="75" fillId="63" borderId="0">
      <alignment vertical="center"/>
    </xf>
    <xf numFmtId="41" fontId="12" fillId="0" borderId="0" applyFont="0" applyFill="0" applyBorder="0" applyAlignment="0" applyProtection="0"/>
    <xf numFmtId="0" fontId="75" fillId="62" borderId="0">
      <alignment vertical="center"/>
    </xf>
    <xf numFmtId="0" fontId="3" fillId="0" borderId="0">
      <alignment vertical="center"/>
    </xf>
    <xf numFmtId="0" fontId="97" fillId="0" borderId="0">
      <alignment vertical="center"/>
    </xf>
    <xf numFmtId="0" fontId="75" fillId="60" borderId="0">
      <alignment vertical="center"/>
    </xf>
    <xf numFmtId="0" fontId="75" fillId="61" borderId="0">
      <alignment vertical="center"/>
    </xf>
    <xf numFmtId="0" fontId="96" fillId="84" borderId="0">
      <alignment vertical="center"/>
    </xf>
    <xf numFmtId="0" fontId="99" fillId="39" borderId="126">
      <alignment vertical="center"/>
    </xf>
    <xf numFmtId="41" fontId="12" fillId="0" borderId="0" applyFont="0" applyFill="0" applyBorder="0" applyAlignment="0" applyProtection="0"/>
    <xf numFmtId="0" fontId="74" fillId="53" borderId="130">
      <alignment vertical="center"/>
    </xf>
    <xf numFmtId="0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0" fontId="95" fillId="83" borderId="0">
      <alignment vertical="center"/>
    </xf>
    <xf numFmtId="183" fontId="12" fillId="0" borderId="0"/>
    <xf numFmtId="183" fontId="12" fillId="0" borderId="0"/>
    <xf numFmtId="9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4" fillId="82" borderId="126">
      <alignment vertical="center"/>
    </xf>
    <xf numFmtId="41" fontId="12" fillId="0" borderId="0" applyFont="0" applyFill="0" applyBorder="0" applyAlignment="0" applyProtection="0">
      <alignment vertical="center"/>
    </xf>
    <xf numFmtId="0" fontId="77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6" fillId="80" borderId="0">
      <alignment vertical="center"/>
    </xf>
    <xf numFmtId="0" fontId="75" fillId="69" borderId="0">
      <alignment vertical="center"/>
    </xf>
    <xf numFmtId="187" fontId="74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72" fillId="0" borderId="0">
      <alignment vertical="center"/>
    </xf>
    <xf numFmtId="0" fontId="72" fillId="0" borderId="0">
      <alignment vertical="center"/>
    </xf>
    <xf numFmtId="0" fontId="74" fillId="0" borderId="0"/>
    <xf numFmtId="41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5" fillId="64" borderId="0">
      <alignment vertical="center"/>
    </xf>
    <xf numFmtId="187" fontId="74" fillId="0" borderId="0" applyFont="0" applyFill="0" applyBorder="0" applyAlignment="0" applyProtection="0"/>
    <xf numFmtId="41" fontId="7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5" fillId="60" borderId="0">
      <alignment vertical="center"/>
    </xf>
    <xf numFmtId="0" fontId="75" fillId="59" borderId="0">
      <alignment vertical="center"/>
    </xf>
    <xf numFmtId="0" fontId="75" fillId="67" borderId="0">
      <alignment vertical="center"/>
    </xf>
    <xf numFmtId="0" fontId="12" fillId="0" borderId="0">
      <alignment vertical="center"/>
    </xf>
    <xf numFmtId="0" fontId="75" fillId="58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5" fillId="66" borderId="0">
      <alignment vertical="center"/>
    </xf>
    <xf numFmtId="0" fontId="75" fillId="65" borderId="0">
      <alignment vertical="center"/>
    </xf>
    <xf numFmtId="41" fontId="12" fillId="0" borderId="0" applyFont="0" applyFill="0" applyBorder="0" applyAlignment="0" applyProtection="0"/>
    <xf numFmtId="0" fontId="75" fillId="61" borderId="0">
      <alignment vertical="center"/>
    </xf>
    <xf numFmtId="0" fontId="75" fillId="64" borderId="0">
      <alignment vertical="center"/>
    </xf>
    <xf numFmtId="0" fontId="102" fillId="0" borderId="133">
      <alignment vertical="center"/>
    </xf>
    <xf numFmtId="0" fontId="103" fillId="0" borderId="134">
      <alignment vertical="center"/>
    </xf>
    <xf numFmtId="0" fontId="75" fillId="68" borderId="0">
      <alignment vertical="center"/>
    </xf>
    <xf numFmtId="0" fontId="12" fillId="0" borderId="0"/>
    <xf numFmtId="0" fontId="12" fillId="0" borderId="0"/>
    <xf numFmtId="0" fontId="75" fillId="60" borderId="0">
      <alignment vertical="center"/>
    </xf>
    <xf numFmtId="0" fontId="99" fillId="39" borderId="126">
      <alignment vertical="center"/>
    </xf>
    <xf numFmtId="0" fontId="12" fillId="0" borderId="0"/>
    <xf numFmtId="0" fontId="12" fillId="0" borderId="0"/>
    <xf numFmtId="0" fontId="75" fillId="62" borderId="0">
      <alignment vertical="center"/>
    </xf>
    <xf numFmtId="0" fontId="72" fillId="0" borderId="0">
      <alignment vertical="center"/>
    </xf>
    <xf numFmtId="0" fontId="103" fillId="0" borderId="0">
      <alignment vertical="center"/>
    </xf>
    <xf numFmtId="0" fontId="104" fillId="86" borderId="0">
      <alignment vertical="center"/>
    </xf>
    <xf numFmtId="0" fontId="72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75" fillId="67" borderId="0">
      <alignment vertical="center"/>
    </xf>
    <xf numFmtId="0" fontId="76" fillId="79" borderId="0">
      <alignment vertical="center"/>
    </xf>
    <xf numFmtId="0" fontId="72" fillId="0" borderId="0">
      <alignment vertical="center"/>
    </xf>
    <xf numFmtId="0" fontId="96" fillId="84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/>
    <xf numFmtId="9" fontId="3" fillId="0" borderId="0" applyFont="0" applyFill="0" applyBorder="0" applyAlignment="0" applyProtection="0">
      <alignment vertical="center"/>
    </xf>
    <xf numFmtId="0" fontId="76" fillId="78" borderId="0">
      <alignment vertical="center"/>
    </xf>
    <xf numFmtId="0" fontId="72" fillId="0" borderId="0">
      <alignment vertical="center"/>
    </xf>
    <xf numFmtId="0" fontId="12" fillId="0" borderId="0"/>
    <xf numFmtId="0" fontId="97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76" fillId="77" borderId="0">
      <alignment vertical="center"/>
    </xf>
    <xf numFmtId="0" fontId="72" fillId="0" borderId="0">
      <alignment vertical="center"/>
    </xf>
    <xf numFmtId="0" fontId="76" fillId="76" borderId="0">
      <alignment vertical="center"/>
    </xf>
    <xf numFmtId="0" fontId="72" fillId="0" borderId="0">
      <alignment vertical="center"/>
    </xf>
    <xf numFmtId="0" fontId="76" fillId="75" borderId="0">
      <alignment vertical="center"/>
    </xf>
    <xf numFmtId="0" fontId="74" fillId="53" borderId="130">
      <alignment vertical="center"/>
    </xf>
    <xf numFmtId="0" fontId="77" fillId="0" borderId="0">
      <alignment vertical="center"/>
    </xf>
    <xf numFmtId="0" fontId="76" fillId="74" borderId="0">
      <alignment vertical="center"/>
    </xf>
    <xf numFmtId="0" fontId="75" fillId="61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0" fontId="76" fillId="72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95" fillId="83" borderId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76" fillId="81" borderId="0">
      <alignment vertical="center"/>
    </xf>
    <xf numFmtId="0" fontId="76" fillId="73" borderId="0">
      <alignment vertical="center"/>
    </xf>
    <xf numFmtId="0" fontId="12" fillId="0" borderId="0">
      <alignment vertical="center"/>
    </xf>
    <xf numFmtId="0" fontId="105" fillId="82" borderId="127">
      <alignment vertical="center"/>
    </xf>
    <xf numFmtId="0" fontId="76" fillId="80" borderId="0">
      <alignment vertical="center"/>
    </xf>
    <xf numFmtId="0" fontId="98" fillId="0" borderId="128">
      <alignment vertical="center"/>
    </xf>
    <xf numFmtId="0" fontId="76" fillId="70" borderId="0">
      <alignment vertical="center"/>
    </xf>
    <xf numFmtId="0" fontId="72" fillId="0" borderId="0">
      <alignment vertical="center"/>
    </xf>
    <xf numFmtId="0" fontId="12" fillId="0" borderId="0"/>
    <xf numFmtId="0" fontId="74" fillId="0" borderId="0"/>
    <xf numFmtId="0" fontId="82" fillId="85" borderId="129">
      <alignment vertical="center"/>
    </xf>
    <xf numFmtId="0" fontId="94" fillId="82" borderId="126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0" borderId="0"/>
    <xf numFmtId="0" fontId="100" fillId="0" borderId="0">
      <alignment vertical="center"/>
    </xf>
    <xf numFmtId="0" fontId="75" fillId="58" borderId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183" fontId="12" fillId="0" borderId="0"/>
    <xf numFmtId="183" fontId="12" fillId="0" borderId="0"/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5" fillId="65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3" fillId="0" borderId="0">
      <alignment vertical="center"/>
    </xf>
    <xf numFmtId="0" fontId="104" fillId="86" borderId="0">
      <alignment vertical="center"/>
    </xf>
    <xf numFmtId="0" fontId="72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75" fillId="67" borderId="0">
      <alignment vertical="center"/>
    </xf>
    <xf numFmtId="0" fontId="76" fillId="79" borderId="0">
      <alignment vertical="center"/>
    </xf>
    <xf numFmtId="0" fontId="72" fillId="0" borderId="0">
      <alignment vertical="center"/>
    </xf>
    <xf numFmtId="0" fontId="96" fillId="84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76" fillId="78" borderId="0">
      <alignment vertical="center"/>
    </xf>
    <xf numFmtId="0" fontId="72" fillId="0" borderId="0">
      <alignment vertical="center"/>
    </xf>
    <xf numFmtId="0" fontId="12" fillId="0" borderId="0"/>
    <xf numFmtId="0" fontId="97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76" fillId="77" borderId="0">
      <alignment vertical="center"/>
    </xf>
    <xf numFmtId="0" fontId="72" fillId="0" borderId="0">
      <alignment vertical="center"/>
    </xf>
    <xf numFmtId="0" fontId="76" fillId="76" borderId="0">
      <alignment vertical="center"/>
    </xf>
    <xf numFmtId="0" fontId="72" fillId="0" borderId="0">
      <alignment vertical="center"/>
    </xf>
    <xf numFmtId="0" fontId="76" fillId="75" borderId="0">
      <alignment vertical="center"/>
    </xf>
    <xf numFmtId="0" fontId="74" fillId="53" borderId="130">
      <alignment vertical="center"/>
    </xf>
    <xf numFmtId="0" fontId="77" fillId="0" borderId="0">
      <alignment vertical="center"/>
    </xf>
    <xf numFmtId="0" fontId="76" fillId="74" borderId="0">
      <alignment vertical="center"/>
    </xf>
    <xf numFmtId="0" fontId="75" fillId="61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/>
    <xf numFmtId="0" fontId="76" fillId="72" borderId="0">
      <alignment vertical="center"/>
    </xf>
    <xf numFmtId="0" fontId="95" fillId="83" borderId="0">
      <alignment vertical="center"/>
    </xf>
    <xf numFmtId="41" fontId="12" fillId="0" borderId="0" applyFont="0" applyFill="0" applyBorder="0" applyAlignment="0" applyProtection="0"/>
    <xf numFmtId="0" fontId="76" fillId="81" borderId="0">
      <alignment vertical="center"/>
    </xf>
    <xf numFmtId="0" fontId="76" fillId="73" borderId="0">
      <alignment vertical="center"/>
    </xf>
    <xf numFmtId="0" fontId="105" fillId="82" borderId="127">
      <alignment vertical="center"/>
    </xf>
    <xf numFmtId="0" fontId="76" fillId="80" borderId="0">
      <alignment vertical="center"/>
    </xf>
    <xf numFmtId="0" fontId="98" fillId="0" borderId="128">
      <alignment vertical="center"/>
    </xf>
    <xf numFmtId="0" fontId="72" fillId="0" borderId="0">
      <alignment vertical="center"/>
    </xf>
    <xf numFmtId="0" fontId="74" fillId="0" borderId="0"/>
    <xf numFmtId="0" fontId="82" fillId="85" borderId="129">
      <alignment vertical="center"/>
    </xf>
    <xf numFmtId="0" fontId="94" fillId="82" borderId="126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5" fillId="58" borderId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2" fillId="0" borderId="0">
      <alignment vertical="center"/>
    </xf>
    <xf numFmtId="0" fontId="72" fillId="0" borderId="0">
      <alignment vertical="center"/>
    </xf>
    <xf numFmtId="183" fontId="12" fillId="0" borderId="0"/>
    <xf numFmtId="183" fontId="12" fillId="0" borderId="0"/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3" fillId="0" borderId="0">
      <alignment vertical="center"/>
    </xf>
    <xf numFmtId="0" fontId="104" fillId="86" borderId="0">
      <alignment vertical="center"/>
    </xf>
    <xf numFmtId="0" fontId="72" fillId="0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76" fillId="79" borderId="0">
      <alignment vertical="center"/>
    </xf>
    <xf numFmtId="0" fontId="72" fillId="0" borderId="0">
      <alignment vertical="center"/>
    </xf>
    <xf numFmtId="0" fontId="96" fillId="84" borderId="0">
      <alignment vertical="center"/>
    </xf>
    <xf numFmtId="0" fontId="3" fillId="0" borderId="0">
      <alignment vertical="center"/>
    </xf>
    <xf numFmtId="0" fontId="76" fillId="78" borderId="0">
      <alignment vertical="center"/>
    </xf>
    <xf numFmtId="0" fontId="72" fillId="0" borderId="0">
      <alignment vertical="center"/>
    </xf>
    <xf numFmtId="0" fontId="12" fillId="0" borderId="0"/>
    <xf numFmtId="0" fontId="97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76" fillId="77" borderId="0">
      <alignment vertical="center"/>
    </xf>
    <xf numFmtId="0" fontId="72" fillId="0" borderId="0">
      <alignment vertical="center"/>
    </xf>
    <xf numFmtId="0" fontId="76" fillId="76" borderId="0">
      <alignment vertical="center"/>
    </xf>
    <xf numFmtId="0" fontId="72" fillId="0" borderId="0">
      <alignment vertical="center"/>
    </xf>
    <xf numFmtId="0" fontId="76" fillId="75" borderId="0">
      <alignment vertical="center"/>
    </xf>
    <xf numFmtId="0" fontId="74" fillId="53" borderId="130">
      <alignment vertical="center"/>
    </xf>
    <xf numFmtId="0" fontId="77" fillId="0" borderId="0">
      <alignment vertical="center"/>
    </xf>
    <xf numFmtId="0" fontId="76" fillId="74" borderId="0">
      <alignment vertical="center"/>
    </xf>
    <xf numFmtId="0" fontId="76" fillId="72" borderId="0">
      <alignment vertical="center"/>
    </xf>
    <xf numFmtId="0" fontId="95" fillId="83" borderId="0">
      <alignment vertical="center"/>
    </xf>
    <xf numFmtId="41" fontId="12" fillId="0" borderId="0" applyFont="0" applyFill="0" applyBorder="0" applyAlignment="0" applyProtection="0"/>
    <xf numFmtId="0" fontId="76" fillId="81" borderId="0">
      <alignment vertical="center"/>
    </xf>
    <xf numFmtId="0" fontId="76" fillId="73" borderId="0">
      <alignment vertical="center"/>
    </xf>
    <xf numFmtId="0" fontId="105" fillId="82" borderId="127">
      <alignment vertical="center"/>
    </xf>
    <xf numFmtId="0" fontId="76" fillId="80" borderId="0">
      <alignment vertical="center"/>
    </xf>
    <xf numFmtId="0" fontId="98" fillId="0" borderId="128">
      <alignment vertical="center"/>
    </xf>
    <xf numFmtId="0" fontId="72" fillId="0" borderId="0">
      <alignment vertical="center"/>
    </xf>
    <xf numFmtId="0" fontId="82" fillId="85" borderId="129">
      <alignment vertical="center"/>
    </xf>
    <xf numFmtId="0" fontId="94" fillId="82" borderId="126">
      <alignment vertical="center"/>
    </xf>
    <xf numFmtId="0" fontId="72" fillId="0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183" fontId="12" fillId="0" borderId="0"/>
    <xf numFmtId="183" fontId="12" fillId="0" borderId="0"/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76" fillId="79" borderId="0">
      <alignment vertical="center"/>
    </xf>
    <xf numFmtId="0" fontId="72" fillId="0" borderId="0">
      <alignment vertical="center"/>
    </xf>
    <xf numFmtId="0" fontId="76" fillId="78" borderId="0">
      <alignment vertical="center"/>
    </xf>
    <xf numFmtId="0" fontId="72" fillId="0" borderId="0">
      <alignment vertical="center"/>
    </xf>
    <xf numFmtId="0" fontId="12" fillId="0" borderId="0"/>
    <xf numFmtId="0" fontId="76" fillId="77" borderId="0">
      <alignment vertical="center"/>
    </xf>
    <xf numFmtId="0" fontId="72" fillId="0" borderId="0">
      <alignment vertical="center"/>
    </xf>
    <xf numFmtId="0" fontId="76" fillId="76" borderId="0">
      <alignment vertical="center"/>
    </xf>
    <xf numFmtId="0" fontId="72" fillId="0" borderId="0">
      <alignment vertical="center"/>
    </xf>
    <xf numFmtId="0" fontId="76" fillId="75" borderId="0">
      <alignment vertical="center"/>
    </xf>
    <xf numFmtId="0" fontId="74" fillId="53" borderId="130">
      <alignment vertical="center"/>
    </xf>
    <xf numFmtId="0" fontId="77" fillId="0" borderId="0">
      <alignment vertical="center"/>
    </xf>
    <xf numFmtId="0" fontId="76" fillId="74" borderId="0">
      <alignment vertical="center"/>
    </xf>
    <xf numFmtId="0" fontId="76" fillId="72" borderId="0">
      <alignment vertical="center"/>
    </xf>
    <xf numFmtId="0" fontId="95" fillId="83" borderId="0">
      <alignment vertical="center"/>
    </xf>
    <xf numFmtId="41" fontId="12" fillId="0" borderId="0" applyFont="0" applyFill="0" applyBorder="0" applyAlignment="0" applyProtection="0"/>
    <xf numFmtId="0" fontId="76" fillId="81" borderId="0">
      <alignment vertical="center"/>
    </xf>
    <xf numFmtId="0" fontId="76" fillId="73" borderId="0">
      <alignment vertical="center"/>
    </xf>
    <xf numFmtId="0" fontId="105" fillId="82" borderId="127">
      <alignment vertical="center"/>
    </xf>
    <xf numFmtId="0" fontId="76" fillId="80" borderId="0">
      <alignment vertical="center"/>
    </xf>
    <xf numFmtId="0" fontId="98" fillId="0" borderId="128">
      <alignment vertical="center"/>
    </xf>
    <xf numFmtId="0" fontId="82" fillId="85" borderId="129">
      <alignment vertical="center"/>
    </xf>
    <xf numFmtId="0" fontId="94" fillId="82" borderId="126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72" fillId="0" borderId="0">
      <alignment vertical="center"/>
    </xf>
    <xf numFmtId="183" fontId="12" fillId="0" borderId="0"/>
    <xf numFmtId="183" fontId="12" fillId="0" borderId="0"/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83" fontId="12" fillId="0" borderId="0"/>
    <xf numFmtId="183" fontId="12" fillId="0" borderId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33" fillId="94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0" borderId="0"/>
  </cellStyleXfs>
  <cellXfs count="1800">
    <xf numFmtId="0" fontId="0" fillId="0" borderId="0" xfId="0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5" borderId="16" xfId="0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center" vertical="center" wrapText="1"/>
    </xf>
    <xf numFmtId="0" fontId="18" fillId="25" borderId="18" xfId="0" applyFont="1" applyFill="1" applyBorder="1">
      <alignment vertical="center"/>
    </xf>
    <xf numFmtId="0" fontId="18" fillId="25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176" fontId="18" fillId="0" borderId="13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right" vertical="center"/>
    </xf>
    <xf numFmtId="176" fontId="0" fillId="0" borderId="13" xfId="0" applyNumberFormat="1" applyBorder="1">
      <alignment vertical="center"/>
    </xf>
    <xf numFmtId="0" fontId="0" fillId="25" borderId="16" xfId="0" applyFill="1" applyBorder="1" applyAlignment="1">
      <alignment horizontal="center" vertical="center"/>
    </xf>
    <xf numFmtId="0" fontId="0" fillId="25" borderId="18" xfId="0" applyFill="1" applyBorder="1">
      <alignment vertical="center"/>
    </xf>
    <xf numFmtId="0" fontId="0" fillId="0" borderId="19" xfId="0" applyBorder="1" applyAlignment="1">
      <alignment horizontal="center" vertical="center"/>
    </xf>
    <xf numFmtId="177" fontId="0" fillId="0" borderId="19" xfId="0" applyNumberFormat="1" applyBorder="1">
      <alignment vertical="center"/>
    </xf>
    <xf numFmtId="176" fontId="0" fillId="0" borderId="19" xfId="0" applyNumberFormat="1" applyBorder="1">
      <alignment vertical="center"/>
    </xf>
    <xf numFmtId="177" fontId="0" fillId="0" borderId="19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77" fontId="0" fillId="0" borderId="13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 applyAlignment="1">
      <alignment horizontal="right" vertical="center"/>
    </xf>
    <xf numFmtId="0" fontId="19" fillId="0" borderId="0" xfId="0" applyFont="1" applyFill="1">
      <alignment vertic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/>
    <xf numFmtId="41" fontId="24" fillId="26" borderId="20" xfId="45" applyFont="1" applyFill="1" applyBorder="1" applyAlignment="1">
      <alignment horizontal="right" vertical="center" shrinkToFit="1"/>
    </xf>
    <xf numFmtId="41" fontId="24" fillId="26" borderId="13" xfId="45" applyFont="1" applyFill="1" applyBorder="1" applyAlignment="1">
      <alignment horizontal="right" vertical="center" shrinkToFit="1"/>
    </xf>
    <xf numFmtId="41" fontId="24" fillId="26" borderId="21" xfId="45" applyFont="1" applyFill="1" applyBorder="1" applyAlignment="1">
      <alignment horizontal="right" vertical="center" shrinkToFit="1"/>
    </xf>
    <xf numFmtId="41" fontId="24" fillId="27" borderId="20" xfId="45" applyFont="1" applyFill="1" applyBorder="1" applyAlignment="1">
      <alignment horizontal="right" vertical="center" shrinkToFit="1"/>
    </xf>
    <xf numFmtId="41" fontId="24" fillId="27" borderId="13" xfId="45" applyFont="1" applyFill="1" applyBorder="1" applyAlignment="1">
      <alignment horizontal="right" vertical="center" shrinkToFit="1"/>
    </xf>
    <xf numFmtId="41" fontId="24" fillId="27" borderId="21" xfId="45" applyFont="1" applyFill="1" applyBorder="1" applyAlignment="1">
      <alignment horizontal="right" vertical="center" shrinkToFit="1"/>
    </xf>
    <xf numFmtId="41" fontId="24" fillId="27" borderId="22" xfId="45" applyFont="1" applyFill="1" applyBorder="1" applyAlignment="1">
      <alignment horizontal="right" vertical="center" shrinkToFit="1"/>
    </xf>
    <xf numFmtId="41" fontId="24" fillId="27" borderId="23" xfId="45" applyFont="1" applyFill="1" applyBorder="1" applyAlignment="1">
      <alignment horizontal="right" vertical="center" shrinkToFit="1"/>
    </xf>
    <xf numFmtId="178" fontId="18" fillId="29" borderId="2" xfId="45" applyNumberFormat="1" applyFont="1" applyFill="1" applyBorder="1" applyAlignment="1">
      <alignment horizontal="center" vertical="center"/>
    </xf>
    <xf numFmtId="178" fontId="18" fillId="28" borderId="2" xfId="45" applyNumberFormat="1" applyFont="1" applyFill="1" applyBorder="1" applyAlignment="1">
      <alignment horizontal="center" vertical="center" wrapText="1"/>
    </xf>
    <xf numFmtId="178" fontId="18" fillId="28" borderId="27" xfId="45" applyNumberFormat="1" applyFont="1" applyFill="1" applyBorder="1" applyAlignment="1">
      <alignment horizontal="center" vertical="center" wrapText="1"/>
    </xf>
    <xf numFmtId="41" fontId="24" fillId="27" borderId="28" xfId="45" applyFont="1" applyFill="1" applyBorder="1" applyAlignment="1">
      <alignment horizontal="right" vertical="center" shrinkToFit="1"/>
    </xf>
    <xf numFmtId="41" fontId="24" fillId="27" borderId="19" xfId="45" applyFont="1" applyFill="1" applyBorder="1" applyAlignment="1">
      <alignment horizontal="right" vertical="center" shrinkToFit="1"/>
    </xf>
    <xf numFmtId="41" fontId="24" fillId="27" borderId="29" xfId="45" applyFont="1" applyFill="1" applyBorder="1" applyAlignment="1">
      <alignment horizontal="right" vertical="center" shrinkToFit="1"/>
    </xf>
    <xf numFmtId="178" fontId="18" fillId="29" borderId="31" xfId="45" applyNumberFormat="1" applyFont="1" applyFill="1" applyBorder="1" applyAlignment="1">
      <alignment horizontal="center" vertical="center"/>
    </xf>
    <xf numFmtId="178" fontId="18" fillId="28" borderId="32" xfId="45" applyNumberFormat="1" applyFont="1" applyFill="1" applyBorder="1" applyAlignment="1">
      <alignment horizontal="center" vertical="center" wrapText="1"/>
    </xf>
    <xf numFmtId="178" fontId="18" fillId="28" borderId="14" xfId="45" applyNumberFormat="1" applyFont="1" applyFill="1" applyBorder="1" applyAlignment="1">
      <alignment horizontal="center" vertical="center" wrapText="1"/>
    </xf>
    <xf numFmtId="41" fontId="24" fillId="27" borderId="34" xfId="45" applyFont="1" applyFill="1" applyBorder="1" applyAlignment="1">
      <alignment horizontal="right" vertical="center" shrinkToFit="1"/>
    </xf>
    <xf numFmtId="0" fontId="26" fillId="0" borderId="0" xfId="0" applyFont="1">
      <alignment vertical="center"/>
    </xf>
    <xf numFmtId="0" fontId="19" fillId="0" borderId="0" xfId="0" applyFont="1" applyFill="1" applyAlignment="1"/>
    <xf numFmtId="9" fontId="31" fillId="0" borderId="0" xfId="36" applyNumberFormat="1" applyFont="1">
      <alignment vertical="center"/>
    </xf>
    <xf numFmtId="9" fontId="0" fillId="0" borderId="0" xfId="36" applyFont="1">
      <alignment vertical="center"/>
    </xf>
    <xf numFmtId="41" fontId="24" fillId="27" borderId="37" xfId="45" applyFont="1" applyFill="1" applyBorder="1" applyAlignment="1">
      <alignment horizontal="right" vertical="center" shrinkToFit="1"/>
    </xf>
    <xf numFmtId="41" fontId="24" fillId="27" borderId="38" xfId="45" applyFont="1" applyFill="1" applyBorder="1" applyAlignment="1">
      <alignment horizontal="right" vertical="center" shrinkToFit="1"/>
    </xf>
    <xf numFmtId="178" fontId="18" fillId="29" borderId="27" xfId="45" applyNumberFormat="1" applyFont="1" applyFill="1" applyBorder="1" applyAlignment="1">
      <alignment horizontal="center" vertical="center"/>
    </xf>
    <xf numFmtId="178" fontId="18" fillId="29" borderId="40" xfId="45" applyNumberFormat="1" applyFont="1" applyFill="1" applyBorder="1" applyAlignment="1">
      <alignment horizontal="center" vertical="center" wrapText="1"/>
    </xf>
    <xf numFmtId="41" fontId="24" fillId="27" borderId="49" xfId="45" applyFont="1" applyFill="1" applyBorder="1" applyAlignment="1">
      <alignment horizontal="right" vertical="center" shrinkToFit="1"/>
    </xf>
    <xf numFmtId="41" fontId="24" fillId="27" borderId="50" xfId="45" applyFont="1" applyFill="1" applyBorder="1" applyAlignment="1">
      <alignment horizontal="right" vertical="center" shrinkToFit="1"/>
    </xf>
    <xf numFmtId="41" fontId="24" fillId="27" borderId="51" xfId="45" applyFont="1" applyFill="1" applyBorder="1" applyAlignment="1">
      <alignment horizontal="right" vertical="center" shrinkToFit="1"/>
    </xf>
    <xf numFmtId="0" fontId="32" fillId="0" borderId="0" xfId="0" applyFont="1" applyFill="1" applyBorder="1" applyAlignment="1">
      <alignment horizontal="center"/>
    </xf>
    <xf numFmtId="0" fontId="63" fillId="0" borderId="0" xfId="0" applyFont="1">
      <alignment vertical="center"/>
    </xf>
    <xf numFmtId="41" fontId="24" fillId="27" borderId="52" xfId="45" applyFont="1" applyFill="1" applyBorder="1" applyAlignment="1">
      <alignment horizontal="right" vertical="center" shrinkToFit="1"/>
    </xf>
    <xf numFmtId="9" fontId="19" fillId="0" borderId="0" xfId="36" applyFont="1" applyFill="1">
      <alignment vertical="center"/>
    </xf>
    <xf numFmtId="9" fontId="23" fillId="0" borderId="0" xfId="36" applyFont="1" applyFill="1" applyBorder="1" applyAlignment="1"/>
    <xf numFmtId="0" fontId="0" fillId="31" borderId="0" xfId="0" applyFill="1">
      <alignment vertical="center"/>
    </xf>
    <xf numFmtId="41" fontId="24" fillId="31" borderId="54" xfId="45" applyFont="1" applyFill="1" applyBorder="1" applyAlignment="1">
      <alignment horizontal="right" vertical="center" shrinkToFit="1"/>
    </xf>
    <xf numFmtId="41" fontId="24" fillId="31" borderId="55" xfId="45" applyFont="1" applyFill="1" applyBorder="1" applyAlignment="1">
      <alignment horizontal="right" vertical="center" shrinkToFit="1"/>
    </xf>
    <xf numFmtId="41" fontId="24" fillId="31" borderId="56" xfId="45" applyFont="1" applyFill="1" applyBorder="1" applyAlignment="1">
      <alignment horizontal="right" vertical="center" shrinkToFit="1"/>
    </xf>
    <xf numFmtId="41" fontId="24" fillId="31" borderId="57" xfId="45" applyFont="1" applyFill="1" applyBorder="1" applyAlignment="1">
      <alignment horizontal="right" vertical="center" shrinkToFit="1"/>
    </xf>
    <xf numFmtId="41" fontId="24" fillId="31" borderId="58" xfId="45" applyFont="1" applyFill="1" applyBorder="1" applyAlignment="1">
      <alignment horizontal="right" vertical="center" shrinkToFit="1"/>
    </xf>
    <xf numFmtId="41" fontId="24" fillId="31" borderId="59" xfId="45" applyFont="1" applyFill="1" applyBorder="1" applyAlignment="1">
      <alignment horizontal="right" vertical="center" shrinkToFit="1"/>
    </xf>
    <xf numFmtId="41" fontId="24" fillId="31" borderId="45" xfId="45" applyFont="1" applyFill="1" applyBorder="1" applyAlignment="1">
      <alignment horizontal="right" vertical="center" shrinkToFit="1"/>
    </xf>
    <xf numFmtId="41" fontId="24" fillId="31" borderId="33" xfId="45" applyFont="1" applyFill="1" applyBorder="1" applyAlignment="1">
      <alignment horizontal="right" vertical="center" shrinkToFit="1"/>
    </xf>
    <xf numFmtId="41" fontId="24" fillId="31" borderId="43" xfId="45" applyFont="1" applyFill="1" applyBorder="1" applyAlignment="1">
      <alignment horizontal="right" vertical="center" shrinkToFit="1"/>
    </xf>
    <xf numFmtId="41" fontId="24" fillId="31" borderId="60" xfId="45" applyFont="1" applyFill="1" applyBorder="1" applyAlignment="1">
      <alignment horizontal="right" vertical="center" shrinkToFit="1"/>
    </xf>
    <xf numFmtId="41" fontId="24" fillId="26" borderId="28" xfId="45" applyFont="1" applyFill="1" applyBorder="1" applyAlignment="1">
      <alignment horizontal="right" vertical="center" shrinkToFit="1"/>
    </xf>
    <xf numFmtId="41" fontId="64" fillId="31" borderId="54" xfId="45" applyFont="1" applyFill="1" applyBorder="1" applyAlignment="1">
      <alignment horizontal="right" vertical="center" shrinkToFit="1"/>
    </xf>
    <xf numFmtId="41" fontId="64" fillId="31" borderId="59" xfId="45" applyFont="1" applyFill="1" applyBorder="1" applyAlignment="1">
      <alignment horizontal="right" vertical="center" shrinkToFit="1"/>
    </xf>
    <xf numFmtId="41" fontId="64" fillId="31" borderId="61" xfId="45" applyFont="1" applyFill="1" applyBorder="1" applyAlignment="1">
      <alignment horizontal="right" vertical="center" shrinkToFit="1"/>
    </xf>
    <xf numFmtId="41" fontId="64" fillId="31" borderId="62" xfId="45" applyFont="1" applyFill="1" applyBorder="1" applyAlignment="1">
      <alignment horizontal="right" vertical="center" shrinkToFit="1"/>
    </xf>
    <xf numFmtId="41" fontId="24" fillId="27" borderId="63" xfId="45" applyFont="1" applyFill="1" applyBorder="1" applyAlignment="1">
      <alignment horizontal="right" vertical="center" shrinkToFit="1"/>
    </xf>
    <xf numFmtId="41" fontId="64" fillId="31" borderId="56" xfId="45" applyFont="1" applyFill="1" applyBorder="1" applyAlignment="1">
      <alignment horizontal="right" vertical="center" shrinkToFit="1"/>
    </xf>
    <xf numFmtId="41" fontId="64" fillId="31" borderId="58" xfId="45" applyFont="1" applyFill="1" applyBorder="1" applyAlignment="1">
      <alignment horizontal="right" vertical="center" shrinkToFit="1"/>
    </xf>
    <xf numFmtId="41" fontId="64" fillId="31" borderId="33" xfId="45" applyFont="1" applyFill="1" applyBorder="1" applyAlignment="1">
      <alignment horizontal="right" vertical="center" shrinkToFit="1"/>
    </xf>
    <xf numFmtId="41" fontId="64" fillId="31" borderId="60" xfId="45" applyFont="1" applyFill="1" applyBorder="1" applyAlignment="1">
      <alignment horizontal="right" vertical="center" shrinkToFit="1"/>
    </xf>
    <xf numFmtId="41" fontId="64" fillId="31" borderId="55" xfId="45" applyFont="1" applyFill="1" applyBorder="1" applyAlignment="1">
      <alignment horizontal="right" vertical="center" shrinkToFit="1"/>
    </xf>
    <xf numFmtId="41" fontId="64" fillId="31" borderId="45" xfId="45" applyFont="1" applyFill="1" applyBorder="1" applyAlignment="1">
      <alignment horizontal="right" vertical="center" shrinkToFit="1"/>
    </xf>
    <xf numFmtId="9" fontId="24" fillId="27" borderId="13" xfId="36" applyFont="1" applyFill="1" applyBorder="1" applyAlignment="1">
      <alignment horizontal="right" vertical="center" shrinkToFit="1"/>
    </xf>
    <xf numFmtId="9" fontId="64" fillId="31" borderId="56" xfId="36" applyFont="1" applyFill="1" applyBorder="1" applyAlignment="1">
      <alignment horizontal="right" vertical="center" shrinkToFit="1"/>
    </xf>
    <xf numFmtId="9" fontId="64" fillId="31" borderId="33" xfId="36" applyFont="1" applyFill="1" applyBorder="1" applyAlignment="1">
      <alignment horizontal="right" vertical="center" shrinkToFit="1"/>
    </xf>
    <xf numFmtId="9" fontId="24" fillId="27" borderId="50" xfId="36" applyFont="1" applyFill="1" applyBorder="1" applyAlignment="1">
      <alignment horizontal="right" vertical="center" shrinkToFit="1"/>
    </xf>
    <xf numFmtId="178" fontId="18" fillId="29" borderId="66" xfId="45" applyNumberFormat="1" applyFont="1" applyFill="1" applyBorder="1" applyAlignment="1">
      <alignment horizontal="center" vertical="center"/>
    </xf>
    <xf numFmtId="178" fontId="18" fillId="28" borderId="67" xfId="45" applyNumberFormat="1" applyFont="1" applyFill="1" applyBorder="1" applyAlignment="1">
      <alignment horizontal="center" vertical="center" wrapText="1"/>
    </xf>
    <xf numFmtId="178" fontId="18" fillId="31" borderId="68" xfId="45" applyNumberFormat="1" applyFont="1" applyFill="1" applyBorder="1" applyAlignment="1">
      <alignment horizontal="center" vertical="center"/>
    </xf>
    <xf numFmtId="178" fontId="18" fillId="31" borderId="69" xfId="45" applyNumberFormat="1" applyFont="1" applyFill="1" applyBorder="1" applyAlignment="1">
      <alignment horizontal="center" vertical="center" wrapText="1"/>
    </xf>
    <xf numFmtId="178" fontId="18" fillId="29" borderId="70" xfId="45" applyNumberFormat="1" applyFont="1" applyFill="1" applyBorder="1" applyAlignment="1">
      <alignment horizontal="center" vertical="center" wrapText="1"/>
    </xf>
    <xf numFmtId="178" fontId="18" fillId="28" borderId="71" xfId="45" applyNumberFormat="1" applyFont="1" applyFill="1" applyBorder="1" applyAlignment="1">
      <alignment horizontal="center" vertical="center" wrapText="1"/>
    </xf>
    <xf numFmtId="178" fontId="18" fillId="29" borderId="71" xfId="45" applyNumberFormat="1" applyFont="1" applyFill="1" applyBorder="1" applyAlignment="1">
      <alignment horizontal="center" vertical="center"/>
    </xf>
    <xf numFmtId="178" fontId="18" fillId="29" borderId="70" xfId="45" applyNumberFormat="1" applyFont="1" applyFill="1" applyBorder="1" applyAlignment="1">
      <alignment horizontal="center" vertical="center"/>
    </xf>
    <xf numFmtId="178" fontId="18" fillId="28" borderId="72" xfId="45" applyNumberFormat="1" applyFont="1" applyFill="1" applyBorder="1" applyAlignment="1">
      <alignment horizontal="center" vertical="center" wrapText="1"/>
    </xf>
    <xf numFmtId="178" fontId="18" fillId="29" borderId="66" xfId="45" applyNumberFormat="1" applyFont="1" applyFill="1" applyBorder="1" applyAlignment="1">
      <alignment horizontal="center" vertical="center" wrapText="1"/>
    </xf>
    <xf numFmtId="41" fontId="24" fillId="26" borderId="73" xfId="45" applyFont="1" applyFill="1" applyBorder="1" applyAlignment="1">
      <alignment horizontal="right" vertical="center" shrinkToFit="1"/>
    </xf>
    <xf numFmtId="41" fontId="24" fillId="26" borderId="74" xfId="45" applyFont="1" applyFill="1" applyBorder="1" applyAlignment="1">
      <alignment horizontal="right" vertical="center" shrinkToFit="1"/>
    </xf>
    <xf numFmtId="41" fontId="24" fillId="26" borderId="75" xfId="45" applyFont="1" applyFill="1" applyBorder="1" applyAlignment="1">
      <alignment horizontal="right" vertical="center" shrinkToFit="1"/>
    </xf>
    <xf numFmtId="178" fontId="18" fillId="28" borderId="69" xfId="45" applyNumberFormat="1" applyFont="1" applyFill="1" applyBorder="1" applyAlignment="1">
      <alignment horizontal="center" vertical="center" wrapText="1"/>
    </xf>
    <xf numFmtId="41" fontId="24" fillId="32" borderId="73" xfId="45" applyFont="1" applyFill="1" applyBorder="1" applyAlignment="1">
      <alignment horizontal="right" vertical="center" shrinkToFit="1"/>
    </xf>
    <xf numFmtId="9" fontId="24" fillId="32" borderId="74" xfId="36" applyFont="1" applyFill="1" applyBorder="1" applyAlignment="1">
      <alignment horizontal="right" vertical="center" shrinkToFit="1"/>
    </xf>
    <xf numFmtId="41" fontId="24" fillId="32" borderId="74" xfId="45" applyFont="1" applyFill="1" applyBorder="1" applyAlignment="1">
      <alignment horizontal="right" vertical="center" shrinkToFit="1"/>
    </xf>
    <xf numFmtId="41" fontId="24" fillId="32" borderId="75" xfId="45" applyFont="1" applyFill="1" applyBorder="1" applyAlignment="1">
      <alignment horizontal="right" vertical="center" shrinkToFit="1"/>
    </xf>
    <xf numFmtId="41" fontId="24" fillId="32" borderId="77" xfId="45" applyFont="1" applyFill="1" applyBorder="1" applyAlignment="1">
      <alignment horizontal="right" vertical="center" shrinkToFit="1"/>
    </xf>
    <xf numFmtId="41" fontId="24" fillId="32" borderId="20" xfId="45" applyFont="1" applyFill="1" applyBorder="1" applyAlignment="1">
      <alignment horizontal="right" vertical="center" shrinkToFit="1"/>
    </xf>
    <xf numFmtId="9" fontId="24" fillId="32" borderId="13" xfId="36" applyFont="1" applyFill="1" applyBorder="1" applyAlignment="1">
      <alignment horizontal="right" vertical="center" shrinkToFit="1"/>
    </xf>
    <xf numFmtId="41" fontId="24" fillId="32" borderId="13" xfId="45" applyFont="1" applyFill="1" applyBorder="1" applyAlignment="1">
      <alignment horizontal="right" vertical="center" shrinkToFit="1"/>
    </xf>
    <xf numFmtId="41" fontId="24" fillId="32" borderId="21" xfId="45" applyFont="1" applyFill="1" applyBorder="1" applyAlignment="1">
      <alignment horizontal="right" vertical="center" shrinkToFit="1"/>
    </xf>
    <xf numFmtId="41" fontId="24" fillId="32" borderId="37" xfId="45" applyFont="1" applyFill="1" applyBorder="1" applyAlignment="1">
      <alignment horizontal="right" vertical="center" shrinkToFit="1"/>
    </xf>
    <xf numFmtId="41" fontId="24" fillId="32" borderId="34" xfId="45" applyFont="1" applyFill="1" applyBorder="1" applyAlignment="1">
      <alignment horizontal="right" vertical="center" shrinkToFit="1"/>
    </xf>
    <xf numFmtId="0" fontId="0" fillId="29" borderId="78" xfId="0" applyFill="1" applyBorder="1" applyAlignment="1">
      <alignment horizontal="center" vertical="center"/>
    </xf>
    <xf numFmtId="0" fontId="0" fillId="29" borderId="23" xfId="0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177" fontId="28" fillId="28" borderId="79" xfId="0" applyNumberFormat="1" applyFont="1" applyFill="1" applyBorder="1" applyAlignment="1">
      <alignment horizontal="center" vertical="center" wrapText="1"/>
    </xf>
    <xf numFmtId="177" fontId="30" fillId="27" borderId="80" xfId="0" applyNumberFormat="1" applyFont="1" applyFill="1" applyBorder="1" applyAlignment="1">
      <alignment horizontal="center" vertical="center" wrapText="1"/>
    </xf>
    <xf numFmtId="179" fontId="0" fillId="0" borderId="13" xfId="36" applyNumberFormat="1" applyFont="1" applyBorder="1" applyAlignment="1">
      <alignment horizontal="center" vertical="center"/>
    </xf>
    <xf numFmtId="177" fontId="30" fillId="22" borderId="80" xfId="0" applyNumberFormat="1" applyFont="1" applyFill="1" applyBorder="1" applyAlignment="1">
      <alignment horizontal="center" vertical="center" wrapText="1"/>
    </xf>
    <xf numFmtId="9" fontId="30" fillId="32" borderId="80" xfId="36" applyFont="1" applyFill="1" applyBorder="1" applyAlignment="1">
      <alignment horizontal="center" vertical="center" wrapText="1"/>
    </xf>
    <xf numFmtId="0" fontId="0" fillId="29" borderId="81" xfId="0" applyFill="1" applyBorder="1" applyAlignment="1">
      <alignment horizontal="center" vertical="center"/>
    </xf>
    <xf numFmtId="0" fontId="0" fillId="29" borderId="53" xfId="0" applyFill="1" applyBorder="1" applyAlignment="1">
      <alignment horizontal="center" vertical="center"/>
    </xf>
    <xf numFmtId="0" fontId="0" fillId="0" borderId="30" xfId="0" applyBorder="1">
      <alignment vertical="center"/>
    </xf>
    <xf numFmtId="0" fontId="63" fillId="0" borderId="37" xfId="0" applyFont="1" applyBorder="1">
      <alignment vertical="center"/>
    </xf>
    <xf numFmtId="177" fontId="28" fillId="28" borderId="82" xfId="0" applyNumberFormat="1" applyFont="1" applyFill="1" applyBorder="1" applyAlignment="1">
      <alignment horizontal="right" vertical="center" wrapText="1"/>
    </xf>
    <xf numFmtId="177" fontId="0" fillId="0" borderId="37" xfId="0" applyNumberFormat="1" applyBorder="1">
      <alignment vertical="center"/>
    </xf>
    <xf numFmtId="177" fontId="0" fillId="0" borderId="37" xfId="0" applyNumberFormat="1" applyFill="1" applyBorder="1">
      <alignment vertical="center"/>
    </xf>
    <xf numFmtId="177" fontId="21" fillId="0" borderId="37" xfId="0" applyNumberFormat="1" applyFont="1" applyBorder="1">
      <alignment vertical="center"/>
    </xf>
    <xf numFmtId="0" fontId="0" fillId="0" borderId="37" xfId="0" applyBorder="1">
      <alignment vertical="center"/>
    </xf>
    <xf numFmtId="41" fontId="30" fillId="0" borderId="37" xfId="45" applyFont="1" applyFill="1" applyBorder="1" applyAlignment="1">
      <alignment horizontal="right" vertical="center" wrapText="1"/>
    </xf>
    <xf numFmtId="41" fontId="0" fillId="0" borderId="37" xfId="45" applyFont="1" applyBorder="1">
      <alignment vertical="center"/>
    </xf>
    <xf numFmtId="0" fontId="66" fillId="0" borderId="0" xfId="0" applyFont="1" applyFill="1">
      <alignment vertical="center"/>
    </xf>
    <xf numFmtId="0" fontId="67" fillId="0" borderId="0" xfId="0" applyFont="1">
      <alignment vertical="center"/>
    </xf>
    <xf numFmtId="41" fontId="66" fillId="0" borderId="0" xfId="0" applyNumberFormat="1" applyFont="1" applyFill="1">
      <alignment vertical="center"/>
    </xf>
    <xf numFmtId="177" fontId="73" fillId="0" borderId="37" xfId="0" applyNumberFormat="1" applyFont="1" applyBorder="1">
      <alignment vertical="center"/>
    </xf>
    <xf numFmtId="0" fontId="73" fillId="0" borderId="13" xfId="0" applyFont="1" applyBorder="1" applyAlignment="1">
      <alignment horizontal="center" vertical="center"/>
    </xf>
    <xf numFmtId="0" fontId="73" fillId="0" borderId="0" xfId="0" applyFont="1">
      <alignment vertical="center"/>
    </xf>
    <xf numFmtId="178" fontId="18" fillId="29" borderId="108" xfId="45" applyNumberFormat="1" applyFont="1" applyFill="1" applyBorder="1" applyAlignment="1">
      <alignment horizontal="center" vertical="center"/>
    </xf>
    <xf numFmtId="178" fontId="18" fillId="28" borderId="109" xfId="45" applyNumberFormat="1" applyFont="1" applyFill="1" applyBorder="1" applyAlignment="1">
      <alignment horizontal="center" vertical="center" wrapText="1"/>
    </xf>
    <xf numFmtId="41" fontId="24" fillId="27" borderId="110" xfId="45" applyFont="1" applyFill="1" applyBorder="1" applyAlignment="1">
      <alignment horizontal="right" vertical="center" shrinkToFit="1"/>
    </xf>
    <xf numFmtId="41" fontId="24" fillId="27" borderId="111" xfId="45" applyFont="1" applyFill="1" applyBorder="1" applyAlignment="1">
      <alignment horizontal="right" vertical="center" shrinkToFit="1"/>
    </xf>
    <xf numFmtId="41" fontId="24" fillId="27" borderId="112" xfId="45" applyFont="1" applyFill="1" applyBorder="1" applyAlignment="1">
      <alignment horizontal="right" vertical="center" shrinkToFit="1"/>
    </xf>
    <xf numFmtId="177" fontId="0" fillId="0" borderId="0" xfId="0" applyNumberFormat="1" applyFill="1" applyBorder="1">
      <alignment vertical="center"/>
    </xf>
    <xf numFmtId="179" fontId="0" fillId="0" borderId="0" xfId="36" applyNumberFormat="1" applyFont="1" applyBorder="1" applyAlignment="1">
      <alignment horizontal="center" vertical="center"/>
    </xf>
    <xf numFmtId="41" fontId="24" fillId="27" borderId="12" xfId="45" applyFont="1" applyFill="1" applyBorder="1" applyAlignment="1">
      <alignment horizontal="right" vertical="center" shrinkToFit="1"/>
    </xf>
    <xf numFmtId="41" fontId="24" fillId="27" borderId="107" xfId="45" applyFont="1" applyFill="1" applyBorder="1" applyAlignment="1">
      <alignment horizontal="right" vertical="center" shrinkToFit="1"/>
    </xf>
    <xf numFmtId="41" fontId="24" fillId="27" borderId="113" xfId="45" applyFont="1" applyFill="1" applyBorder="1" applyAlignment="1">
      <alignment horizontal="right" vertical="center" shrinkToFit="1"/>
    </xf>
    <xf numFmtId="177" fontId="30" fillId="0" borderId="0" xfId="0" applyNumberFormat="1" applyFont="1" applyFill="1" applyBorder="1" applyAlignment="1">
      <alignment horizontal="right" vertical="center" wrapText="1"/>
    </xf>
    <xf numFmtId="41" fontId="0" fillId="0" borderId="0" xfId="0" applyNumberFormat="1">
      <alignment vertical="center"/>
    </xf>
    <xf numFmtId="179" fontId="32" fillId="0" borderId="0" xfId="0" applyNumberFormat="1" applyFont="1" applyFill="1" applyBorder="1" applyAlignment="1">
      <alignment horizontal="center"/>
    </xf>
    <xf numFmtId="43" fontId="0" fillId="0" borderId="0" xfId="0" applyNumberFormat="1">
      <alignment vertical="center"/>
    </xf>
    <xf numFmtId="186" fontId="0" fillId="0" borderId="0" xfId="0" applyNumberFormat="1">
      <alignment vertical="center"/>
    </xf>
    <xf numFmtId="41" fontId="0" fillId="0" borderId="0" xfId="45" applyFont="1">
      <alignment vertical="center"/>
    </xf>
    <xf numFmtId="41" fontId="27" fillId="0" borderId="0" xfId="45" applyFont="1" applyAlignment="1">
      <alignment vertical="center"/>
    </xf>
    <xf numFmtId="41" fontId="0" fillId="0" borderId="0" xfId="2734" applyFont="1">
      <alignment vertical="center"/>
    </xf>
    <xf numFmtId="0" fontId="3" fillId="0" borderId="0" xfId="2733">
      <alignment vertical="center"/>
    </xf>
    <xf numFmtId="0" fontId="112" fillId="0" borderId="0" xfId="2733" applyFont="1" applyAlignment="1">
      <alignment horizontal="center" vertical="center"/>
    </xf>
    <xf numFmtId="0" fontId="114" fillId="0" borderId="0" xfId="2733" applyFont="1">
      <alignment vertical="center"/>
    </xf>
    <xf numFmtId="0" fontId="114" fillId="0" borderId="0" xfId="2733" applyFont="1" applyAlignment="1">
      <alignment horizontal="center" vertical="center"/>
    </xf>
    <xf numFmtId="0" fontId="3" fillId="0" borderId="0" xfId="2733" applyAlignment="1">
      <alignment horizontal="center" vertical="center"/>
    </xf>
    <xf numFmtId="0" fontId="113" fillId="0" borderId="14" xfId="2733" applyFont="1" applyBorder="1" applyAlignment="1">
      <alignment vertical="center"/>
    </xf>
    <xf numFmtId="0" fontId="115" fillId="54" borderId="91" xfId="2733" applyFont="1" applyFill="1" applyBorder="1" applyAlignment="1">
      <alignment horizontal="center" vertical="center"/>
    </xf>
    <xf numFmtId="41" fontId="115" fillId="0" borderId="20" xfId="2734" applyFont="1" applyFill="1" applyBorder="1" applyAlignment="1">
      <alignment vertical="center" shrinkToFit="1"/>
    </xf>
    <xf numFmtId="41" fontId="115" fillId="0" borderId="21" xfId="2734" applyFont="1" applyFill="1" applyBorder="1" applyAlignment="1">
      <alignment vertical="center" shrinkToFit="1"/>
    </xf>
    <xf numFmtId="41" fontId="115" fillId="0" borderId="13" xfId="2734" applyFont="1" applyFill="1" applyBorder="1" applyAlignment="1">
      <alignment vertical="center" shrinkToFit="1"/>
    </xf>
    <xf numFmtId="0" fontId="115" fillId="54" borderId="140" xfId="2733" applyFont="1" applyFill="1" applyBorder="1" applyAlignment="1">
      <alignment horizontal="center" vertical="center"/>
    </xf>
    <xf numFmtId="41" fontId="115" fillId="0" borderId="38" xfId="2734" applyFont="1" applyFill="1" applyBorder="1" applyAlignment="1">
      <alignment vertical="center" shrinkToFit="1"/>
    </xf>
    <xf numFmtId="41" fontId="115" fillId="0" borderId="23" xfId="2734" applyFont="1" applyFill="1" applyBorder="1" applyAlignment="1">
      <alignment vertical="center" shrinkToFit="1"/>
    </xf>
    <xf numFmtId="41" fontId="115" fillId="0" borderId="22" xfId="2734" applyFont="1" applyFill="1" applyBorder="1" applyAlignment="1">
      <alignment vertical="center" shrinkToFit="1"/>
    </xf>
    <xf numFmtId="0" fontId="115" fillId="54" borderId="147" xfId="273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8" fontId="18" fillId="54" borderId="141" xfId="678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right"/>
    </xf>
    <xf numFmtId="0" fontId="24" fillId="0" borderId="14" xfId="0" quotePrefix="1" applyFont="1" applyFill="1" applyBorder="1" applyAlignment="1">
      <alignment horizontal="right"/>
    </xf>
    <xf numFmtId="178" fontId="65" fillId="28" borderId="149" xfId="45" applyNumberFormat="1" applyFont="1" applyFill="1" applyBorder="1" applyAlignment="1">
      <alignment horizontal="center" vertical="center"/>
    </xf>
    <xf numFmtId="178" fontId="65" fillId="28" borderId="152" xfId="45" applyNumberFormat="1" applyFont="1" applyFill="1" applyBorder="1" applyAlignment="1">
      <alignment horizontal="center" vertical="center"/>
    </xf>
    <xf numFmtId="178" fontId="24" fillId="28" borderId="149" xfId="45" applyNumberFormat="1" applyFont="1" applyFill="1" applyBorder="1" applyAlignment="1">
      <alignment horizontal="center" vertical="center"/>
    </xf>
    <xf numFmtId="178" fontId="24" fillId="28" borderId="159" xfId="45" applyNumberFormat="1" applyFont="1" applyFill="1" applyBorder="1" applyAlignment="1">
      <alignment horizontal="center" vertical="center"/>
    </xf>
    <xf numFmtId="178" fontId="18" fillId="28" borderId="154" xfId="45" applyNumberFormat="1" applyFont="1" applyFill="1" applyBorder="1" applyAlignment="1">
      <alignment horizontal="center" vertical="center" wrapText="1"/>
    </xf>
    <xf numFmtId="178" fontId="18" fillId="29" borderId="155" xfId="45" applyNumberFormat="1" applyFont="1" applyFill="1" applyBorder="1" applyAlignment="1">
      <alignment horizontal="center" vertical="center"/>
    </xf>
    <xf numFmtId="178" fontId="18" fillId="29" borderId="161" xfId="45" applyNumberFormat="1" applyFont="1" applyFill="1" applyBorder="1" applyAlignment="1">
      <alignment horizontal="center" vertical="center"/>
    </xf>
    <xf numFmtId="178" fontId="18" fillId="28" borderId="162" xfId="45" applyNumberFormat="1" applyFont="1" applyFill="1" applyBorder="1" applyAlignment="1">
      <alignment horizontal="center" vertical="center" wrapText="1"/>
    </xf>
    <xf numFmtId="178" fontId="18" fillId="29" borderId="160" xfId="45" applyNumberFormat="1" applyFont="1" applyFill="1" applyBorder="1" applyAlignment="1">
      <alignment horizontal="center" vertical="center"/>
    </xf>
    <xf numFmtId="178" fontId="18" fillId="28" borderId="31" xfId="45" applyNumberFormat="1" applyFont="1" applyFill="1" applyBorder="1" applyAlignment="1">
      <alignment horizontal="center" vertical="center" wrapText="1"/>
    </xf>
    <xf numFmtId="178" fontId="18" fillId="28" borderId="153" xfId="45" applyNumberFormat="1" applyFont="1" applyFill="1" applyBorder="1" applyAlignment="1">
      <alignment horizontal="center" vertical="center" wrapText="1"/>
    </xf>
    <xf numFmtId="178" fontId="18" fillId="29" borderId="101" xfId="45" applyNumberFormat="1" applyFont="1" applyFill="1" applyBorder="1" applyAlignment="1">
      <alignment horizontal="center" vertical="center"/>
    </xf>
    <xf numFmtId="178" fontId="18" fillId="29" borderId="146" xfId="45" applyNumberFormat="1" applyFont="1" applyFill="1" applyBorder="1" applyAlignment="1">
      <alignment horizontal="center" vertical="center"/>
    </xf>
    <xf numFmtId="178" fontId="18" fillId="28" borderId="100" xfId="45" applyNumberFormat="1" applyFont="1" applyFill="1" applyBorder="1" applyAlignment="1">
      <alignment horizontal="center" vertical="center" wrapText="1"/>
    </xf>
    <xf numFmtId="178" fontId="18" fillId="29" borderId="89" xfId="45" applyNumberFormat="1" applyFont="1" applyFill="1" applyBorder="1" applyAlignment="1">
      <alignment horizontal="center" vertical="center"/>
    </xf>
    <xf numFmtId="178" fontId="18" fillId="28" borderId="140" xfId="45" applyNumberFormat="1" applyFont="1" applyFill="1" applyBorder="1" applyAlignment="1">
      <alignment horizontal="center" vertical="center" wrapText="1"/>
    </xf>
    <xf numFmtId="178" fontId="18" fillId="29" borderId="153" xfId="45" applyNumberFormat="1" applyFont="1" applyFill="1" applyBorder="1" applyAlignment="1">
      <alignment horizontal="center" vertical="center"/>
    </xf>
    <xf numFmtId="41" fontId="116" fillId="0" borderId="73" xfId="2734" applyNumberFormat="1" applyFont="1" applyFill="1" applyBorder="1" applyAlignment="1">
      <alignment vertical="center" shrinkToFit="1"/>
    </xf>
    <xf numFmtId="41" fontId="116" fillId="0" borderId="74" xfId="2734" applyNumberFormat="1" applyFont="1" applyFill="1" applyBorder="1" applyAlignment="1">
      <alignment vertical="center" shrinkToFit="1"/>
    </xf>
    <xf numFmtId="41" fontId="116" fillId="0" borderId="76" xfId="2734" applyNumberFormat="1" applyFont="1" applyFill="1" applyBorder="1" applyAlignment="1">
      <alignment vertical="center" shrinkToFit="1"/>
    </xf>
    <xf numFmtId="41" fontId="116" fillId="0" borderId="75" xfId="2734" applyNumberFormat="1" applyFont="1" applyFill="1" applyBorder="1" applyAlignment="1">
      <alignment vertical="center" shrinkToFit="1"/>
    </xf>
    <xf numFmtId="0" fontId="116" fillId="54" borderId="91" xfId="2733" applyFont="1" applyFill="1" applyBorder="1" applyAlignment="1">
      <alignment horizontal="center" vertical="center"/>
    </xf>
    <xf numFmtId="0" fontId="116" fillId="54" borderId="140" xfId="2733" applyFont="1" applyFill="1" applyBorder="1" applyAlignment="1">
      <alignment horizontal="center" vertical="center"/>
    </xf>
    <xf numFmtId="41" fontId="24" fillId="27" borderId="158" xfId="45" applyFont="1" applyFill="1" applyBorder="1" applyAlignment="1">
      <alignment horizontal="right" vertical="center" shrinkToFit="1"/>
    </xf>
    <xf numFmtId="41" fontId="24" fillId="27" borderId="159" xfId="45" applyFont="1" applyFill="1" applyBorder="1" applyAlignment="1">
      <alignment horizontal="right" vertical="center" shrinkToFit="1"/>
    </xf>
    <xf numFmtId="41" fontId="119" fillId="0" borderId="135" xfId="56" applyNumberFormat="1" applyFont="1" applyFill="1" applyBorder="1" applyAlignment="1">
      <alignment horizontal="center" vertical="center" shrinkToFit="1"/>
    </xf>
    <xf numFmtId="41" fontId="119" fillId="0" borderId="125" xfId="56" applyNumberFormat="1" applyFont="1" applyFill="1" applyBorder="1" applyAlignment="1">
      <alignment horizontal="center" vertical="center" shrinkToFit="1"/>
    </xf>
    <xf numFmtId="41" fontId="119" fillId="0" borderId="136" xfId="56" applyNumberFormat="1" applyFont="1" applyFill="1" applyBorder="1" applyAlignment="1">
      <alignment horizontal="center" vertical="center" shrinkToFit="1"/>
    </xf>
    <xf numFmtId="41" fontId="119" fillId="0" borderId="94" xfId="56" applyNumberFormat="1" applyFont="1" applyFill="1" applyBorder="1" applyAlignment="1">
      <alignment horizontal="center" vertical="center" shrinkToFit="1"/>
    </xf>
    <xf numFmtId="41" fontId="119" fillId="0" borderId="35" xfId="56" applyNumberFormat="1" applyFont="1" applyFill="1" applyBorder="1" applyAlignment="1">
      <alignment horizontal="center" vertical="center" shrinkToFit="1"/>
    </xf>
    <xf numFmtId="41" fontId="119" fillId="0" borderId="36" xfId="56" applyNumberFormat="1" applyFont="1" applyFill="1" applyBorder="1" applyAlignment="1">
      <alignment horizontal="center" vertical="center" shrinkToFit="1"/>
    </xf>
    <xf numFmtId="41" fontId="118" fillId="27" borderId="56" xfId="45" applyNumberFormat="1" applyFont="1" applyFill="1" applyBorder="1" applyAlignment="1">
      <alignment horizontal="right" vertical="center" shrinkToFit="1"/>
    </xf>
    <xf numFmtId="41" fontId="118" fillId="27" borderId="54" xfId="45" applyNumberFormat="1" applyFont="1" applyFill="1" applyBorder="1" applyAlignment="1">
      <alignment horizontal="right" vertical="center" shrinkToFit="1"/>
    </xf>
    <xf numFmtId="41" fontId="118" fillId="27" borderId="33" xfId="45" applyNumberFormat="1" applyFont="1" applyFill="1" applyBorder="1" applyAlignment="1">
      <alignment horizontal="right" vertical="center" shrinkToFit="1"/>
    </xf>
    <xf numFmtId="41" fontId="118" fillId="27" borderId="59" xfId="45" applyNumberFormat="1" applyFont="1" applyFill="1" applyBorder="1" applyAlignment="1">
      <alignment horizontal="right" vertical="center" shrinkToFit="1"/>
    </xf>
    <xf numFmtId="41" fontId="118" fillId="27" borderId="43" xfId="45" applyNumberFormat="1" applyFont="1" applyFill="1" applyBorder="1" applyAlignment="1">
      <alignment horizontal="right" vertical="center" shrinkToFit="1"/>
    </xf>
    <xf numFmtId="41" fontId="117" fillId="27" borderId="56" xfId="45" applyNumberFormat="1" applyFont="1" applyFill="1" applyBorder="1" applyAlignment="1">
      <alignment horizontal="right" vertical="center" shrinkToFit="1"/>
    </xf>
    <xf numFmtId="41" fontId="118" fillId="27" borderId="54" xfId="45" applyNumberFormat="1" applyFont="1" applyFill="1" applyBorder="1" applyAlignment="1">
      <alignment horizontal="right" vertical="center"/>
    </xf>
    <xf numFmtId="41" fontId="117" fillId="27" borderId="33" xfId="45" applyNumberFormat="1" applyFont="1" applyFill="1" applyBorder="1" applyAlignment="1">
      <alignment horizontal="right" vertical="center" shrinkToFit="1"/>
    </xf>
    <xf numFmtId="41" fontId="118" fillId="27" borderId="60" xfId="45" applyNumberFormat="1" applyFont="1" applyFill="1" applyBorder="1" applyAlignment="1">
      <alignment horizontal="right" vertical="center" shrinkToFit="1"/>
    </xf>
    <xf numFmtId="41" fontId="117" fillId="30" borderId="135" xfId="45" applyNumberFormat="1" applyFont="1" applyFill="1" applyBorder="1" applyAlignment="1">
      <alignment horizontal="right" vertical="center" shrinkToFit="1"/>
    </xf>
    <xf numFmtId="41" fontId="117" fillId="30" borderId="125" xfId="45" applyNumberFormat="1" applyFont="1" applyFill="1" applyBorder="1" applyAlignment="1">
      <alignment horizontal="right" vertical="center" shrinkToFit="1"/>
    </xf>
    <xf numFmtId="41" fontId="118" fillId="0" borderId="135" xfId="45" applyNumberFormat="1" applyFont="1" applyFill="1" applyBorder="1" applyAlignment="1">
      <alignment horizontal="right" vertical="center" shrinkToFit="1"/>
    </xf>
    <xf numFmtId="41" fontId="118" fillId="0" borderId="94" xfId="45" applyNumberFormat="1" applyFont="1" applyFill="1" applyBorder="1" applyAlignment="1">
      <alignment horizontal="right" vertical="center" shrinkToFit="1"/>
    </xf>
    <xf numFmtId="41" fontId="117" fillId="29" borderId="24" xfId="45" applyNumberFormat="1" applyFont="1" applyFill="1" applyBorder="1" applyAlignment="1">
      <alignment horizontal="right" vertical="center" shrinkToFit="1"/>
    </xf>
    <xf numFmtId="41" fontId="117" fillId="29" borderId="25" xfId="45" applyNumberFormat="1" applyFont="1" applyFill="1" applyBorder="1" applyAlignment="1">
      <alignment horizontal="right" vertical="center" shrinkToFit="1"/>
    </xf>
    <xf numFmtId="41" fontId="117" fillId="29" borderId="26" xfId="45" applyNumberFormat="1" applyFont="1" applyFill="1" applyBorder="1" applyAlignment="1">
      <alignment horizontal="right" vertical="center"/>
    </xf>
    <xf numFmtId="41" fontId="118" fillId="29" borderId="24" xfId="45" applyNumberFormat="1" applyFont="1" applyFill="1" applyBorder="1" applyAlignment="1">
      <alignment horizontal="right" vertical="center" shrinkToFit="1"/>
    </xf>
    <xf numFmtId="41" fontId="118" fillId="29" borderId="25" xfId="45" applyNumberFormat="1" applyFont="1" applyFill="1" applyBorder="1" applyAlignment="1">
      <alignment horizontal="right" vertical="center" shrinkToFit="1"/>
    </xf>
    <xf numFmtId="41" fontId="118" fillId="29" borderId="26" xfId="45" applyNumberFormat="1" applyFont="1" applyFill="1" applyBorder="1" applyAlignment="1">
      <alignment horizontal="right" vertical="center" shrinkToFit="1"/>
    </xf>
    <xf numFmtId="41" fontId="117" fillId="28" borderId="46" xfId="45" applyNumberFormat="1" applyFont="1" applyFill="1" applyBorder="1" applyAlignment="1">
      <alignment horizontal="center" vertical="center" shrinkToFit="1"/>
    </xf>
    <xf numFmtId="41" fontId="117" fillId="28" borderId="47" xfId="45" applyNumberFormat="1" applyFont="1" applyFill="1" applyBorder="1" applyAlignment="1">
      <alignment horizontal="right" vertical="center" shrinkToFit="1"/>
    </xf>
    <xf numFmtId="41" fontId="117" fillId="28" borderId="48" xfId="45" applyNumberFormat="1" applyFont="1" applyFill="1" applyBorder="1" applyAlignment="1">
      <alignment horizontal="right" vertical="center" shrinkToFit="1"/>
    </xf>
    <xf numFmtId="41" fontId="118" fillId="54" borderId="46" xfId="45" applyNumberFormat="1" applyFont="1" applyFill="1" applyBorder="1" applyAlignment="1">
      <alignment horizontal="right" vertical="center" shrinkToFit="1"/>
    </xf>
    <xf numFmtId="41" fontId="118" fillId="54" borderId="47" xfId="45" applyNumberFormat="1" applyFont="1" applyFill="1" applyBorder="1" applyAlignment="1">
      <alignment horizontal="right" vertical="center" shrinkToFit="1"/>
    </xf>
    <xf numFmtId="41" fontId="118" fillId="54" borderId="48" xfId="45" applyNumberFormat="1" applyFont="1" applyFill="1" applyBorder="1" applyAlignment="1">
      <alignment horizontal="right" vertical="center" shrinkToFit="1"/>
    </xf>
    <xf numFmtId="41" fontId="117" fillId="27" borderId="24" xfId="45" applyNumberFormat="1" applyFont="1" applyFill="1" applyBorder="1" applyAlignment="1">
      <alignment horizontal="right" vertical="center" shrinkToFit="1"/>
    </xf>
    <xf numFmtId="41" fontId="117" fillId="27" borderId="44" xfId="45" applyNumberFormat="1" applyFont="1" applyFill="1" applyBorder="1" applyAlignment="1">
      <alignment horizontal="right" vertical="center" shrinkToFit="1"/>
    </xf>
    <xf numFmtId="41" fontId="118" fillId="27" borderId="24" xfId="45" applyNumberFormat="1" applyFont="1" applyFill="1" applyBorder="1" applyAlignment="1">
      <alignment horizontal="right" vertical="center" shrinkToFit="1"/>
    </xf>
    <xf numFmtId="41" fontId="118" fillId="27" borderId="25" xfId="45" applyNumberFormat="1" applyFont="1" applyFill="1" applyBorder="1" applyAlignment="1">
      <alignment horizontal="right" vertical="center" shrinkToFit="1"/>
    </xf>
    <xf numFmtId="41" fontId="118" fillId="27" borderId="26" xfId="45" applyNumberFormat="1" applyFont="1" applyFill="1" applyBorder="1" applyAlignment="1">
      <alignment horizontal="right" vertical="center" shrinkToFit="1"/>
    </xf>
    <xf numFmtId="41" fontId="118" fillId="27" borderId="42" xfId="45" applyNumberFormat="1" applyFont="1" applyFill="1" applyBorder="1" applyAlignment="1">
      <alignment horizontal="right" vertical="center" shrinkToFit="1"/>
    </xf>
    <xf numFmtId="41" fontId="117" fillId="27" borderId="59" xfId="45" applyNumberFormat="1" applyFont="1" applyFill="1" applyBorder="1" applyAlignment="1">
      <alignment horizontal="right" vertical="center" shrinkToFit="1"/>
    </xf>
    <xf numFmtId="41" fontId="117" fillId="27" borderId="45" xfId="45" applyNumberFormat="1" applyFont="1" applyFill="1" applyBorder="1" applyAlignment="1">
      <alignment horizontal="right" vertical="center" shrinkToFit="1"/>
    </xf>
    <xf numFmtId="41" fontId="119" fillId="30" borderId="135" xfId="45" applyNumberFormat="1" applyFont="1" applyFill="1" applyBorder="1" applyAlignment="1">
      <alignment horizontal="right" vertical="center" shrinkToFit="1"/>
    </xf>
    <xf numFmtId="41" fontId="120" fillId="0" borderId="135" xfId="45" applyNumberFormat="1" applyFont="1" applyBorder="1">
      <alignment vertical="center"/>
    </xf>
    <xf numFmtId="41" fontId="120" fillId="0" borderId="125" xfId="45" applyNumberFormat="1" applyFont="1" applyBorder="1">
      <alignment vertical="center"/>
    </xf>
    <xf numFmtId="41" fontId="120" fillId="0" borderId="136" xfId="45" applyNumberFormat="1" applyFont="1" applyBorder="1">
      <alignment vertical="center"/>
    </xf>
    <xf numFmtId="41" fontId="120" fillId="0" borderId="151" xfId="45" applyNumberFormat="1" applyFont="1" applyBorder="1">
      <alignment vertical="center"/>
    </xf>
    <xf numFmtId="41" fontId="120" fillId="0" borderId="93" xfId="45" applyNumberFormat="1" applyFont="1" applyBorder="1">
      <alignment vertical="center"/>
    </xf>
    <xf numFmtId="41" fontId="120" fillId="0" borderId="95" xfId="45" applyNumberFormat="1" applyFont="1" applyBorder="1">
      <alignment vertical="center"/>
    </xf>
    <xf numFmtId="41" fontId="120" fillId="0" borderId="96" xfId="45" applyNumberFormat="1" applyFont="1" applyBorder="1">
      <alignment vertical="center"/>
    </xf>
    <xf numFmtId="41" fontId="120" fillId="0" borderId="99" xfId="45" applyNumberFormat="1" applyFont="1" applyBorder="1">
      <alignment vertical="center"/>
    </xf>
    <xf numFmtId="41" fontId="119" fillId="30" borderId="94" xfId="45" applyNumberFormat="1" applyFont="1" applyFill="1" applyBorder="1" applyAlignment="1">
      <alignment horizontal="right" vertical="center" shrinkToFit="1"/>
    </xf>
    <xf numFmtId="41" fontId="120" fillId="0" borderId="94" xfId="45" applyNumberFormat="1" applyFont="1" applyBorder="1">
      <alignment vertical="center"/>
    </xf>
    <xf numFmtId="41" fontId="120" fillId="0" borderId="35" xfId="45" applyNumberFormat="1" applyFont="1" applyBorder="1">
      <alignment vertical="center"/>
    </xf>
    <xf numFmtId="41" fontId="120" fillId="0" borderId="36" xfId="45" applyNumberFormat="1" applyFont="1" applyBorder="1">
      <alignment vertical="center"/>
    </xf>
    <xf numFmtId="41" fontId="120" fillId="0" borderId="65" xfId="45" applyNumberFormat="1" applyFont="1" applyBorder="1">
      <alignment vertical="center"/>
    </xf>
    <xf numFmtId="41" fontId="117" fillId="27" borderId="58" xfId="45" applyNumberFormat="1" applyFont="1" applyFill="1" applyBorder="1" applyAlignment="1">
      <alignment horizontal="right" vertical="center" shrinkToFit="1"/>
    </xf>
    <xf numFmtId="41" fontId="117" fillId="27" borderId="60" xfId="45" applyNumberFormat="1" applyFont="1" applyFill="1" applyBorder="1" applyAlignment="1">
      <alignment horizontal="right" vertical="center" shrinkToFit="1"/>
    </xf>
    <xf numFmtId="41" fontId="119" fillId="30" borderId="157" xfId="45" applyNumberFormat="1" applyFont="1" applyFill="1" applyBorder="1" applyAlignment="1">
      <alignment horizontal="right" vertical="center" shrinkToFit="1"/>
    </xf>
    <xf numFmtId="41" fontId="119" fillId="30" borderId="125" xfId="45" applyNumberFormat="1" applyFont="1" applyFill="1" applyBorder="1" applyAlignment="1">
      <alignment horizontal="right" vertical="center" shrinkToFit="1"/>
    </xf>
    <xf numFmtId="41" fontId="119" fillId="30" borderId="136" xfId="45" applyNumberFormat="1" applyFont="1" applyFill="1" applyBorder="1" applyAlignment="1">
      <alignment horizontal="right" vertical="center" shrinkToFit="1"/>
    </xf>
    <xf numFmtId="41" fontId="119" fillId="0" borderId="157" xfId="46" applyNumberFormat="1" applyFont="1" applyFill="1" applyBorder="1" applyAlignment="1">
      <alignment horizontal="center" vertical="center" shrinkToFit="1"/>
    </xf>
    <xf numFmtId="41" fontId="119" fillId="0" borderId="125" xfId="46" applyNumberFormat="1" applyFont="1" applyFill="1" applyBorder="1" applyAlignment="1">
      <alignment horizontal="center" vertical="center" shrinkToFit="1"/>
    </xf>
    <xf numFmtId="41" fontId="119" fillId="0" borderId="151" xfId="46" applyNumberFormat="1" applyFont="1" applyFill="1" applyBorder="1" applyAlignment="1">
      <alignment horizontal="center" vertical="center" shrinkToFit="1"/>
    </xf>
    <xf numFmtId="41" fontId="119" fillId="0" borderId="135" xfId="46" applyNumberFormat="1" applyFont="1" applyFill="1" applyBorder="1" applyAlignment="1">
      <alignment horizontal="center" vertical="center" shrinkToFit="1"/>
    </xf>
    <xf numFmtId="41" fontId="119" fillId="0" borderId="136" xfId="46" applyNumberFormat="1" applyFont="1" applyFill="1" applyBorder="1" applyAlignment="1">
      <alignment horizontal="center" vertical="center" shrinkToFit="1"/>
    </xf>
    <xf numFmtId="41" fontId="119" fillId="30" borderId="95" xfId="45" applyNumberFormat="1" applyFont="1" applyFill="1" applyBorder="1" applyAlignment="1">
      <alignment horizontal="right" vertical="center" shrinkToFit="1"/>
    </xf>
    <xf numFmtId="41" fontId="119" fillId="30" borderId="96" xfId="45" applyNumberFormat="1" applyFont="1" applyFill="1" applyBorder="1" applyAlignment="1">
      <alignment horizontal="right" vertical="center" shrinkToFit="1"/>
    </xf>
    <xf numFmtId="41" fontId="119" fillId="30" borderId="35" xfId="45" applyNumberFormat="1" applyFont="1" applyFill="1" applyBorder="1" applyAlignment="1">
      <alignment horizontal="right" vertical="center" shrinkToFit="1"/>
    </xf>
    <xf numFmtId="41" fontId="119" fillId="30" borderId="36" xfId="45" applyNumberFormat="1" applyFont="1" applyFill="1" applyBorder="1" applyAlignment="1">
      <alignment horizontal="right" vertical="center" shrinkToFit="1"/>
    </xf>
    <xf numFmtId="41" fontId="119" fillId="0" borderId="98" xfId="46" applyNumberFormat="1" applyFont="1" applyFill="1" applyBorder="1" applyAlignment="1">
      <alignment horizontal="center" vertical="center" shrinkToFit="1"/>
    </xf>
    <xf numFmtId="41" fontId="119" fillId="0" borderId="35" xfId="46" applyNumberFormat="1" applyFont="1" applyFill="1" applyBorder="1" applyAlignment="1">
      <alignment horizontal="center" vertical="center" shrinkToFit="1"/>
    </xf>
    <xf numFmtId="41" fontId="119" fillId="0" borderId="65" xfId="46" applyNumberFormat="1" applyFont="1" applyFill="1" applyBorder="1" applyAlignment="1">
      <alignment horizontal="center" vertical="center" shrinkToFit="1"/>
    </xf>
    <xf numFmtId="41" fontId="119" fillId="0" borderId="94" xfId="46" applyNumberFormat="1" applyFont="1" applyFill="1" applyBorder="1" applyAlignment="1">
      <alignment horizontal="center" vertical="center" shrinkToFit="1"/>
    </xf>
    <xf numFmtId="41" fontId="119" fillId="0" borderId="36" xfId="46" applyNumberFormat="1" applyFont="1" applyFill="1" applyBorder="1" applyAlignment="1">
      <alignment horizontal="center" vertical="center" shrinkToFit="1"/>
    </xf>
    <xf numFmtId="41" fontId="119" fillId="0" borderId="135" xfId="56" applyNumberFormat="1" applyFont="1" applyFill="1" applyBorder="1" applyAlignment="1">
      <alignment vertical="center" shrinkToFit="1"/>
    </xf>
    <xf numFmtId="41" fontId="119" fillId="0" borderId="125" xfId="56" applyNumberFormat="1" applyFont="1" applyFill="1" applyBorder="1" applyAlignment="1">
      <alignment vertical="center" shrinkToFit="1"/>
    </xf>
    <xf numFmtId="41" fontId="119" fillId="0" borderId="136" xfId="56" applyNumberFormat="1" applyFont="1" applyFill="1" applyBorder="1" applyAlignment="1">
      <alignment vertical="center" shrinkToFit="1"/>
    </xf>
    <xf numFmtId="41" fontId="117" fillId="27" borderId="54" xfId="45" applyNumberFormat="1" applyFont="1" applyFill="1" applyBorder="1" applyAlignment="1">
      <alignment horizontal="right" vertical="center" shrinkToFit="1"/>
    </xf>
    <xf numFmtId="41" fontId="119" fillId="30" borderId="59" xfId="45" applyNumberFormat="1" applyFont="1" applyFill="1" applyBorder="1" applyAlignment="1">
      <alignment horizontal="right" vertical="center" shrinkToFit="1"/>
    </xf>
    <xf numFmtId="41" fontId="119" fillId="0" borderId="135" xfId="683" applyNumberFormat="1" applyFont="1" applyFill="1" applyBorder="1" applyAlignment="1">
      <alignment horizontal="center" vertical="center" shrinkToFit="1"/>
    </xf>
    <xf numFmtId="41" fontId="119" fillId="0" borderId="125" xfId="683" applyNumberFormat="1" applyFont="1" applyFill="1" applyBorder="1" applyAlignment="1">
      <alignment horizontal="center" vertical="center" shrinkToFit="1"/>
    </xf>
    <xf numFmtId="41" fontId="119" fillId="0" borderId="136" xfId="683" applyNumberFormat="1" applyFont="1" applyFill="1" applyBorder="1" applyAlignment="1">
      <alignment horizontal="center" vertical="center" shrinkToFit="1"/>
    </xf>
    <xf numFmtId="41" fontId="119" fillId="0" borderId="94" xfId="683" applyNumberFormat="1" applyFont="1" applyFill="1" applyBorder="1" applyAlignment="1">
      <alignment horizontal="center" vertical="center" shrinkToFit="1"/>
    </xf>
    <xf numFmtId="41" fontId="119" fillId="0" borderId="35" xfId="683" applyNumberFormat="1" applyFont="1" applyFill="1" applyBorder="1" applyAlignment="1">
      <alignment horizontal="center" vertical="center" shrinkToFit="1"/>
    </xf>
    <xf numFmtId="41" fontId="119" fillId="0" borderId="36" xfId="683" applyNumberFormat="1" applyFont="1" applyFill="1" applyBorder="1" applyAlignment="1">
      <alignment horizontal="center" vertical="center" shrinkToFit="1"/>
    </xf>
    <xf numFmtId="41" fontId="117" fillId="29" borderId="42" xfId="45" applyNumberFormat="1" applyFont="1" applyFill="1" applyBorder="1" applyAlignment="1">
      <alignment horizontal="right" vertical="center" shrinkToFit="1"/>
    </xf>
    <xf numFmtId="41" fontId="118" fillId="29" borderId="44" xfId="45" applyNumberFormat="1" applyFont="1" applyFill="1" applyBorder="1" applyAlignment="1">
      <alignment horizontal="right" vertical="center" shrinkToFit="1"/>
    </xf>
    <xf numFmtId="41" fontId="117" fillId="28" borderId="46" xfId="45" applyNumberFormat="1" applyFont="1" applyFill="1" applyBorder="1" applyAlignment="1">
      <alignment horizontal="right" vertical="center" shrinkToFit="1"/>
    </xf>
    <xf numFmtId="41" fontId="117" fillId="28" borderId="115" xfId="45" applyNumberFormat="1" applyFont="1" applyFill="1" applyBorder="1" applyAlignment="1">
      <alignment horizontal="right" vertical="center" shrinkToFit="1"/>
    </xf>
    <xf numFmtId="41" fontId="118" fillId="54" borderId="156" xfId="45" applyNumberFormat="1" applyFont="1" applyFill="1" applyBorder="1" applyAlignment="1">
      <alignment horizontal="right" vertical="center" shrinkToFit="1"/>
    </xf>
    <xf numFmtId="41" fontId="120" fillId="0" borderId="135" xfId="46" applyNumberFormat="1" applyFont="1" applyFill="1" applyBorder="1" applyAlignment="1">
      <alignment horizontal="center" vertical="center" shrinkToFit="1"/>
    </xf>
    <xf numFmtId="41" fontId="120" fillId="0" borderId="125" xfId="46" applyNumberFormat="1" applyFont="1" applyFill="1" applyBorder="1" applyAlignment="1">
      <alignment horizontal="center" vertical="center" shrinkToFit="1"/>
    </xf>
    <xf numFmtId="41" fontId="120" fillId="0" borderId="157" xfId="46" applyNumberFormat="1" applyFont="1" applyFill="1" applyBorder="1" applyAlignment="1">
      <alignment horizontal="center" vertical="center" shrinkToFit="1"/>
    </xf>
    <xf numFmtId="41" fontId="120" fillId="0" borderId="94" xfId="46" applyNumberFormat="1" applyFont="1" applyFill="1" applyBorder="1" applyAlignment="1">
      <alignment horizontal="center" vertical="center" shrinkToFit="1"/>
    </xf>
    <xf numFmtId="41" fontId="120" fillId="0" borderId="35" xfId="46" applyNumberFormat="1" applyFont="1" applyFill="1" applyBorder="1" applyAlignment="1">
      <alignment horizontal="center" vertical="center" shrinkToFit="1"/>
    </xf>
    <xf numFmtId="41" fontId="120" fillId="0" borderId="98" xfId="46" applyNumberFormat="1" applyFont="1" applyFill="1" applyBorder="1" applyAlignment="1">
      <alignment horizontal="center" vertical="center" shrinkToFit="1"/>
    </xf>
    <xf numFmtId="41" fontId="109" fillId="36" borderId="13" xfId="45" applyNumberFormat="1" applyFont="1" applyFill="1" applyBorder="1" applyAlignment="1">
      <alignment horizontal="right" vertical="center" wrapText="1"/>
    </xf>
    <xf numFmtId="41" fontId="109" fillId="36" borderId="39" xfId="45" applyFont="1" applyFill="1" applyBorder="1" applyAlignment="1">
      <alignment horizontal="right" vertical="center" wrapText="1"/>
    </xf>
    <xf numFmtId="9" fontId="123" fillId="36" borderId="13" xfId="36" applyFont="1" applyFill="1" applyBorder="1">
      <alignment vertical="center"/>
    </xf>
    <xf numFmtId="41" fontId="119" fillId="0" borderId="59" xfId="683" applyNumberFormat="1" applyFont="1" applyFill="1" applyBorder="1" applyAlignment="1">
      <alignment horizontal="center" vertical="center" shrinkToFit="1"/>
    </xf>
    <xf numFmtId="41" fontId="119" fillId="0" borderId="33" xfId="683" applyNumberFormat="1" applyFont="1" applyFill="1" applyBorder="1" applyAlignment="1">
      <alignment horizontal="center" vertical="center" shrinkToFit="1"/>
    </xf>
    <xf numFmtId="41" fontId="119" fillId="0" borderId="60" xfId="683" applyNumberFormat="1" applyFont="1" applyFill="1" applyBorder="1" applyAlignment="1">
      <alignment horizontal="center" vertical="center" shrinkToFit="1"/>
    </xf>
    <xf numFmtId="41" fontId="124" fillId="0" borderId="166" xfId="679" applyNumberFormat="1" applyFont="1" applyBorder="1" applyAlignment="1">
      <alignment horizontal="right" vertical="center" wrapText="1"/>
    </xf>
    <xf numFmtId="41" fontId="0" fillId="0" borderId="13" xfId="36" applyNumberFormat="1" applyFont="1" applyBorder="1" applyAlignment="1">
      <alignment horizontal="center" vertical="center"/>
    </xf>
    <xf numFmtId="177" fontId="0" fillId="0" borderId="13" xfId="36" applyNumberFormat="1" applyFont="1" applyBorder="1" applyAlignment="1">
      <alignment horizontal="center" vertical="center"/>
    </xf>
    <xf numFmtId="41" fontId="115" fillId="0" borderId="21" xfId="2734" applyNumberFormat="1" applyFont="1" applyFill="1" applyBorder="1" applyAlignment="1">
      <alignment vertical="center" shrinkToFit="1"/>
    </xf>
    <xf numFmtId="41" fontId="115" fillId="0" borderId="13" xfId="2734" applyNumberFormat="1" applyFont="1" applyFill="1" applyBorder="1" applyAlignment="1">
      <alignment vertical="center" shrinkToFit="1"/>
    </xf>
    <xf numFmtId="41" fontId="115" fillId="0" borderId="23" xfId="2734" applyNumberFormat="1" applyFont="1" applyFill="1" applyBorder="1" applyAlignment="1">
      <alignment vertical="center" shrinkToFit="1"/>
    </xf>
    <xf numFmtId="41" fontId="115" fillId="0" borderId="22" xfId="2734" applyNumberFormat="1" applyFont="1" applyFill="1" applyBorder="1" applyAlignment="1">
      <alignment vertical="center" shrinkToFit="1"/>
    </xf>
    <xf numFmtId="41" fontId="0" fillId="0" borderId="37" xfId="0" applyNumberFormat="1" applyFill="1" applyBorder="1">
      <alignment vertical="center"/>
    </xf>
    <xf numFmtId="41" fontId="118" fillId="27" borderId="69" xfId="45" applyNumberFormat="1" applyFont="1" applyFill="1" applyBorder="1" applyAlignment="1">
      <alignment horizontal="right" vertical="center" shrinkToFit="1"/>
    </xf>
    <xf numFmtId="178" fontId="18" fillId="29" borderId="167" xfId="45" applyNumberFormat="1" applyFont="1" applyFill="1" applyBorder="1" applyAlignment="1">
      <alignment horizontal="center" vertical="center"/>
    </xf>
    <xf numFmtId="178" fontId="18" fillId="28" borderId="167" xfId="45" applyNumberFormat="1" applyFont="1" applyFill="1" applyBorder="1" applyAlignment="1">
      <alignment horizontal="center" vertical="center" wrapText="1"/>
    </xf>
    <xf numFmtId="178" fontId="18" fillId="28" borderId="168" xfId="45" applyNumberFormat="1" applyFont="1" applyFill="1" applyBorder="1" applyAlignment="1">
      <alignment horizontal="center" vertical="center" wrapText="1"/>
    </xf>
    <xf numFmtId="41" fontId="118" fillId="0" borderId="125" xfId="45" applyNumberFormat="1" applyFont="1" applyFill="1" applyBorder="1" applyAlignment="1">
      <alignment horizontal="right" vertical="center" shrinkToFit="1"/>
    </xf>
    <xf numFmtId="41" fontId="118" fillId="0" borderId="46" xfId="45" applyNumberFormat="1" applyFont="1" applyFill="1" applyBorder="1" applyAlignment="1">
      <alignment horizontal="right" vertical="center" shrinkToFit="1"/>
    </xf>
    <xf numFmtId="41" fontId="118" fillId="29" borderId="155" xfId="45" applyNumberFormat="1" applyFont="1" applyFill="1" applyBorder="1" applyAlignment="1">
      <alignment horizontal="right" vertical="center" shrinkToFit="1"/>
    </xf>
    <xf numFmtId="41" fontId="118" fillId="54" borderId="169" xfId="45" applyNumberFormat="1" applyFont="1" applyFill="1" applyBorder="1" applyAlignment="1">
      <alignment horizontal="right" vertical="center" shrinkToFit="1"/>
    </xf>
    <xf numFmtId="41" fontId="118" fillId="0" borderId="54" xfId="45" applyNumberFormat="1" applyFont="1" applyFill="1" applyBorder="1" applyAlignment="1">
      <alignment horizontal="right" vertical="center" shrinkToFit="1"/>
    </xf>
    <xf numFmtId="41" fontId="117" fillId="30" borderId="136" xfId="45" applyNumberFormat="1" applyFont="1" applyFill="1" applyBorder="1" applyAlignment="1">
      <alignment horizontal="right" vertical="center" shrinkToFit="1"/>
    </xf>
    <xf numFmtId="41" fontId="117" fillId="30" borderId="47" xfId="45" applyNumberFormat="1" applyFont="1" applyFill="1" applyBorder="1" applyAlignment="1">
      <alignment horizontal="right" vertical="center" shrinkToFit="1"/>
    </xf>
    <xf numFmtId="41" fontId="117" fillId="30" borderId="48" xfId="45" applyNumberFormat="1" applyFont="1" applyFill="1" applyBorder="1" applyAlignment="1">
      <alignment horizontal="right" vertical="center" shrinkToFit="1"/>
    </xf>
    <xf numFmtId="41" fontId="117" fillId="27" borderId="25" xfId="45" applyNumberFormat="1" applyFont="1" applyFill="1" applyBorder="1" applyAlignment="1">
      <alignment horizontal="right" vertical="center" shrinkToFit="1"/>
    </xf>
    <xf numFmtId="41" fontId="119" fillId="30" borderId="54" xfId="45" applyNumberFormat="1" applyFont="1" applyFill="1" applyBorder="1" applyAlignment="1">
      <alignment horizontal="right" vertical="center" shrinkToFit="1"/>
    </xf>
    <xf numFmtId="41" fontId="118" fillId="29" borderId="42" xfId="45" applyNumberFormat="1" applyFont="1" applyFill="1" applyBorder="1" applyAlignment="1">
      <alignment horizontal="right" vertical="center" shrinkToFit="1"/>
    </xf>
    <xf numFmtId="41" fontId="118" fillId="54" borderId="115" xfId="45" applyNumberFormat="1" applyFont="1" applyFill="1" applyBorder="1" applyAlignment="1">
      <alignment horizontal="right" vertical="center" shrinkToFit="1"/>
    </xf>
    <xf numFmtId="41" fontId="119" fillId="0" borderId="135" xfId="45" applyFont="1" applyFill="1" applyBorder="1" applyAlignment="1">
      <alignment vertical="center" shrinkToFit="1"/>
    </xf>
    <xf numFmtId="41" fontId="119" fillId="0" borderId="125" xfId="45" applyFont="1" applyFill="1" applyBorder="1" applyAlignment="1">
      <alignment vertical="center" shrinkToFit="1"/>
    </xf>
    <xf numFmtId="41" fontId="119" fillId="0" borderId="136" xfId="45" applyFont="1" applyFill="1" applyBorder="1" applyAlignment="1">
      <alignment vertical="center" shrinkToFit="1"/>
    </xf>
    <xf numFmtId="41" fontId="119" fillId="0" borderId="59" xfId="45" applyFont="1" applyFill="1" applyBorder="1" applyAlignment="1">
      <alignment vertical="center" shrinkToFit="1"/>
    </xf>
    <xf numFmtId="41" fontId="119" fillId="0" borderId="33" xfId="45" applyFont="1" applyFill="1" applyBorder="1" applyAlignment="1">
      <alignment vertical="center" shrinkToFit="1"/>
    </xf>
    <xf numFmtId="41" fontId="119" fillId="0" borderId="60" xfId="45" applyFont="1" applyFill="1" applyBorder="1" applyAlignment="1">
      <alignment vertical="center" shrinkToFit="1"/>
    </xf>
    <xf numFmtId="41" fontId="108" fillId="0" borderId="19" xfId="45" applyNumberFormat="1" applyFont="1" applyFill="1" applyBorder="1" applyAlignment="1">
      <alignment horizontal="left" vertical="center"/>
    </xf>
    <xf numFmtId="41" fontId="108" fillId="33" borderId="19" xfId="45" applyNumberFormat="1" applyFont="1" applyFill="1" applyBorder="1" applyAlignment="1">
      <alignment horizontal="left" vertical="center"/>
    </xf>
    <xf numFmtId="41" fontId="108" fillId="0" borderId="13" xfId="45" applyNumberFormat="1" applyFont="1" applyFill="1" applyBorder="1" applyAlignment="1">
      <alignment horizontal="left" vertical="center"/>
    </xf>
    <xf numFmtId="41" fontId="108" fillId="33" borderId="13" xfId="45" applyNumberFormat="1" applyFont="1" applyFill="1" applyBorder="1" applyAlignment="1">
      <alignment horizontal="left" vertical="center"/>
    </xf>
    <xf numFmtId="41" fontId="109" fillId="0" borderId="13" xfId="45" applyNumberFormat="1" applyFont="1" applyFill="1" applyBorder="1" applyAlignment="1">
      <alignment horizontal="left" vertical="center" wrapText="1"/>
    </xf>
    <xf numFmtId="41" fontId="110" fillId="0" borderId="138" xfId="45" applyNumberFormat="1" applyFont="1" applyFill="1" applyBorder="1" applyAlignment="1">
      <alignment horizontal="left" vertical="center" wrapText="1"/>
    </xf>
    <xf numFmtId="41" fontId="109" fillId="0" borderId="137" xfId="45" applyNumberFormat="1" applyFont="1" applyFill="1" applyBorder="1" applyAlignment="1">
      <alignment horizontal="left" vertical="center" wrapText="1"/>
    </xf>
    <xf numFmtId="41" fontId="109" fillId="36" borderId="13" xfId="45" applyNumberFormat="1" applyFont="1" applyFill="1" applyBorder="1" applyAlignment="1">
      <alignment horizontal="left" vertical="center" wrapText="1"/>
    </xf>
    <xf numFmtId="41" fontId="109" fillId="22" borderId="13" xfId="45" applyNumberFormat="1" applyFont="1" applyFill="1" applyBorder="1" applyAlignment="1">
      <alignment horizontal="left" vertical="center" wrapText="1"/>
    </xf>
    <xf numFmtId="41" fontId="109" fillId="87" borderId="13" xfId="45" applyNumberFormat="1" applyFont="1" applyFill="1" applyBorder="1" applyAlignment="1">
      <alignment horizontal="left" vertical="center" wrapText="1"/>
    </xf>
    <xf numFmtId="41" fontId="109" fillId="0" borderId="13" xfId="45" applyFont="1" applyFill="1" applyBorder="1" applyAlignment="1">
      <alignment horizontal="left" vertical="center" wrapText="1"/>
    </xf>
    <xf numFmtId="41" fontId="109" fillId="0" borderId="13" xfId="45" applyFont="1" applyBorder="1" applyAlignment="1">
      <alignment horizontal="left" vertical="center" wrapText="1"/>
    </xf>
    <xf numFmtId="41" fontId="109" fillId="0" borderId="137" xfId="45" applyNumberFormat="1" applyFont="1" applyBorder="1" applyAlignment="1">
      <alignment horizontal="left" vertical="center" wrapText="1"/>
    </xf>
    <xf numFmtId="177" fontId="30" fillId="27" borderId="172" xfId="0" applyNumberFormat="1" applyFont="1" applyFill="1" applyBorder="1" applyAlignment="1">
      <alignment horizontal="right" vertical="center" wrapText="1"/>
    </xf>
    <xf numFmtId="177" fontId="0" fillId="0" borderId="165" xfId="0" applyNumberFormat="1" applyBorder="1" applyAlignment="1">
      <alignment vertical="center"/>
    </xf>
    <xf numFmtId="41" fontId="124" fillId="0" borderId="173" xfId="679" applyNumberFormat="1" applyFont="1" applyBorder="1" applyAlignment="1">
      <alignment horizontal="right" vertical="center" wrapText="1"/>
    </xf>
    <xf numFmtId="177" fontId="30" fillId="22" borderId="172" xfId="0" applyNumberFormat="1" applyFont="1" applyFill="1" applyBorder="1" applyAlignment="1">
      <alignment horizontal="right" vertical="center" wrapText="1"/>
    </xf>
    <xf numFmtId="9" fontId="30" fillId="32" borderId="172" xfId="36" applyFont="1" applyFill="1" applyBorder="1" applyAlignment="1">
      <alignment horizontal="right" vertical="center" wrapText="1"/>
    </xf>
    <xf numFmtId="41" fontId="108" fillId="0" borderId="174" xfId="45" applyNumberFormat="1" applyFont="1" applyFill="1" applyBorder="1" applyAlignment="1">
      <alignment horizontal="left" vertical="center"/>
    </xf>
    <xf numFmtId="41" fontId="119" fillId="0" borderId="60" xfId="56" applyNumberFormat="1" applyFont="1" applyFill="1" applyBorder="1" applyAlignment="1">
      <alignment horizontal="center" vertical="center" shrinkToFit="1"/>
    </xf>
    <xf numFmtId="41" fontId="120" fillId="0" borderId="54" xfId="45" applyNumberFormat="1" applyFont="1" applyBorder="1">
      <alignment vertical="center"/>
    </xf>
    <xf numFmtId="41" fontId="120" fillId="0" borderId="56" xfId="45" applyNumberFormat="1" applyFont="1" applyBorder="1">
      <alignment vertical="center"/>
    </xf>
    <xf numFmtId="41" fontId="120" fillId="0" borderId="58" xfId="45" applyNumberFormat="1" applyFont="1" applyBorder="1">
      <alignment vertical="center"/>
    </xf>
    <xf numFmtId="41" fontId="120" fillId="0" borderId="157" xfId="45" applyNumberFormat="1" applyFont="1" applyBorder="1">
      <alignment vertical="center"/>
    </xf>
    <xf numFmtId="41" fontId="119" fillId="0" borderId="135" xfId="46" applyFont="1" applyFill="1" applyBorder="1" applyAlignment="1">
      <alignment horizontal="center" vertical="center" shrinkToFit="1"/>
    </xf>
    <xf numFmtId="41" fontId="119" fillId="0" borderId="125" xfId="46" applyFont="1" applyFill="1" applyBorder="1" applyAlignment="1">
      <alignment horizontal="center" vertical="center" shrinkToFit="1"/>
    </xf>
    <xf numFmtId="41" fontId="119" fillId="0" borderId="157" xfId="46" applyFont="1" applyFill="1" applyBorder="1" applyAlignment="1">
      <alignment horizontal="center" vertical="center" shrinkToFit="1"/>
    </xf>
    <xf numFmtId="41" fontId="119" fillId="0" borderId="136" xfId="46" applyFont="1" applyFill="1" applyBorder="1" applyAlignment="1">
      <alignment horizontal="center" vertical="center" shrinkToFit="1"/>
    </xf>
    <xf numFmtId="41" fontId="119" fillId="0" borderId="125" xfId="46" applyFont="1" applyFill="1" applyBorder="1" applyAlignment="1">
      <alignment horizontal="right" vertical="center" shrinkToFit="1"/>
    </xf>
    <xf numFmtId="41" fontId="119" fillId="0" borderId="151" xfId="46" applyFont="1" applyFill="1" applyBorder="1" applyAlignment="1">
      <alignment horizontal="center" vertical="center" shrinkToFit="1"/>
    </xf>
    <xf numFmtId="41" fontId="119" fillId="0" borderId="46" xfId="46" applyFont="1" applyFill="1" applyBorder="1" applyAlignment="1">
      <alignment horizontal="center" vertical="center" shrinkToFit="1"/>
    </xf>
    <xf numFmtId="41" fontId="119" fillId="0" borderId="47" xfId="46" applyFont="1" applyFill="1" applyBorder="1" applyAlignment="1">
      <alignment horizontal="center" vertical="center" shrinkToFit="1"/>
    </xf>
    <xf numFmtId="41" fontId="119" fillId="0" borderId="156" xfId="46" applyFont="1" applyFill="1" applyBorder="1" applyAlignment="1">
      <alignment horizontal="center" vertical="center" shrinkToFit="1"/>
    </xf>
    <xf numFmtId="41" fontId="119" fillId="0" borderId="48" xfId="46" applyFont="1" applyFill="1" applyBorder="1" applyAlignment="1">
      <alignment horizontal="center" vertical="center" shrinkToFit="1"/>
    </xf>
    <xf numFmtId="41" fontId="119" fillId="0" borderId="115" xfId="46" applyFont="1" applyFill="1" applyBorder="1" applyAlignment="1">
      <alignment horizontal="center" vertical="center" shrinkToFit="1"/>
    </xf>
    <xf numFmtId="41" fontId="120" fillId="87" borderId="90" xfId="0" applyNumberFormat="1" applyFont="1" applyFill="1" applyBorder="1">
      <alignment vertical="center"/>
    </xf>
    <xf numFmtId="41" fontId="120" fillId="87" borderId="100" xfId="0" applyNumberFormat="1" applyFont="1" applyFill="1" applyBorder="1">
      <alignment vertical="center"/>
    </xf>
    <xf numFmtId="41" fontId="120" fillId="0" borderId="89" xfId="0" applyNumberFormat="1" applyFont="1" applyBorder="1">
      <alignment vertical="center"/>
    </xf>
    <xf numFmtId="41" fontId="120" fillId="0" borderId="88" xfId="0" applyNumberFormat="1" applyFont="1" applyBorder="1">
      <alignment vertical="center"/>
    </xf>
    <xf numFmtId="41" fontId="120" fillId="0" borderId="135" xfId="45" applyFont="1" applyBorder="1">
      <alignment vertical="center"/>
    </xf>
    <xf numFmtId="41" fontId="120" fillId="0" borderId="125" xfId="45" applyFont="1" applyBorder="1">
      <alignment vertical="center"/>
    </xf>
    <xf numFmtId="41" fontId="120" fillId="0" borderId="136" xfId="45" applyFont="1" applyBorder="1">
      <alignment vertical="center"/>
    </xf>
    <xf numFmtId="41" fontId="120" fillId="0" borderId="151" xfId="45" applyFont="1" applyBorder="1">
      <alignment vertical="center"/>
    </xf>
    <xf numFmtId="41" fontId="120" fillId="0" borderId="93" xfId="45" applyFont="1" applyBorder="1">
      <alignment vertical="center"/>
    </xf>
    <xf numFmtId="41" fontId="120" fillId="0" borderId="95" xfId="45" applyFont="1" applyBorder="1">
      <alignment vertical="center"/>
    </xf>
    <xf numFmtId="41" fontId="120" fillId="0" borderId="96" xfId="45" applyFont="1" applyBorder="1">
      <alignment vertical="center"/>
    </xf>
    <xf numFmtId="41" fontId="120" fillId="0" borderId="94" xfId="45" applyFont="1" applyBorder="1">
      <alignment vertical="center"/>
    </xf>
    <xf numFmtId="41" fontId="120" fillId="0" borderId="35" xfId="45" applyFont="1" applyBorder="1">
      <alignment vertical="center"/>
    </xf>
    <xf numFmtId="41" fontId="120" fillId="0" borderId="36" xfId="45" applyFont="1" applyBorder="1">
      <alignment vertical="center"/>
    </xf>
    <xf numFmtId="41" fontId="120" fillId="0" borderId="65" xfId="45" applyFont="1" applyBorder="1">
      <alignment vertical="center"/>
    </xf>
    <xf numFmtId="41" fontId="119" fillId="0" borderId="135" xfId="678" applyNumberFormat="1" applyFont="1" applyFill="1" applyBorder="1" applyAlignment="1">
      <alignment horizontal="center" vertical="center" shrinkToFit="1"/>
    </xf>
    <xf numFmtId="41" fontId="119" fillId="0" borderId="125" xfId="678" applyNumberFormat="1" applyFont="1" applyFill="1" applyBorder="1" applyAlignment="1">
      <alignment horizontal="center" vertical="center" shrinkToFit="1"/>
    </xf>
    <xf numFmtId="41" fontId="119" fillId="0" borderId="136" xfId="678" applyNumberFormat="1" applyFont="1" applyFill="1" applyBorder="1" applyAlignment="1">
      <alignment horizontal="center" vertical="center" shrinkToFit="1"/>
    </xf>
    <xf numFmtId="41" fontId="120" fillId="0" borderId="125" xfId="678" applyNumberFormat="1" applyFont="1" applyFill="1" applyBorder="1" applyAlignment="1">
      <alignment horizontal="center" vertical="center"/>
    </xf>
    <xf numFmtId="41" fontId="120" fillId="0" borderId="136" xfId="678" applyNumberFormat="1" applyFont="1" applyFill="1" applyBorder="1" applyAlignment="1">
      <alignment horizontal="center" vertical="center"/>
    </xf>
    <xf numFmtId="41" fontId="120" fillId="0" borderId="89" xfId="0" applyNumberFormat="1" applyFont="1" applyFill="1" applyBorder="1" applyAlignment="1"/>
    <xf numFmtId="41" fontId="120" fillId="0" borderId="88" xfId="0" applyNumberFormat="1" applyFont="1" applyFill="1" applyBorder="1" applyAlignment="1"/>
    <xf numFmtId="41" fontId="120" fillId="0" borderId="125" xfId="45" applyNumberFormat="1" applyFont="1" applyFill="1" applyBorder="1">
      <alignment vertical="center"/>
    </xf>
    <xf numFmtId="41" fontId="120" fillId="0" borderId="135" xfId="45" applyNumberFormat="1" applyFont="1" applyFill="1" applyBorder="1">
      <alignment vertical="center"/>
    </xf>
    <xf numFmtId="41" fontId="120" fillId="0" borderId="136" xfId="45" applyNumberFormat="1" applyFont="1" applyFill="1" applyBorder="1">
      <alignment vertical="center"/>
    </xf>
    <xf numFmtId="41" fontId="120" fillId="0" borderId="151" xfId="45" applyNumberFormat="1" applyFont="1" applyFill="1" applyBorder="1">
      <alignment vertical="center"/>
    </xf>
    <xf numFmtId="41" fontId="120" fillId="0" borderId="93" xfId="45" applyNumberFormat="1" applyFont="1" applyFill="1" applyBorder="1">
      <alignment vertical="center"/>
    </xf>
    <xf numFmtId="41" fontId="120" fillId="0" borderId="95" xfId="45" applyNumberFormat="1" applyFont="1" applyFill="1" applyBorder="1">
      <alignment vertical="center"/>
    </xf>
    <xf numFmtId="41" fontId="120" fillId="0" borderId="96" xfId="45" applyNumberFormat="1" applyFont="1" applyFill="1" applyBorder="1">
      <alignment vertical="center"/>
    </xf>
    <xf numFmtId="41" fontId="120" fillId="0" borderId="94" xfId="45" applyNumberFormat="1" applyFont="1" applyFill="1" applyBorder="1">
      <alignment vertical="center"/>
    </xf>
    <xf numFmtId="41" fontId="120" fillId="0" borderId="35" xfId="45" applyNumberFormat="1" applyFont="1" applyFill="1" applyBorder="1">
      <alignment vertical="center"/>
    </xf>
    <xf numFmtId="41" fontId="120" fillId="0" borderId="36" xfId="45" applyNumberFormat="1" applyFont="1" applyFill="1" applyBorder="1">
      <alignment vertical="center"/>
    </xf>
    <xf numFmtId="41" fontId="120" fillId="0" borderId="65" xfId="45" applyNumberFormat="1" applyFont="1" applyFill="1" applyBorder="1">
      <alignment vertical="center"/>
    </xf>
    <xf numFmtId="41" fontId="120" fillId="0" borderId="135" xfId="684" applyNumberFormat="1" applyFont="1" applyFill="1" applyBorder="1" applyAlignment="1">
      <alignment horizontal="center" vertical="center" shrinkToFit="1"/>
    </xf>
    <xf numFmtId="41" fontId="120" fillId="0" borderId="125" xfId="684" applyNumberFormat="1" applyFont="1" applyFill="1" applyBorder="1" applyAlignment="1">
      <alignment horizontal="center" vertical="center" shrinkToFit="1"/>
    </xf>
    <xf numFmtId="41" fontId="120" fillId="0" borderId="136" xfId="684" applyNumberFormat="1" applyFont="1" applyFill="1" applyBorder="1" applyAlignment="1">
      <alignment horizontal="center" vertical="center" shrinkToFit="1"/>
    </xf>
    <xf numFmtId="41" fontId="120" fillId="0" borderId="58" xfId="684" applyNumberFormat="1" applyFont="1" applyFill="1" applyBorder="1" applyAlignment="1">
      <alignment horizontal="center" vertical="center" shrinkToFit="1"/>
    </xf>
    <xf numFmtId="41" fontId="120" fillId="0" borderId="151" xfId="684" applyNumberFormat="1" applyFont="1" applyFill="1" applyBorder="1" applyAlignment="1">
      <alignment horizontal="center" vertical="center" shrinkToFit="1"/>
    </xf>
    <xf numFmtId="41" fontId="120" fillId="0" borderId="93" xfId="684" applyNumberFormat="1" applyFont="1" applyFill="1" applyBorder="1" applyAlignment="1">
      <alignment horizontal="center" vertical="center" shrinkToFit="1"/>
    </xf>
    <xf numFmtId="41" fontId="120" fillId="0" borderId="95" xfId="684" applyNumberFormat="1" applyFont="1" applyFill="1" applyBorder="1" applyAlignment="1">
      <alignment horizontal="center" vertical="center" shrinkToFit="1"/>
    </xf>
    <xf numFmtId="41" fontId="120" fillId="0" borderId="96" xfId="684" applyNumberFormat="1" applyFont="1" applyFill="1" applyBorder="1" applyAlignment="1">
      <alignment horizontal="center" vertical="center" shrinkToFit="1"/>
    </xf>
    <xf numFmtId="41" fontId="120" fillId="0" borderId="97" xfId="684" applyNumberFormat="1" applyFont="1" applyFill="1" applyBorder="1" applyAlignment="1">
      <alignment horizontal="center" vertical="center" shrinkToFit="1"/>
    </xf>
    <xf numFmtId="41" fontId="120" fillId="0" borderId="160" xfId="45" applyNumberFormat="1" applyFont="1" applyBorder="1">
      <alignment vertical="center"/>
    </xf>
    <xf numFmtId="41" fontId="120" fillId="0" borderId="97" xfId="45" applyNumberFormat="1" applyFont="1" applyBorder="1">
      <alignment vertical="center"/>
    </xf>
    <xf numFmtId="41" fontId="120" fillId="0" borderId="59" xfId="45" applyNumberFormat="1" applyFont="1" applyBorder="1">
      <alignment vertical="center"/>
    </xf>
    <xf numFmtId="41" fontId="120" fillId="0" borderId="33" xfId="45" applyNumberFormat="1" applyFont="1" applyBorder="1">
      <alignment vertical="center"/>
    </xf>
    <xf numFmtId="41" fontId="24" fillId="26" borderId="19" xfId="45" applyFont="1" applyFill="1" applyBorder="1" applyAlignment="1">
      <alignment horizontal="right" vertical="center" shrinkToFit="1"/>
    </xf>
    <xf numFmtId="41" fontId="24" fillId="26" borderId="29" xfId="45" applyFont="1" applyFill="1" applyBorder="1" applyAlignment="1">
      <alignment horizontal="right" vertical="center" shrinkToFit="1"/>
    </xf>
    <xf numFmtId="178" fontId="24" fillId="28" borderId="179" xfId="45" applyNumberFormat="1" applyFont="1" applyFill="1" applyBorder="1" applyAlignment="1">
      <alignment horizontal="center" vertical="center"/>
    </xf>
    <xf numFmtId="178" fontId="24" fillId="28" borderId="180" xfId="45" applyNumberFormat="1" applyFont="1" applyFill="1" applyBorder="1" applyAlignment="1">
      <alignment horizontal="center" vertical="center"/>
    </xf>
    <xf numFmtId="178" fontId="24" fillId="28" borderId="182" xfId="45" applyNumberFormat="1" applyFont="1" applyFill="1" applyBorder="1" applyAlignment="1">
      <alignment horizontal="center" vertical="center"/>
    </xf>
    <xf numFmtId="41" fontId="115" fillId="91" borderId="110" xfId="2734" applyFont="1" applyFill="1" applyBorder="1" applyAlignment="1">
      <alignment horizontal="center" vertical="center"/>
    </xf>
    <xf numFmtId="41" fontId="115" fillId="91" borderId="111" xfId="2734" applyFont="1" applyFill="1" applyBorder="1" applyAlignment="1">
      <alignment horizontal="center" vertical="center"/>
    </xf>
    <xf numFmtId="41" fontId="115" fillId="91" borderId="16" xfId="2734" applyFont="1" applyFill="1" applyBorder="1" applyAlignment="1">
      <alignment horizontal="center" vertical="center"/>
    </xf>
    <xf numFmtId="41" fontId="115" fillId="91" borderId="17" xfId="2734" applyFont="1" applyFill="1" applyBorder="1" applyAlignment="1">
      <alignment horizontal="center" vertical="center"/>
    </xf>
    <xf numFmtId="41" fontId="18" fillId="0" borderId="19" xfId="45" applyFont="1" applyBorder="1" applyAlignment="1">
      <alignment horizontal="right" vertical="center"/>
    </xf>
    <xf numFmtId="41" fontId="18" fillId="0" borderId="0" xfId="45" applyFont="1" applyBorder="1" applyAlignment="1">
      <alignment horizontal="right" vertical="center"/>
    </xf>
    <xf numFmtId="41" fontId="0" fillId="0" borderId="13" xfId="45" applyFont="1" applyBorder="1">
      <alignment vertical="center"/>
    </xf>
    <xf numFmtId="41" fontId="0" fillId="0" borderId="19" xfId="45" applyFont="1" applyBorder="1">
      <alignment vertical="center"/>
    </xf>
    <xf numFmtId="41" fontId="113" fillId="0" borderId="14" xfId="45" applyFont="1" applyBorder="1" applyAlignment="1">
      <alignment vertical="center"/>
    </xf>
    <xf numFmtId="41" fontId="115" fillId="0" borderId="20" xfId="45" applyFont="1" applyFill="1" applyBorder="1" applyAlignment="1">
      <alignment vertical="center" shrinkToFit="1"/>
    </xf>
    <xf numFmtId="41" fontId="115" fillId="0" borderId="21" xfId="45" applyFont="1" applyFill="1" applyBorder="1" applyAlignment="1">
      <alignment vertical="center" shrinkToFit="1"/>
    </xf>
    <xf numFmtId="41" fontId="115" fillId="0" borderId="38" xfId="45" applyFont="1" applyFill="1" applyBorder="1" applyAlignment="1">
      <alignment vertical="center" shrinkToFit="1"/>
    </xf>
    <xf numFmtId="41" fontId="115" fillId="0" borderId="23" xfId="45" applyFont="1" applyFill="1" applyBorder="1" applyAlignment="1">
      <alignment vertical="center" shrinkToFit="1"/>
    </xf>
    <xf numFmtId="41" fontId="115" fillId="33" borderId="13" xfId="2734" applyFont="1" applyFill="1" applyBorder="1" applyAlignment="1">
      <alignment vertical="center" shrinkToFit="1"/>
    </xf>
    <xf numFmtId="41" fontId="115" fillId="33" borderId="21" xfId="2734" applyFont="1" applyFill="1" applyBorder="1" applyAlignment="1">
      <alignment vertical="center" shrinkToFit="1"/>
    </xf>
    <xf numFmtId="0" fontId="3" fillId="33" borderId="0" xfId="2733" applyFill="1">
      <alignment vertical="center"/>
    </xf>
    <xf numFmtId="41" fontId="115" fillId="33" borderId="164" xfId="2734" applyNumberFormat="1" applyFont="1" applyFill="1" applyBorder="1" applyAlignment="1">
      <alignment vertical="center" shrinkToFit="1"/>
    </xf>
    <xf numFmtId="41" fontId="115" fillId="33" borderId="13" xfId="2734" applyNumberFormat="1" applyFont="1" applyFill="1" applyBorder="1" applyAlignment="1">
      <alignment vertical="center" shrinkToFit="1"/>
    </xf>
    <xf numFmtId="41" fontId="115" fillId="33" borderId="22" xfId="2734" applyFont="1" applyFill="1" applyBorder="1" applyAlignment="1">
      <alignment vertical="center" shrinkToFit="1"/>
    </xf>
    <xf numFmtId="41" fontId="115" fillId="33" borderId="171" xfId="2734" applyNumberFormat="1" applyFont="1" applyFill="1" applyBorder="1" applyAlignment="1">
      <alignment vertical="center" shrinkToFit="1"/>
    </xf>
    <xf numFmtId="41" fontId="115" fillId="33" borderId="22" xfId="2734" applyNumberFormat="1" applyFont="1" applyFill="1" applyBorder="1" applyAlignment="1">
      <alignment vertical="center" shrinkToFit="1"/>
    </xf>
    <xf numFmtId="41" fontId="115" fillId="33" borderId="28" xfId="45" applyFont="1" applyFill="1" applyBorder="1" applyAlignment="1">
      <alignment vertical="center" shrinkToFit="1"/>
    </xf>
    <xf numFmtId="41" fontId="115" fillId="33" borderId="29" xfId="45" applyFont="1" applyFill="1" applyBorder="1" applyAlignment="1">
      <alignment vertical="center" shrinkToFit="1"/>
    </xf>
    <xf numFmtId="41" fontId="115" fillId="33" borderId="28" xfId="2734" applyFont="1" applyFill="1" applyBorder="1" applyAlignment="1">
      <alignment vertical="center" shrinkToFit="1"/>
    </xf>
    <xf numFmtId="41" fontId="115" fillId="33" borderId="19" xfId="2734" applyFont="1" applyFill="1" applyBorder="1" applyAlignment="1">
      <alignment vertical="center" shrinkToFit="1"/>
    </xf>
    <xf numFmtId="41" fontId="115" fillId="33" borderId="29" xfId="2734" applyFont="1" applyFill="1" applyBorder="1" applyAlignment="1">
      <alignment vertical="center" shrinkToFit="1"/>
    </xf>
    <xf numFmtId="0" fontId="3" fillId="92" borderId="0" xfId="2733" applyFill="1">
      <alignment vertical="center"/>
    </xf>
    <xf numFmtId="0" fontId="115" fillId="92" borderId="91" xfId="2733" applyFont="1" applyFill="1" applyBorder="1" applyAlignment="1">
      <alignment horizontal="center" vertical="center"/>
    </xf>
    <xf numFmtId="41" fontId="115" fillId="92" borderId="20" xfId="45" applyFont="1" applyFill="1" applyBorder="1" applyAlignment="1">
      <alignment vertical="center" shrinkToFit="1"/>
    </xf>
    <xf numFmtId="41" fontId="115" fillId="92" borderId="21" xfId="45" applyFont="1" applyFill="1" applyBorder="1" applyAlignment="1">
      <alignment vertical="center" shrinkToFit="1"/>
    </xf>
    <xf numFmtId="41" fontId="115" fillId="92" borderId="20" xfId="2734" applyFont="1" applyFill="1" applyBorder="1" applyAlignment="1">
      <alignment vertical="center" shrinkToFit="1"/>
    </xf>
    <xf numFmtId="41" fontId="115" fillId="92" borderId="13" xfId="2734" applyFont="1" applyFill="1" applyBorder="1" applyAlignment="1">
      <alignment vertical="center" shrinkToFit="1"/>
    </xf>
    <xf numFmtId="41" fontId="115" fillId="92" borderId="13" xfId="2734" applyNumberFormat="1" applyFont="1" applyFill="1" applyBorder="1" applyAlignment="1">
      <alignment vertical="center" shrinkToFit="1"/>
    </xf>
    <xf numFmtId="41" fontId="115" fillId="92" borderId="164" xfId="2734" applyNumberFormat="1" applyFont="1" applyFill="1" applyBorder="1" applyAlignment="1">
      <alignment vertical="center" shrinkToFit="1"/>
    </xf>
    <xf numFmtId="41" fontId="115" fillId="92" borderId="38" xfId="45" applyFont="1" applyFill="1" applyBorder="1" applyAlignment="1">
      <alignment vertical="center" shrinkToFit="1"/>
    </xf>
    <xf numFmtId="41" fontId="115" fillId="92" borderId="23" xfId="45" applyFont="1" applyFill="1" applyBorder="1" applyAlignment="1">
      <alignment vertical="center" shrinkToFit="1"/>
    </xf>
    <xf numFmtId="41" fontId="115" fillId="92" borderId="38" xfId="2734" applyFont="1" applyFill="1" applyBorder="1" applyAlignment="1">
      <alignment vertical="center" shrinkToFit="1"/>
    </xf>
    <xf numFmtId="41" fontId="115" fillId="92" borderId="22" xfId="2734" applyFont="1" applyFill="1" applyBorder="1" applyAlignment="1">
      <alignment vertical="center" shrinkToFit="1"/>
    </xf>
    <xf numFmtId="41" fontId="115" fillId="92" borderId="22" xfId="2734" applyNumberFormat="1" applyFont="1" applyFill="1" applyBorder="1" applyAlignment="1">
      <alignment vertical="center" shrinkToFit="1"/>
    </xf>
    <xf numFmtId="41" fontId="115" fillId="92" borderId="171" xfId="2734" applyNumberFormat="1" applyFont="1" applyFill="1" applyBorder="1" applyAlignment="1">
      <alignment vertical="center" shrinkToFit="1"/>
    </xf>
    <xf numFmtId="0" fontId="115" fillId="54" borderId="146" xfId="2733" applyFont="1" applyFill="1" applyBorder="1" applyAlignment="1">
      <alignment horizontal="center" vertical="center"/>
    </xf>
    <xf numFmtId="41" fontId="115" fillId="92" borderId="21" xfId="2734" applyFont="1" applyFill="1" applyBorder="1" applyAlignment="1">
      <alignment vertical="center" shrinkToFit="1"/>
    </xf>
    <xf numFmtId="41" fontId="115" fillId="92" borderId="23" xfId="2734" applyFont="1" applyFill="1" applyBorder="1" applyAlignment="1">
      <alignment vertical="center" shrinkToFit="1"/>
    </xf>
    <xf numFmtId="41" fontId="115" fillId="92" borderId="83" xfId="45" applyFont="1" applyFill="1" applyBorder="1" applyAlignment="1">
      <alignment vertical="center" shrinkToFit="1"/>
    </xf>
    <xf numFmtId="41" fontId="115" fillId="92" borderId="78" xfId="45" applyFont="1" applyFill="1" applyBorder="1" applyAlignment="1">
      <alignment vertical="center" shrinkToFit="1"/>
    </xf>
    <xf numFmtId="41" fontId="115" fillId="92" borderId="83" xfId="2734" applyFont="1" applyFill="1" applyBorder="1" applyAlignment="1">
      <alignment vertical="center" shrinkToFit="1"/>
    </xf>
    <xf numFmtId="41" fontId="115" fillId="92" borderId="39" xfId="2734" applyFont="1" applyFill="1" applyBorder="1" applyAlignment="1">
      <alignment vertical="center" shrinkToFit="1"/>
    </xf>
    <xf numFmtId="41" fontId="115" fillId="92" borderId="78" xfId="2734" applyFont="1" applyFill="1" applyBorder="1" applyAlignment="1">
      <alignment vertical="center" shrinkToFit="1"/>
    </xf>
    <xf numFmtId="41" fontId="115" fillId="54" borderId="91" xfId="45" applyFont="1" applyFill="1" applyBorder="1" applyAlignment="1">
      <alignment horizontal="center" vertical="center"/>
    </xf>
    <xf numFmtId="41" fontId="115" fillId="33" borderId="164" xfId="45" applyFont="1" applyFill="1" applyBorder="1" applyAlignment="1">
      <alignment vertical="center" shrinkToFit="1"/>
    </xf>
    <xf numFmtId="41" fontId="115" fillId="33" borderId="13" xfId="45" applyFont="1" applyFill="1" applyBorder="1" applyAlignment="1">
      <alignment vertical="center" shrinkToFit="1"/>
    </xf>
    <xf numFmtId="41" fontId="3" fillId="0" borderId="0" xfId="45" applyFont="1">
      <alignment vertical="center"/>
    </xf>
    <xf numFmtId="41" fontId="115" fillId="54" borderId="147" xfId="45" applyFont="1" applyFill="1" applyBorder="1" applyAlignment="1">
      <alignment horizontal="center" vertical="center"/>
    </xf>
    <xf numFmtId="41" fontId="3" fillId="33" borderId="0" xfId="45" applyFont="1" applyFill="1">
      <alignment vertical="center"/>
    </xf>
    <xf numFmtId="41" fontId="115" fillId="54" borderId="140" xfId="45" applyFont="1" applyFill="1" applyBorder="1" applyAlignment="1">
      <alignment horizontal="center" vertical="center"/>
    </xf>
    <xf numFmtId="41" fontId="115" fillId="33" borderId="171" xfId="45" applyFont="1" applyFill="1" applyBorder="1" applyAlignment="1">
      <alignment vertical="center" shrinkToFit="1"/>
    </xf>
    <xf numFmtId="41" fontId="115" fillId="33" borderId="22" xfId="45" applyFont="1" applyFill="1" applyBorder="1" applyAlignment="1">
      <alignment vertical="center" shrinkToFit="1"/>
    </xf>
    <xf numFmtId="0" fontId="116" fillId="54" borderId="176" xfId="2733" applyFont="1" applyFill="1" applyBorder="1" applyAlignment="1">
      <alignment horizontal="center" vertical="center"/>
    </xf>
    <xf numFmtId="41" fontId="115" fillId="91" borderId="112" xfId="2734" applyFont="1" applyFill="1" applyBorder="1" applyAlignment="1">
      <alignment horizontal="center" vertical="center"/>
    </xf>
    <xf numFmtId="41" fontId="120" fillId="0" borderId="54" xfId="45" applyFont="1" applyBorder="1">
      <alignment vertical="center"/>
    </xf>
    <xf numFmtId="41" fontId="120" fillId="0" borderId="56" xfId="45" applyFont="1" applyBorder="1">
      <alignment vertical="center"/>
    </xf>
    <xf numFmtId="41" fontId="120" fillId="0" borderId="58" xfId="45" applyFont="1" applyBorder="1">
      <alignment vertical="center"/>
    </xf>
    <xf numFmtId="41" fontId="120" fillId="0" borderId="60" xfId="45" applyNumberFormat="1" applyFont="1" applyBorder="1">
      <alignment vertical="center"/>
    </xf>
    <xf numFmtId="41" fontId="120" fillId="0" borderId="60" xfId="46" applyNumberFormat="1" applyFont="1" applyFill="1" applyBorder="1" applyAlignment="1">
      <alignment horizontal="center" vertical="center" shrinkToFit="1"/>
    </xf>
    <xf numFmtId="41" fontId="109" fillId="0" borderId="13" xfId="45" applyFont="1" applyFill="1" applyBorder="1" applyAlignment="1">
      <alignment horizontal="right" vertical="center" wrapText="1"/>
    </xf>
    <xf numFmtId="41" fontId="120" fillId="0" borderId="98" xfId="45" applyNumberFormat="1" applyFont="1" applyFill="1" applyBorder="1">
      <alignment vertical="center"/>
    </xf>
    <xf numFmtId="41" fontId="120" fillId="0" borderId="59" xfId="45" applyNumberFormat="1" applyFont="1" applyFill="1" applyBorder="1">
      <alignment vertical="center"/>
    </xf>
    <xf numFmtId="41" fontId="120" fillId="0" borderId="45" xfId="45" applyNumberFormat="1" applyFont="1" applyFill="1" applyBorder="1">
      <alignment vertical="center"/>
    </xf>
    <xf numFmtId="41" fontId="120" fillId="0" borderId="33" xfId="45" applyNumberFormat="1" applyFont="1" applyFill="1" applyBorder="1">
      <alignment vertical="center"/>
    </xf>
    <xf numFmtId="41" fontId="120" fillId="0" borderId="54" xfId="45" applyNumberFormat="1" applyFont="1" applyFill="1" applyBorder="1">
      <alignment vertical="center"/>
    </xf>
    <xf numFmtId="41" fontId="120" fillId="0" borderId="56" xfId="45" applyNumberFormat="1" applyFont="1" applyFill="1" applyBorder="1">
      <alignment vertical="center"/>
    </xf>
    <xf numFmtId="41" fontId="120" fillId="0" borderId="58" xfId="45" applyNumberFormat="1" applyFont="1" applyFill="1" applyBorder="1">
      <alignment vertical="center"/>
    </xf>
    <xf numFmtId="41" fontId="120" fillId="0" borderId="93" xfId="45" applyNumberFormat="1" applyFont="1" applyBorder="1" applyAlignment="1">
      <alignment horizontal="center" vertical="center"/>
    </xf>
    <xf numFmtId="0" fontId="115" fillId="92" borderId="139" xfId="2733" applyFont="1" applyFill="1" applyBorder="1" applyAlignment="1">
      <alignment horizontal="center" vertical="center"/>
    </xf>
    <xf numFmtId="0" fontId="115" fillId="92" borderId="140" xfId="2733" applyFont="1" applyFill="1" applyBorder="1" applyAlignment="1">
      <alignment horizontal="center" vertical="center"/>
    </xf>
    <xf numFmtId="178" fontId="18" fillId="28" borderId="0" xfId="45" applyNumberFormat="1" applyFont="1" applyFill="1" applyBorder="1" applyAlignment="1">
      <alignment horizontal="center" vertical="center" wrapText="1"/>
    </xf>
    <xf numFmtId="41" fontId="117" fillId="30" borderId="94" xfId="45" applyNumberFormat="1" applyFont="1" applyFill="1" applyBorder="1" applyAlignment="1">
      <alignment horizontal="right" vertical="center" shrinkToFit="1"/>
    </xf>
    <xf numFmtId="41" fontId="117" fillId="30" borderId="35" xfId="45" applyNumberFormat="1" applyFont="1" applyFill="1" applyBorder="1" applyAlignment="1">
      <alignment horizontal="right" vertical="center" shrinkToFit="1"/>
    </xf>
    <xf numFmtId="41" fontId="117" fillId="30" borderId="36" xfId="45" applyNumberFormat="1" applyFont="1" applyFill="1" applyBorder="1" applyAlignment="1">
      <alignment horizontal="right" vertical="center" shrinkToFit="1"/>
    </xf>
    <xf numFmtId="178" fontId="18" fillId="29" borderId="12" xfId="45" applyNumberFormat="1" applyFont="1" applyFill="1" applyBorder="1" applyAlignment="1">
      <alignment horizontal="center" vertical="center"/>
    </xf>
    <xf numFmtId="41" fontId="117" fillId="30" borderId="56" xfId="45" applyNumberFormat="1" applyFont="1" applyFill="1" applyBorder="1" applyAlignment="1">
      <alignment horizontal="right" vertical="center" shrinkToFit="1"/>
    </xf>
    <xf numFmtId="41" fontId="117" fillId="30" borderId="58" xfId="45" applyNumberFormat="1" applyFont="1" applyFill="1" applyBorder="1" applyAlignment="1">
      <alignment horizontal="right" vertical="center" shrinkToFit="1"/>
    </xf>
    <xf numFmtId="41" fontId="117" fillId="30" borderId="33" xfId="45" applyNumberFormat="1" applyFont="1" applyFill="1" applyBorder="1" applyAlignment="1">
      <alignment horizontal="right" vertical="center" shrinkToFit="1"/>
    </xf>
    <xf numFmtId="41" fontId="117" fillId="30" borderId="60" xfId="45" applyNumberFormat="1" applyFont="1" applyFill="1" applyBorder="1" applyAlignment="1">
      <alignment horizontal="right" vertical="center" shrinkToFit="1"/>
    </xf>
    <xf numFmtId="41" fontId="118" fillId="0" borderId="59" xfId="45" applyNumberFormat="1" applyFont="1" applyFill="1" applyBorder="1" applyAlignment="1">
      <alignment horizontal="right" vertical="center" shrinkToFit="1"/>
    </xf>
    <xf numFmtId="41" fontId="118" fillId="27" borderId="19" xfId="45" applyNumberFormat="1" applyFont="1" applyFill="1" applyBorder="1" applyAlignment="1">
      <alignment horizontal="right" vertical="center" shrinkToFit="1"/>
    </xf>
    <xf numFmtId="41" fontId="115" fillId="92" borderId="143" xfId="2734" applyFont="1" applyFill="1" applyBorder="1" applyAlignment="1">
      <alignment vertical="center" shrinkToFit="1"/>
    </xf>
    <xf numFmtId="41" fontId="115" fillId="92" borderId="164" xfId="2734" applyFont="1" applyFill="1" applyBorder="1" applyAlignment="1">
      <alignment vertical="center" shrinkToFit="1"/>
    </xf>
    <xf numFmtId="41" fontId="115" fillId="92" borderId="171" xfId="2734" applyFont="1" applyFill="1" applyBorder="1" applyAlignment="1">
      <alignment vertical="center" shrinkToFit="1"/>
    </xf>
    <xf numFmtId="0" fontId="128" fillId="33" borderId="0" xfId="2733" applyFont="1" applyFill="1">
      <alignment vertical="center"/>
    </xf>
    <xf numFmtId="0" fontId="128" fillId="0" borderId="0" xfId="2733" applyFont="1">
      <alignment vertical="center"/>
    </xf>
    <xf numFmtId="41" fontId="120" fillId="0" borderId="46" xfId="45" applyNumberFormat="1" applyFont="1" applyBorder="1">
      <alignment vertical="center"/>
    </xf>
    <xf numFmtId="41" fontId="120" fillId="0" borderId="47" xfId="45" applyNumberFormat="1" applyFont="1" applyBorder="1">
      <alignment vertical="center"/>
    </xf>
    <xf numFmtId="41" fontId="120" fillId="0" borderId="48" xfId="45" applyNumberFormat="1" applyFont="1" applyBorder="1">
      <alignment vertical="center"/>
    </xf>
    <xf numFmtId="41" fontId="119" fillId="30" borderId="33" xfId="45" applyNumberFormat="1" applyFont="1" applyFill="1" applyBorder="1" applyAlignment="1">
      <alignment horizontal="right" vertical="center" shrinkToFit="1"/>
    </xf>
    <xf numFmtId="41" fontId="119" fillId="30" borderId="45" xfId="45" applyNumberFormat="1" applyFont="1" applyFill="1" applyBorder="1" applyAlignment="1">
      <alignment horizontal="right" vertical="center" shrinkToFit="1"/>
    </xf>
    <xf numFmtId="41" fontId="120" fillId="0" borderId="59" xfId="45" applyFont="1" applyBorder="1">
      <alignment vertical="center"/>
    </xf>
    <xf numFmtId="41" fontId="120" fillId="0" borderId="33" xfId="45" applyFont="1" applyBorder="1">
      <alignment vertical="center"/>
    </xf>
    <xf numFmtId="41" fontId="120" fillId="0" borderId="60" xfId="45" applyFont="1" applyBorder="1">
      <alignment vertical="center"/>
    </xf>
    <xf numFmtId="41" fontId="120" fillId="0" borderId="43" xfId="45" applyFont="1" applyBorder="1">
      <alignment vertical="center"/>
    </xf>
    <xf numFmtId="41" fontId="120" fillId="0" borderId="100" xfId="0" applyNumberFormat="1" applyFont="1" applyBorder="1">
      <alignment vertical="center"/>
    </xf>
    <xf numFmtId="41" fontId="119" fillId="0" borderId="45" xfId="46" applyNumberFormat="1" applyFont="1" applyFill="1" applyBorder="1" applyAlignment="1">
      <alignment horizontal="center" vertical="center" shrinkToFit="1"/>
    </xf>
    <xf numFmtId="41" fontId="119" fillId="0" borderId="33" xfId="46" applyNumberFormat="1" applyFont="1" applyFill="1" applyBorder="1" applyAlignment="1">
      <alignment horizontal="center" vertical="center" shrinkToFit="1"/>
    </xf>
    <xf numFmtId="41" fontId="119" fillId="0" borderId="43" xfId="46" applyNumberFormat="1" applyFont="1" applyFill="1" applyBorder="1" applyAlignment="1">
      <alignment horizontal="center" vertical="center" shrinkToFit="1"/>
    </xf>
    <xf numFmtId="41" fontId="119" fillId="0" borderId="59" xfId="46" applyNumberFormat="1" applyFont="1" applyFill="1" applyBorder="1" applyAlignment="1">
      <alignment horizontal="center" vertical="center" shrinkToFit="1"/>
    </xf>
    <xf numFmtId="41" fontId="119" fillId="0" borderId="60" xfId="46" applyNumberFormat="1" applyFont="1" applyFill="1" applyBorder="1" applyAlignment="1">
      <alignment horizontal="center" vertical="center" shrinkToFit="1"/>
    </xf>
    <xf numFmtId="41" fontId="119" fillId="30" borderId="19" xfId="45" applyNumberFormat="1" applyFont="1" applyFill="1" applyBorder="1" applyAlignment="1">
      <alignment horizontal="right" vertical="center" shrinkToFit="1"/>
    </xf>
    <xf numFmtId="41" fontId="119" fillId="30" borderId="30" xfId="45" applyNumberFormat="1" applyFont="1" applyFill="1" applyBorder="1" applyAlignment="1">
      <alignment horizontal="right" vertical="center" shrinkToFit="1"/>
    </xf>
    <xf numFmtId="41" fontId="119" fillId="0" borderId="59" xfId="56" applyNumberFormat="1" applyFont="1" applyFill="1" applyBorder="1" applyAlignment="1">
      <alignment horizontal="center" vertical="center" shrinkToFit="1"/>
    </xf>
    <xf numFmtId="41" fontId="119" fillId="0" borderId="33" xfId="56" applyNumberFormat="1" applyFont="1" applyFill="1" applyBorder="1" applyAlignment="1">
      <alignment horizontal="center" vertical="center" shrinkToFit="1"/>
    </xf>
    <xf numFmtId="41" fontId="119" fillId="0" borderId="59" xfId="56" applyNumberFormat="1" applyFont="1" applyFill="1" applyBorder="1" applyAlignment="1">
      <alignment vertical="center" shrinkToFit="1"/>
    </xf>
    <xf numFmtId="41" fontId="119" fillId="0" borderId="33" xfId="56" applyNumberFormat="1" applyFont="1" applyFill="1" applyBorder="1" applyAlignment="1">
      <alignment vertical="center" shrinkToFit="1"/>
    </xf>
    <xf numFmtId="41" fontId="119" fillId="0" borderId="60" xfId="56" applyNumberFormat="1" applyFont="1" applyFill="1" applyBorder="1" applyAlignment="1">
      <alignment vertical="center" shrinkToFit="1"/>
    </xf>
    <xf numFmtId="41" fontId="119" fillId="36" borderId="59" xfId="45" applyNumberFormat="1" applyFont="1" applyFill="1" applyBorder="1" applyAlignment="1">
      <alignment horizontal="right" vertical="center" shrinkToFit="1"/>
    </xf>
    <xf numFmtId="41" fontId="119" fillId="30" borderId="185" xfId="45" applyNumberFormat="1" applyFont="1" applyFill="1" applyBorder="1" applyAlignment="1">
      <alignment horizontal="right" vertical="center" shrinkToFit="1"/>
    </xf>
    <xf numFmtId="41" fontId="119" fillId="30" borderId="175" xfId="45" applyNumberFormat="1" applyFont="1" applyFill="1" applyBorder="1" applyAlignment="1">
      <alignment horizontal="right" vertical="center" shrinkToFit="1"/>
    </xf>
    <xf numFmtId="41" fontId="119" fillId="30" borderId="56" xfId="45" applyNumberFormat="1" applyFont="1" applyFill="1" applyBorder="1" applyAlignment="1">
      <alignment horizontal="right" vertical="center" shrinkToFit="1"/>
    </xf>
    <xf numFmtId="41" fontId="119" fillId="30" borderId="55" xfId="45" applyNumberFormat="1" applyFont="1" applyFill="1" applyBorder="1" applyAlignment="1">
      <alignment horizontal="right" vertical="center" shrinkToFit="1"/>
    </xf>
    <xf numFmtId="41" fontId="119" fillId="0" borderId="54" xfId="678" applyNumberFormat="1" applyFont="1" applyFill="1" applyBorder="1" applyAlignment="1">
      <alignment horizontal="center" vertical="center" shrinkToFit="1"/>
    </xf>
    <xf numFmtId="41" fontId="119" fillId="0" borderId="56" xfId="678" applyNumberFormat="1" applyFont="1" applyFill="1" applyBorder="1" applyAlignment="1">
      <alignment horizontal="center" vertical="center" shrinkToFit="1"/>
    </xf>
    <xf numFmtId="41" fontId="119" fillId="0" borderId="58" xfId="678" applyNumberFormat="1" applyFont="1" applyFill="1" applyBorder="1" applyAlignment="1">
      <alignment horizontal="center" vertical="center" shrinkToFit="1"/>
    </xf>
    <xf numFmtId="41" fontId="120" fillId="0" borderId="56" xfId="678" applyNumberFormat="1" applyFont="1" applyFill="1" applyBorder="1" applyAlignment="1">
      <alignment horizontal="center" vertical="center"/>
    </xf>
    <xf numFmtId="41" fontId="120" fillId="0" borderId="58" xfId="678" applyNumberFormat="1" applyFont="1" applyFill="1" applyBorder="1" applyAlignment="1">
      <alignment horizontal="center" vertical="center"/>
    </xf>
    <xf numFmtId="41" fontId="120" fillId="0" borderId="101" xfId="0" applyNumberFormat="1" applyFont="1" applyFill="1" applyBorder="1" applyAlignment="1"/>
    <xf numFmtId="41" fontId="120" fillId="0" borderId="33" xfId="678" applyNumberFormat="1" applyFont="1" applyFill="1" applyBorder="1" applyAlignment="1">
      <alignment horizontal="center" vertical="center"/>
    </xf>
    <xf numFmtId="41" fontId="120" fillId="0" borderId="100" xfId="0" applyNumberFormat="1" applyFont="1" applyFill="1" applyBorder="1" applyAlignment="1"/>
    <xf numFmtId="178" fontId="18" fillId="29" borderId="184" xfId="45" applyNumberFormat="1" applyFont="1" applyFill="1" applyBorder="1" applyAlignment="1">
      <alignment horizontal="center" vertical="center"/>
    </xf>
    <xf numFmtId="178" fontId="18" fillId="28" borderId="184" xfId="45" applyNumberFormat="1" applyFont="1" applyFill="1" applyBorder="1" applyAlignment="1">
      <alignment horizontal="center" vertical="center" wrapText="1"/>
    </xf>
    <xf numFmtId="178" fontId="18" fillId="28" borderId="187" xfId="45" applyNumberFormat="1" applyFont="1" applyFill="1" applyBorder="1" applyAlignment="1">
      <alignment horizontal="center" vertical="center" wrapText="1"/>
    </xf>
    <xf numFmtId="41" fontId="117" fillId="27" borderId="135" xfId="45" applyNumberFormat="1" applyFont="1" applyFill="1" applyBorder="1" applyAlignment="1">
      <alignment horizontal="right" vertical="center" shrinkToFit="1"/>
    </xf>
    <xf numFmtId="41" fontId="117" fillId="27" borderId="125" xfId="45" applyNumberFormat="1" applyFont="1" applyFill="1" applyBorder="1" applyAlignment="1">
      <alignment horizontal="right" vertical="center" shrinkToFit="1"/>
    </xf>
    <xf numFmtId="41" fontId="117" fillId="27" borderId="157" xfId="45" applyNumberFormat="1" applyFont="1" applyFill="1" applyBorder="1" applyAlignment="1">
      <alignment horizontal="right" vertical="center" shrinkToFit="1"/>
    </xf>
    <xf numFmtId="41" fontId="118" fillId="27" borderId="135" xfId="45" applyNumberFormat="1" applyFont="1" applyFill="1" applyBorder="1" applyAlignment="1">
      <alignment horizontal="right" vertical="center" shrinkToFit="1"/>
    </xf>
    <xf numFmtId="41" fontId="118" fillId="27" borderId="125" xfId="45" applyNumberFormat="1" applyFont="1" applyFill="1" applyBorder="1" applyAlignment="1">
      <alignment horizontal="right" vertical="center" shrinkToFit="1"/>
    </xf>
    <xf numFmtId="41" fontId="118" fillId="27" borderId="151" xfId="45" applyNumberFormat="1" applyFont="1" applyFill="1" applyBorder="1" applyAlignment="1">
      <alignment horizontal="right" vertical="center" shrinkToFit="1"/>
    </xf>
    <xf numFmtId="41" fontId="118" fillId="27" borderId="136" xfId="45" applyNumberFormat="1" applyFont="1" applyFill="1" applyBorder="1" applyAlignment="1">
      <alignment horizontal="right" vertical="center" shrinkToFit="1"/>
    </xf>
    <xf numFmtId="41" fontId="120" fillId="87" borderId="89" xfId="0" applyNumberFormat="1" applyFont="1" applyFill="1" applyBorder="1">
      <alignment vertical="center"/>
    </xf>
    <xf numFmtId="178" fontId="18" fillId="29" borderId="92" xfId="45" applyNumberFormat="1" applyFont="1" applyFill="1" applyBorder="1" applyAlignment="1">
      <alignment horizontal="center" vertical="center"/>
    </xf>
    <xf numFmtId="41" fontId="117" fillId="27" borderId="155" xfId="45" applyNumberFormat="1" applyFont="1" applyFill="1" applyBorder="1" applyAlignment="1">
      <alignment horizontal="right" vertical="center" shrinkToFit="1"/>
    </xf>
    <xf numFmtId="41" fontId="117" fillId="27" borderId="162" xfId="45" applyNumberFormat="1" applyFont="1" applyFill="1" applyBorder="1" applyAlignment="1">
      <alignment horizontal="right" vertical="center" shrinkToFit="1"/>
    </xf>
    <xf numFmtId="41" fontId="118" fillId="27" borderId="28" xfId="45" applyNumberFormat="1" applyFont="1" applyFill="1" applyBorder="1" applyAlignment="1">
      <alignment horizontal="right" vertical="center" shrinkToFit="1"/>
    </xf>
    <xf numFmtId="41" fontId="118" fillId="27" borderId="155" xfId="45" applyNumberFormat="1" applyFont="1" applyFill="1" applyBorder="1" applyAlignment="1">
      <alignment horizontal="right" vertical="center" shrinkToFit="1"/>
    </xf>
    <xf numFmtId="41" fontId="118" fillId="27" borderId="167" xfId="45" applyNumberFormat="1" applyFont="1" applyFill="1" applyBorder="1" applyAlignment="1">
      <alignment horizontal="right" vertical="center" shrinkToFit="1"/>
    </xf>
    <xf numFmtId="41" fontId="117" fillId="27" borderId="94" xfId="45" applyNumberFormat="1" applyFont="1" applyFill="1" applyBorder="1" applyAlignment="1">
      <alignment horizontal="right" vertical="center" shrinkToFit="1"/>
    </xf>
    <xf numFmtId="41" fontId="117" fillId="27" borderId="35" xfId="45" applyNumberFormat="1" applyFont="1" applyFill="1" applyBorder="1" applyAlignment="1">
      <alignment horizontal="right" vertical="center" shrinkToFit="1"/>
    </xf>
    <xf numFmtId="41" fontId="118" fillId="27" borderId="94" xfId="45" applyNumberFormat="1" applyFont="1" applyFill="1" applyBorder="1" applyAlignment="1">
      <alignment horizontal="right" vertical="center" shrinkToFit="1"/>
    </xf>
    <xf numFmtId="41" fontId="118" fillId="27" borderId="35" xfId="45" applyNumberFormat="1" applyFont="1" applyFill="1" applyBorder="1" applyAlignment="1">
      <alignment horizontal="right" vertical="center" shrinkToFit="1"/>
    </xf>
    <xf numFmtId="41" fontId="118" fillId="27" borderId="36" xfId="45" applyNumberFormat="1" applyFont="1" applyFill="1" applyBorder="1" applyAlignment="1">
      <alignment horizontal="right" vertical="center" shrinkToFit="1"/>
    </xf>
    <xf numFmtId="41" fontId="118" fillId="27" borderId="65" xfId="45" applyNumberFormat="1" applyFont="1" applyFill="1" applyBorder="1" applyAlignment="1">
      <alignment horizontal="right" vertical="center" shrinkToFit="1"/>
    </xf>
    <xf numFmtId="41" fontId="120" fillId="87" borderId="88" xfId="0" applyNumberFormat="1" applyFont="1" applyFill="1" applyBorder="1">
      <alignment vertical="center"/>
    </xf>
    <xf numFmtId="41" fontId="119" fillId="30" borderId="60" xfId="45" applyNumberFormat="1" applyFont="1" applyFill="1" applyBorder="1" applyAlignment="1">
      <alignment horizontal="right" vertical="center" shrinkToFit="1"/>
    </xf>
    <xf numFmtId="41" fontId="119" fillId="0" borderId="59" xfId="678" applyNumberFormat="1" applyFont="1" applyFill="1" applyBorder="1" applyAlignment="1">
      <alignment horizontal="center" vertical="center" shrinkToFit="1"/>
    </xf>
    <xf numFmtId="41" fontId="119" fillId="0" borderId="33" xfId="678" applyNumberFormat="1" applyFont="1" applyFill="1" applyBorder="1" applyAlignment="1">
      <alignment horizontal="center" vertical="center" shrinkToFit="1"/>
    </xf>
    <xf numFmtId="41" fontId="119" fillId="0" borderId="60" xfId="678" applyNumberFormat="1" applyFont="1" applyFill="1" applyBorder="1" applyAlignment="1">
      <alignment horizontal="center" vertical="center" shrinkToFit="1"/>
    </xf>
    <xf numFmtId="41" fontId="119" fillId="30" borderId="58" xfId="45" applyNumberFormat="1" applyFont="1" applyFill="1" applyBorder="1" applyAlignment="1">
      <alignment horizontal="right" vertical="center" shrinkToFit="1"/>
    </xf>
    <xf numFmtId="41" fontId="120" fillId="0" borderId="33" xfId="678" applyNumberFormat="1" applyFont="1" applyFill="1" applyBorder="1" applyAlignment="1">
      <alignment horizontal="center" vertical="center" shrinkToFit="1"/>
    </xf>
    <xf numFmtId="41" fontId="119" fillId="30" borderId="46" xfId="45" applyNumberFormat="1" applyFont="1" applyFill="1" applyBorder="1" applyAlignment="1">
      <alignment horizontal="right" vertical="center" shrinkToFit="1"/>
    </xf>
    <xf numFmtId="41" fontId="119" fillId="30" borderId="47" xfId="45" applyNumberFormat="1" applyFont="1" applyFill="1" applyBorder="1" applyAlignment="1">
      <alignment horizontal="right" vertical="center" shrinkToFit="1"/>
    </xf>
    <xf numFmtId="41" fontId="119" fillId="30" borderId="48" xfId="45" applyNumberFormat="1" applyFont="1" applyFill="1" applyBorder="1" applyAlignment="1">
      <alignment horizontal="right" vertical="center" shrinkToFit="1"/>
    </xf>
    <xf numFmtId="41" fontId="119" fillId="0" borderId="94" xfId="678" applyNumberFormat="1" applyFont="1" applyFill="1" applyBorder="1" applyAlignment="1">
      <alignment horizontal="center" vertical="center" shrinkToFit="1"/>
    </xf>
    <xf numFmtId="41" fontId="119" fillId="0" borderId="35" xfId="678" applyNumberFormat="1" applyFont="1" applyFill="1" applyBorder="1" applyAlignment="1">
      <alignment horizontal="center" vertical="center" shrinkToFit="1"/>
    </xf>
    <xf numFmtId="41" fontId="119" fillId="0" borderId="36" xfId="678" applyNumberFormat="1" applyFont="1" applyFill="1" applyBorder="1" applyAlignment="1">
      <alignment horizontal="center" vertical="center" shrinkToFit="1"/>
    </xf>
    <xf numFmtId="41" fontId="119" fillId="0" borderId="46" xfId="678" applyNumberFormat="1" applyFont="1" applyFill="1" applyBorder="1" applyAlignment="1">
      <alignment horizontal="center" vertical="center" shrinkToFit="1"/>
    </xf>
    <xf numFmtId="41" fontId="119" fillId="0" borderId="47" xfId="678" applyNumberFormat="1" applyFont="1" applyFill="1" applyBorder="1" applyAlignment="1">
      <alignment horizontal="center" vertical="center" shrinkToFit="1"/>
    </xf>
    <xf numFmtId="41" fontId="119" fillId="0" borderId="48" xfId="678" applyNumberFormat="1" applyFont="1" applyFill="1" applyBorder="1" applyAlignment="1">
      <alignment horizontal="center" vertical="center" shrinkToFit="1"/>
    </xf>
    <xf numFmtId="41" fontId="118" fillId="0" borderId="33" xfId="678" applyNumberFormat="1" applyFont="1" applyFill="1" applyBorder="1" applyAlignment="1">
      <alignment horizontal="center" vertical="center" shrinkToFit="1"/>
    </xf>
    <xf numFmtId="41" fontId="120" fillId="0" borderId="35" xfId="678" applyNumberFormat="1" applyFont="1" applyFill="1" applyBorder="1" applyAlignment="1">
      <alignment horizontal="center" vertical="center"/>
    </xf>
    <xf numFmtId="41" fontId="119" fillId="0" borderId="59" xfId="46" applyFont="1" applyFill="1" applyBorder="1" applyAlignment="1">
      <alignment horizontal="center" vertical="center" shrinkToFit="1"/>
    </xf>
    <xf numFmtId="41" fontId="119" fillId="0" borderId="33" xfId="46" applyFont="1" applyFill="1" applyBorder="1" applyAlignment="1">
      <alignment horizontal="center" vertical="center" shrinkToFit="1"/>
    </xf>
    <xf numFmtId="41" fontId="119" fillId="0" borderId="60" xfId="46" applyFont="1" applyFill="1" applyBorder="1" applyAlignment="1">
      <alignment horizontal="center" vertical="center" shrinkToFit="1"/>
    </xf>
    <xf numFmtId="41" fontId="119" fillId="0" borderId="45" xfId="46" applyFont="1" applyFill="1" applyBorder="1" applyAlignment="1">
      <alignment horizontal="center" vertical="center" shrinkToFit="1"/>
    </xf>
    <xf numFmtId="41" fontId="119" fillId="0" borderId="43" xfId="46" applyFont="1" applyFill="1" applyBorder="1" applyAlignment="1">
      <alignment horizontal="center" vertical="center" shrinkToFit="1"/>
    </xf>
    <xf numFmtId="41" fontId="119" fillId="0" borderId="54" xfId="45" applyFont="1" applyFill="1" applyBorder="1" applyAlignment="1">
      <alignment vertical="center" shrinkToFit="1"/>
    </xf>
    <xf numFmtId="41" fontId="119" fillId="0" borderId="56" xfId="45" applyFont="1" applyFill="1" applyBorder="1" applyAlignment="1">
      <alignment vertical="center" shrinkToFit="1"/>
    </xf>
    <xf numFmtId="41" fontId="119" fillId="0" borderId="58" xfId="45" applyFont="1" applyFill="1" applyBorder="1" applyAlignment="1">
      <alignment vertical="center" shrinkToFit="1"/>
    </xf>
    <xf numFmtId="41" fontId="119" fillId="30" borderId="59" xfId="45" applyNumberFormat="1" applyFont="1" applyFill="1" applyBorder="1" applyAlignment="1">
      <alignment horizontal="center" vertical="center" shrinkToFit="1"/>
    </xf>
    <xf numFmtId="41" fontId="117" fillId="27" borderId="98" xfId="45" applyNumberFormat="1" applyFont="1" applyFill="1" applyBorder="1" applyAlignment="1">
      <alignment horizontal="right" vertical="center" shrinkToFit="1"/>
    </xf>
    <xf numFmtId="41" fontId="119" fillId="0" borderId="54" xfId="683" applyNumberFormat="1" applyFont="1" applyFill="1" applyBorder="1" applyAlignment="1">
      <alignment horizontal="center" vertical="center" shrinkToFit="1"/>
    </xf>
    <xf numFmtId="41" fontId="119" fillId="0" borderId="56" xfId="683" applyNumberFormat="1" applyFont="1" applyFill="1" applyBorder="1" applyAlignment="1">
      <alignment horizontal="center" vertical="center" shrinkToFit="1"/>
    </xf>
    <xf numFmtId="41" fontId="119" fillId="0" borderId="58" xfId="683" applyNumberFormat="1" applyFont="1" applyFill="1" applyBorder="1" applyAlignment="1">
      <alignment horizontal="center" vertical="center" shrinkToFit="1"/>
    </xf>
    <xf numFmtId="41" fontId="119" fillId="0" borderId="55" xfId="683" applyNumberFormat="1" applyFont="1" applyFill="1" applyBorder="1" applyAlignment="1">
      <alignment horizontal="center" vertical="center" shrinkToFit="1"/>
    </xf>
    <xf numFmtId="41" fontId="119" fillId="0" borderId="57" xfId="683" applyNumberFormat="1" applyFont="1" applyFill="1" applyBorder="1" applyAlignment="1">
      <alignment horizontal="center" vertical="center" shrinkToFit="1"/>
    </xf>
    <xf numFmtId="41" fontId="120" fillId="0" borderId="101" xfId="0" applyNumberFormat="1" applyFont="1" applyBorder="1">
      <alignment vertical="center"/>
    </xf>
    <xf numFmtId="41" fontId="119" fillId="0" borderId="43" xfId="683" applyNumberFormat="1" applyFont="1" applyFill="1" applyBorder="1" applyAlignment="1">
      <alignment horizontal="center" vertical="center" shrinkToFit="1"/>
    </xf>
    <xf numFmtId="41" fontId="119" fillId="36" borderId="54" xfId="45" applyNumberFormat="1" applyFont="1" applyFill="1" applyBorder="1" applyAlignment="1">
      <alignment horizontal="right" vertical="center" shrinkToFit="1"/>
    </xf>
    <xf numFmtId="41" fontId="120" fillId="0" borderId="57" xfId="45" applyNumberFormat="1" applyFont="1" applyFill="1" applyBorder="1">
      <alignment vertical="center"/>
    </xf>
    <xf numFmtId="41" fontId="120" fillId="0" borderId="60" xfId="45" applyNumberFormat="1" applyFont="1" applyFill="1" applyBorder="1">
      <alignment vertical="center"/>
    </xf>
    <xf numFmtId="41" fontId="120" fillId="0" borderId="29" xfId="45" applyNumberFormat="1" applyFont="1" applyFill="1" applyBorder="1">
      <alignment vertical="center"/>
    </xf>
    <xf numFmtId="41" fontId="120" fillId="0" borderId="43" xfId="45" applyNumberFormat="1" applyFont="1" applyFill="1" applyBorder="1">
      <alignment vertical="center"/>
    </xf>
    <xf numFmtId="178" fontId="18" fillId="29" borderId="141" xfId="45" applyNumberFormat="1" applyFont="1" applyFill="1" applyBorder="1" applyAlignment="1">
      <alignment horizontal="center" vertical="center"/>
    </xf>
    <xf numFmtId="41" fontId="120" fillId="0" borderId="157" xfId="45" applyNumberFormat="1" applyFont="1" applyFill="1" applyBorder="1">
      <alignment vertical="center"/>
    </xf>
    <xf numFmtId="41" fontId="120" fillId="0" borderId="56" xfId="45" applyNumberFormat="1" applyFont="1" applyFill="1" applyBorder="1" applyAlignment="1">
      <alignment horizontal="center" vertical="center"/>
    </xf>
    <xf numFmtId="41" fontId="120" fillId="0" borderId="55" xfId="45" applyNumberFormat="1" applyFont="1" applyFill="1" applyBorder="1">
      <alignment vertical="center"/>
    </xf>
    <xf numFmtId="41" fontId="119" fillId="36" borderId="94" xfId="45" applyNumberFormat="1" applyFont="1" applyFill="1" applyBorder="1" applyAlignment="1">
      <alignment horizontal="right" vertical="center" shrinkToFit="1"/>
    </xf>
    <xf numFmtId="41" fontId="120" fillId="0" borderId="160" xfId="45" applyNumberFormat="1" applyFont="1" applyFill="1" applyBorder="1">
      <alignment vertical="center"/>
    </xf>
    <xf numFmtId="41" fontId="120" fillId="0" borderId="56" xfId="45" applyNumberFormat="1" applyFont="1" applyFill="1" applyBorder="1" applyAlignment="1">
      <alignment horizontal="right" vertical="center"/>
    </xf>
    <xf numFmtId="41" fontId="120" fillId="0" borderId="161" xfId="45" applyNumberFormat="1" applyFont="1" applyFill="1" applyBorder="1">
      <alignment vertical="center"/>
    </xf>
    <xf numFmtId="41" fontId="120" fillId="0" borderId="162" xfId="45" applyNumberFormat="1" applyFont="1" applyFill="1" applyBorder="1">
      <alignment vertical="center"/>
    </xf>
    <xf numFmtId="41" fontId="120" fillId="0" borderId="46" xfId="45" applyNumberFormat="1" applyFont="1" applyFill="1" applyBorder="1">
      <alignment vertical="center"/>
    </xf>
    <xf numFmtId="41" fontId="120" fillId="0" borderId="47" xfId="45" applyNumberFormat="1" applyFont="1" applyFill="1" applyBorder="1">
      <alignment vertical="center"/>
    </xf>
    <xf numFmtId="41" fontId="120" fillId="0" borderId="48" xfId="45" applyNumberFormat="1" applyFont="1" applyFill="1" applyBorder="1">
      <alignment vertical="center"/>
    </xf>
    <xf numFmtId="41" fontId="120" fillId="0" borderId="94" xfId="684" applyNumberFormat="1" applyFont="1" applyFill="1" applyBorder="1" applyAlignment="1">
      <alignment horizontal="center" vertical="center" shrinkToFit="1"/>
    </xf>
    <xf numFmtId="41" fontId="120" fillId="0" borderId="35" xfId="684" applyNumberFormat="1" applyFont="1" applyFill="1" applyBorder="1" applyAlignment="1">
      <alignment horizontal="center" vertical="center" shrinkToFit="1"/>
    </xf>
    <xf numFmtId="41" fontId="120" fillId="0" borderId="36" xfId="684" applyNumberFormat="1" applyFont="1" applyFill="1" applyBorder="1" applyAlignment="1">
      <alignment horizontal="center" vertical="center" shrinkToFit="1"/>
    </xf>
    <xf numFmtId="41" fontId="120" fillId="0" borderId="65" xfId="684" applyNumberFormat="1" applyFont="1" applyFill="1" applyBorder="1" applyAlignment="1">
      <alignment horizontal="center" vertical="center" shrinkToFit="1"/>
    </xf>
    <xf numFmtId="41" fontId="120" fillId="0" borderId="57" xfId="45" applyFont="1" applyBorder="1">
      <alignment vertical="center"/>
    </xf>
    <xf numFmtId="41" fontId="120" fillId="0" borderId="54" xfId="684" applyNumberFormat="1" applyFont="1" applyFill="1" applyBorder="1" applyAlignment="1">
      <alignment horizontal="center" vertical="center" shrinkToFit="1"/>
    </xf>
    <xf numFmtId="41" fontId="120" fillId="0" borderId="56" xfId="684" applyNumberFormat="1" applyFont="1" applyFill="1" applyBorder="1" applyAlignment="1">
      <alignment horizontal="center" vertical="center" shrinkToFit="1"/>
    </xf>
    <xf numFmtId="41" fontId="120" fillId="0" borderId="57" xfId="684" applyNumberFormat="1" applyFont="1" applyFill="1" applyBorder="1" applyAlignment="1">
      <alignment horizontal="center" vertical="center" shrinkToFit="1"/>
    </xf>
    <xf numFmtId="41" fontId="120" fillId="0" borderId="59" xfId="684" applyNumberFormat="1" applyFont="1" applyFill="1" applyBorder="1" applyAlignment="1">
      <alignment horizontal="center" vertical="center" shrinkToFit="1"/>
    </xf>
    <xf numFmtId="41" fontId="120" fillId="0" borderId="33" xfId="684" applyNumberFormat="1" applyFont="1" applyFill="1" applyBorder="1" applyAlignment="1">
      <alignment horizontal="center" vertical="center" shrinkToFit="1"/>
    </xf>
    <xf numFmtId="41" fontId="120" fillId="0" borderId="60" xfId="684" applyNumberFormat="1" applyFont="1" applyFill="1" applyBorder="1" applyAlignment="1">
      <alignment horizontal="center" vertical="center" shrinkToFit="1"/>
    </xf>
    <xf numFmtId="41" fontId="120" fillId="0" borderId="43" xfId="684" applyNumberFormat="1" applyFont="1" applyFill="1" applyBorder="1" applyAlignment="1">
      <alignment horizontal="center" vertical="center" shrinkToFit="1"/>
    </xf>
    <xf numFmtId="41" fontId="120" fillId="0" borderId="175" xfId="45" applyNumberFormat="1" applyFont="1" applyBorder="1">
      <alignment vertical="center"/>
    </xf>
    <xf numFmtId="41" fontId="120" fillId="0" borderId="183" xfId="45" applyNumberFormat="1" applyFont="1" applyBorder="1">
      <alignment vertical="center"/>
    </xf>
    <xf numFmtId="41" fontId="120" fillId="0" borderId="161" xfId="0" applyNumberFormat="1" applyFont="1" applyBorder="1">
      <alignment vertical="center"/>
    </xf>
    <xf numFmtId="41" fontId="120" fillId="0" borderId="162" xfId="0" applyNumberFormat="1" applyFont="1" applyBorder="1">
      <alignment vertical="center"/>
    </xf>
    <xf numFmtId="41" fontId="120" fillId="0" borderId="19" xfId="45" applyNumberFormat="1" applyFont="1" applyBorder="1">
      <alignment vertical="center"/>
    </xf>
    <xf numFmtId="41" fontId="119" fillId="30" borderId="27" xfId="45" applyNumberFormat="1" applyFont="1" applyFill="1" applyBorder="1" applyAlignment="1">
      <alignment horizontal="right" vertical="center" shrinkToFit="1"/>
    </xf>
    <xf numFmtId="41" fontId="119" fillId="30" borderId="160" xfId="45" applyNumberFormat="1" applyFont="1" applyFill="1" applyBorder="1" applyAlignment="1">
      <alignment horizontal="right" vertical="center" shrinkToFit="1"/>
    </xf>
    <xf numFmtId="41" fontId="119" fillId="30" borderId="31" xfId="45" applyNumberFormat="1" applyFont="1" applyFill="1" applyBorder="1" applyAlignment="1">
      <alignment horizontal="right" vertical="center" shrinkToFit="1"/>
    </xf>
    <xf numFmtId="41" fontId="119" fillId="30" borderId="29" xfId="45" applyNumberFormat="1" applyFont="1" applyFill="1" applyBorder="1" applyAlignment="1">
      <alignment horizontal="right" vertical="center" shrinkToFit="1"/>
    </xf>
    <xf numFmtId="41" fontId="119" fillId="30" borderId="161" xfId="45" applyNumberFormat="1" applyFont="1" applyFill="1" applyBorder="1" applyAlignment="1">
      <alignment horizontal="right" vertical="center" shrinkToFit="1"/>
    </xf>
    <xf numFmtId="41" fontId="119" fillId="30" borderId="169" xfId="45" applyNumberFormat="1" applyFont="1" applyFill="1" applyBorder="1" applyAlignment="1">
      <alignment horizontal="right" vertical="center" shrinkToFit="1"/>
    </xf>
    <xf numFmtId="41" fontId="120" fillId="0" borderId="29" xfId="45" applyNumberFormat="1" applyFont="1" applyBorder="1">
      <alignment vertical="center"/>
    </xf>
    <xf numFmtId="41" fontId="120" fillId="0" borderId="160" xfId="0" applyNumberFormat="1" applyFont="1" applyBorder="1">
      <alignment vertical="center"/>
    </xf>
    <xf numFmtId="41" fontId="120" fillId="0" borderId="188" xfId="0" applyNumberFormat="1" applyFont="1" applyBorder="1">
      <alignment vertical="center"/>
    </xf>
    <xf numFmtId="41" fontId="120" fillId="87" borderId="155" xfId="0" applyNumberFormat="1" applyFont="1" applyFill="1" applyBorder="1">
      <alignment vertical="center"/>
    </xf>
    <xf numFmtId="41" fontId="120" fillId="87" borderId="162" xfId="0" applyNumberFormat="1" applyFont="1" applyFill="1" applyBorder="1">
      <alignment vertical="center"/>
    </xf>
    <xf numFmtId="41" fontId="120" fillId="0" borderId="169" xfId="0" applyNumberFormat="1" applyFont="1" applyBorder="1">
      <alignment vertical="center"/>
    </xf>
    <xf numFmtId="41" fontId="118" fillId="27" borderId="92" xfId="45" applyNumberFormat="1" applyFont="1" applyFill="1" applyBorder="1" applyAlignment="1">
      <alignment horizontal="right" vertical="center" shrinkToFit="1"/>
    </xf>
    <xf numFmtId="178" fontId="129" fillId="29" borderId="155" xfId="45" applyNumberFormat="1" applyFont="1" applyFill="1" applyBorder="1" applyAlignment="1">
      <alignment horizontal="center" vertical="center"/>
    </xf>
    <xf numFmtId="41" fontId="130" fillId="27" borderId="24" xfId="45" applyNumberFormat="1" applyFont="1" applyFill="1" applyBorder="1" applyAlignment="1">
      <alignment horizontal="right" vertical="center" shrinkToFit="1"/>
    </xf>
    <xf numFmtId="41" fontId="130" fillId="27" borderId="25" xfId="45" applyNumberFormat="1" applyFont="1" applyFill="1" applyBorder="1" applyAlignment="1">
      <alignment horizontal="right" vertical="center" shrinkToFit="1"/>
    </xf>
    <xf numFmtId="41" fontId="130" fillId="27" borderId="44" xfId="45" applyNumberFormat="1" applyFont="1" applyFill="1" applyBorder="1" applyAlignment="1">
      <alignment horizontal="right" vertical="center" shrinkToFit="1"/>
    </xf>
    <xf numFmtId="41" fontId="130" fillId="27" borderId="42" xfId="45" applyNumberFormat="1" applyFont="1" applyFill="1" applyBorder="1" applyAlignment="1">
      <alignment horizontal="right" vertical="center" shrinkToFit="1"/>
    </xf>
    <xf numFmtId="41" fontId="130" fillId="27" borderId="26" xfId="45" applyNumberFormat="1" applyFont="1" applyFill="1" applyBorder="1" applyAlignment="1">
      <alignment horizontal="right" vertical="center" shrinkToFit="1"/>
    </xf>
    <xf numFmtId="41" fontId="121" fillId="87" borderId="90" xfId="0" applyNumberFormat="1" applyFont="1" applyFill="1" applyBorder="1">
      <alignment vertical="center"/>
    </xf>
    <xf numFmtId="178" fontId="129" fillId="28" borderId="27" xfId="45" applyNumberFormat="1" applyFont="1" applyFill="1" applyBorder="1" applyAlignment="1">
      <alignment horizontal="center" vertical="center" wrapText="1"/>
    </xf>
    <xf numFmtId="41" fontId="130" fillId="27" borderId="59" xfId="45" applyNumberFormat="1" applyFont="1" applyFill="1" applyBorder="1" applyAlignment="1">
      <alignment horizontal="right" vertical="center" shrinkToFit="1"/>
    </xf>
    <xf numFmtId="41" fontId="130" fillId="27" borderId="33" xfId="45" applyNumberFormat="1" applyFont="1" applyFill="1" applyBorder="1" applyAlignment="1">
      <alignment horizontal="right" vertical="center" shrinkToFit="1"/>
    </xf>
    <xf numFmtId="41" fontId="130" fillId="27" borderId="45" xfId="45" applyNumberFormat="1" applyFont="1" applyFill="1" applyBorder="1" applyAlignment="1">
      <alignment horizontal="right" vertical="center" shrinkToFit="1"/>
    </xf>
    <xf numFmtId="41" fontId="130" fillId="27" borderId="43" xfId="45" applyNumberFormat="1" applyFont="1" applyFill="1" applyBorder="1" applyAlignment="1">
      <alignment horizontal="right" vertical="center" shrinkToFit="1"/>
    </xf>
    <xf numFmtId="41" fontId="130" fillId="27" borderId="60" xfId="45" applyNumberFormat="1" applyFont="1" applyFill="1" applyBorder="1" applyAlignment="1">
      <alignment horizontal="right" vertical="center" shrinkToFit="1"/>
    </xf>
    <xf numFmtId="41" fontId="121" fillId="87" borderId="100" xfId="0" applyNumberFormat="1" applyFont="1" applyFill="1" applyBorder="1">
      <alignment vertical="center"/>
    </xf>
    <xf numFmtId="178" fontId="129" fillId="29" borderId="27" xfId="45" applyNumberFormat="1" applyFont="1" applyFill="1" applyBorder="1" applyAlignment="1">
      <alignment horizontal="center" vertical="center"/>
    </xf>
    <xf numFmtId="41" fontId="121" fillId="30" borderId="157" xfId="45" applyNumberFormat="1" applyFont="1" applyFill="1" applyBorder="1" applyAlignment="1">
      <alignment horizontal="right" vertical="center" shrinkToFit="1"/>
    </xf>
    <xf numFmtId="41" fontId="121" fillId="30" borderId="125" xfId="45" applyNumberFormat="1" applyFont="1" applyFill="1" applyBorder="1" applyAlignment="1">
      <alignment horizontal="right" vertical="center" shrinkToFit="1"/>
    </xf>
    <xf numFmtId="180" fontId="121" fillId="0" borderId="135" xfId="45" applyNumberFormat="1" applyFont="1" applyBorder="1">
      <alignment vertical="center"/>
    </xf>
    <xf numFmtId="180" fontId="121" fillId="0" borderId="125" xfId="45" applyNumberFormat="1" applyFont="1" applyBorder="1">
      <alignment vertical="center"/>
    </xf>
    <xf numFmtId="180" fontId="121" fillId="0" borderId="136" xfId="45" applyNumberFormat="1" applyFont="1" applyBorder="1">
      <alignment vertical="center"/>
    </xf>
    <xf numFmtId="180" fontId="121" fillId="0" borderId="95" xfId="45" applyNumberFormat="1" applyFont="1" applyBorder="1">
      <alignment vertical="center"/>
    </xf>
    <xf numFmtId="180" fontId="121" fillId="0" borderId="54" xfId="45" applyNumberFormat="1" applyFont="1" applyBorder="1">
      <alignment vertical="center"/>
    </xf>
    <xf numFmtId="180" fontId="121" fillId="0" borderId="56" xfId="45" applyNumberFormat="1" applyFont="1" applyBorder="1">
      <alignment vertical="center"/>
    </xf>
    <xf numFmtId="180" fontId="121" fillId="0" borderId="58" xfId="45" applyNumberFormat="1" applyFont="1" applyBorder="1">
      <alignment vertical="center"/>
    </xf>
    <xf numFmtId="180" fontId="121" fillId="0" borderId="89" xfId="0" applyNumberFormat="1" applyFont="1" applyBorder="1">
      <alignment vertical="center"/>
    </xf>
    <xf numFmtId="180" fontId="121" fillId="0" borderId="93" xfId="45" applyNumberFormat="1" applyFont="1" applyBorder="1">
      <alignment vertical="center"/>
    </xf>
    <xf numFmtId="180" fontId="121" fillId="0" borderId="96" xfId="45" applyNumberFormat="1" applyFont="1" applyBorder="1">
      <alignment vertical="center"/>
    </xf>
    <xf numFmtId="178" fontId="129" fillId="28" borderId="32" xfId="45" applyNumberFormat="1" applyFont="1" applyFill="1" applyBorder="1" applyAlignment="1">
      <alignment horizontal="center" vertical="center" wrapText="1"/>
    </xf>
    <xf numFmtId="180" fontId="121" fillId="0" borderId="94" xfId="45" applyNumberFormat="1" applyFont="1" applyBorder="1">
      <alignment vertical="center"/>
    </xf>
    <xf numFmtId="180" fontId="121" fillId="0" borderId="35" xfId="45" applyNumberFormat="1" applyFont="1" applyBorder="1">
      <alignment vertical="center"/>
    </xf>
    <xf numFmtId="180" fontId="121" fillId="0" borderId="36" xfId="45" applyNumberFormat="1" applyFont="1" applyBorder="1">
      <alignment vertical="center"/>
    </xf>
    <xf numFmtId="180" fontId="121" fillId="0" borderId="28" xfId="45" applyNumberFormat="1" applyFont="1" applyBorder="1">
      <alignment vertical="center"/>
    </xf>
    <xf numFmtId="180" fontId="121" fillId="0" borderId="19" xfId="45" applyNumberFormat="1" applyFont="1" applyBorder="1">
      <alignment vertical="center"/>
    </xf>
    <xf numFmtId="180" fontId="121" fillId="0" borderId="29" xfId="45" applyNumberFormat="1" applyFont="1" applyBorder="1">
      <alignment vertical="center"/>
    </xf>
    <xf numFmtId="180" fontId="121" fillId="0" borderId="88" xfId="0" applyNumberFormat="1" applyFont="1" applyBorder="1">
      <alignment vertical="center"/>
    </xf>
    <xf numFmtId="41" fontId="121" fillId="30" borderId="185" xfId="45" applyNumberFormat="1" applyFont="1" applyFill="1" applyBorder="1" applyAlignment="1">
      <alignment horizontal="right" vertical="center" shrinkToFit="1"/>
    </xf>
    <xf numFmtId="41" fontId="121" fillId="30" borderId="175" xfId="45" applyNumberFormat="1" applyFont="1" applyFill="1" applyBorder="1" applyAlignment="1">
      <alignment horizontal="right" vertical="center" shrinkToFit="1"/>
    </xf>
    <xf numFmtId="180" fontId="121" fillId="0" borderId="86" xfId="45" applyNumberFormat="1" applyFont="1" applyBorder="1">
      <alignment vertical="center"/>
    </xf>
    <xf numFmtId="180" fontId="121" fillId="0" borderId="175" xfId="45" applyNumberFormat="1" applyFont="1" applyBorder="1">
      <alignment vertical="center"/>
    </xf>
    <xf numFmtId="180" fontId="121" fillId="0" borderId="183" xfId="45" applyNumberFormat="1" applyFont="1" applyBorder="1">
      <alignment vertical="center"/>
    </xf>
    <xf numFmtId="41" fontId="121" fillId="30" borderId="54" xfId="45" applyNumberFormat="1" applyFont="1" applyFill="1" applyBorder="1" applyAlignment="1">
      <alignment horizontal="right" vertical="center" shrinkToFit="1"/>
    </xf>
    <xf numFmtId="41" fontId="121" fillId="30" borderId="56" xfId="45" applyNumberFormat="1" applyFont="1" applyFill="1" applyBorder="1" applyAlignment="1">
      <alignment horizontal="right" vertical="center" shrinkToFit="1"/>
    </xf>
    <xf numFmtId="41" fontId="121" fillId="30" borderId="55" xfId="45" applyNumberFormat="1" applyFont="1" applyFill="1" applyBorder="1" applyAlignment="1">
      <alignment horizontal="right" vertical="center" shrinkToFit="1"/>
    </xf>
    <xf numFmtId="180" fontId="121" fillId="0" borderId="101" xfId="0" applyNumberFormat="1" applyFont="1" applyBorder="1">
      <alignment vertical="center"/>
    </xf>
    <xf numFmtId="41" fontId="121" fillId="30" borderId="59" xfId="45" applyNumberFormat="1" applyFont="1" applyFill="1" applyBorder="1" applyAlignment="1">
      <alignment horizontal="right" vertical="center" shrinkToFit="1"/>
    </xf>
    <xf numFmtId="41" fontId="121" fillId="30" borderId="33" xfId="45" applyNumberFormat="1" applyFont="1" applyFill="1" applyBorder="1" applyAlignment="1">
      <alignment horizontal="right" vertical="center" shrinkToFit="1"/>
    </xf>
    <xf numFmtId="41" fontId="121" fillId="30" borderId="45" xfId="45" applyNumberFormat="1" applyFont="1" applyFill="1" applyBorder="1" applyAlignment="1">
      <alignment horizontal="right" vertical="center" shrinkToFit="1"/>
    </xf>
    <xf numFmtId="180" fontId="121" fillId="0" borderId="59" xfId="45" applyNumberFormat="1" applyFont="1" applyBorder="1">
      <alignment vertical="center"/>
    </xf>
    <xf numFmtId="180" fontId="121" fillId="0" borderId="33" xfId="45" applyNumberFormat="1" applyFont="1" applyBorder="1">
      <alignment vertical="center"/>
    </xf>
    <xf numFmtId="180" fontId="121" fillId="0" borderId="60" xfId="45" applyNumberFormat="1" applyFont="1" applyBorder="1">
      <alignment vertical="center"/>
    </xf>
    <xf numFmtId="180" fontId="121" fillId="0" borderId="100" xfId="0" applyNumberFormat="1" applyFont="1" applyBorder="1">
      <alignment vertical="center"/>
    </xf>
    <xf numFmtId="41" fontId="120" fillId="0" borderId="136" xfId="46" applyNumberFormat="1" applyFont="1" applyFill="1" applyBorder="1" applyAlignment="1">
      <alignment horizontal="center" vertical="center" shrinkToFit="1"/>
    </xf>
    <xf numFmtId="41" fontId="120" fillId="0" borderId="28" xfId="46" applyNumberFormat="1" applyFont="1" applyFill="1" applyBorder="1" applyAlignment="1">
      <alignment horizontal="center" vertical="center" shrinkToFit="1"/>
    </xf>
    <xf numFmtId="41" fontId="120" fillId="0" borderId="19" xfId="46" applyNumberFormat="1" applyFont="1" applyFill="1" applyBorder="1" applyAlignment="1">
      <alignment horizontal="center" vertical="center" shrinkToFit="1"/>
    </xf>
    <xf numFmtId="41" fontId="120" fillId="0" borderId="30" xfId="46" applyNumberFormat="1" applyFont="1" applyFill="1" applyBorder="1" applyAlignment="1">
      <alignment horizontal="center" vertical="center" shrinkToFit="1"/>
    </xf>
    <xf numFmtId="41" fontId="119" fillId="0" borderId="33" xfId="46" applyFont="1" applyFill="1" applyBorder="1" applyAlignment="1">
      <alignment horizontal="right" vertical="center" shrinkToFit="1"/>
    </xf>
    <xf numFmtId="178" fontId="18" fillId="54" borderId="189" xfId="678" applyNumberFormat="1" applyFont="1" applyFill="1" applyBorder="1" applyAlignment="1">
      <alignment horizontal="center" vertical="center"/>
    </xf>
    <xf numFmtId="41" fontId="118" fillId="27" borderId="161" xfId="45" applyNumberFormat="1" applyFont="1" applyFill="1" applyBorder="1" applyAlignment="1">
      <alignment horizontal="right" vertical="center" shrinkToFit="1"/>
    </xf>
    <xf numFmtId="41" fontId="118" fillId="27" borderId="162" xfId="45" applyNumberFormat="1" applyFont="1" applyFill="1" applyBorder="1" applyAlignment="1">
      <alignment horizontal="right" vertical="center" shrinkToFit="1"/>
    </xf>
    <xf numFmtId="41" fontId="118" fillId="0" borderId="89" xfId="45" applyNumberFormat="1" applyFont="1" applyFill="1" applyBorder="1" applyAlignment="1">
      <alignment horizontal="right" vertical="center" shrinkToFit="1"/>
    </xf>
    <xf numFmtId="41" fontId="118" fillId="0" borderId="88" xfId="45" applyNumberFormat="1" applyFont="1" applyFill="1" applyBorder="1" applyAlignment="1">
      <alignment horizontal="right" vertical="center" shrinkToFit="1"/>
    </xf>
    <xf numFmtId="41" fontId="118" fillId="0" borderId="101" xfId="45" applyNumberFormat="1" applyFont="1" applyFill="1" applyBorder="1" applyAlignment="1">
      <alignment horizontal="right" vertical="center" shrinkToFit="1"/>
    </xf>
    <xf numFmtId="41" fontId="118" fillId="0" borderId="100" xfId="45" applyNumberFormat="1" applyFont="1" applyFill="1" applyBorder="1" applyAlignment="1">
      <alignment horizontal="right" vertical="center" shrinkToFit="1"/>
    </xf>
    <xf numFmtId="41" fontId="120" fillId="0" borderId="89" xfId="45" applyNumberFormat="1" applyFont="1" applyBorder="1">
      <alignment vertical="center"/>
    </xf>
    <xf numFmtId="41" fontId="120" fillId="0" borderId="100" xfId="45" applyNumberFormat="1" applyFont="1" applyBorder="1">
      <alignment vertical="center"/>
    </xf>
    <xf numFmtId="41" fontId="120" fillId="0" borderId="88" xfId="45" applyNumberFormat="1" applyFont="1" applyBorder="1">
      <alignment vertical="center"/>
    </xf>
    <xf numFmtId="41" fontId="120" fillId="0" borderId="89" xfId="684" applyNumberFormat="1" applyFont="1" applyFill="1" applyBorder="1" applyAlignment="1">
      <alignment horizontal="center" vertical="center" shrinkToFit="1"/>
    </xf>
    <xf numFmtId="41" fontId="120" fillId="0" borderId="88" xfId="684" applyNumberFormat="1" applyFont="1" applyFill="1" applyBorder="1" applyAlignment="1">
      <alignment horizontal="center" vertical="center" shrinkToFit="1"/>
    </xf>
    <xf numFmtId="41" fontId="120" fillId="0" borderId="101" xfId="684" applyNumberFormat="1" applyFont="1" applyFill="1" applyBorder="1" applyAlignment="1">
      <alignment horizontal="center" vertical="center" shrinkToFit="1"/>
    </xf>
    <xf numFmtId="41" fontId="120" fillId="0" borderId="100" xfId="684" applyNumberFormat="1" applyFont="1" applyFill="1" applyBorder="1" applyAlignment="1">
      <alignment horizontal="center" vertical="center" shrinkToFit="1"/>
    </xf>
    <xf numFmtId="41" fontId="120" fillId="0" borderId="91" xfId="684" applyNumberFormat="1" applyFont="1" applyFill="1" applyBorder="1" applyAlignment="1">
      <alignment horizontal="center" vertical="center" shrinkToFit="1"/>
    </xf>
    <xf numFmtId="41" fontId="120" fillId="0" borderId="89" xfId="46" applyNumberFormat="1" applyFont="1" applyFill="1" applyBorder="1" applyAlignment="1">
      <alignment horizontal="center" vertical="center" shrinkToFit="1"/>
    </xf>
    <xf numFmtId="41" fontId="120" fillId="0" borderId="153" xfId="46" applyNumberFormat="1" applyFont="1" applyFill="1" applyBorder="1" applyAlignment="1">
      <alignment horizontal="center" vertical="center" shrinkToFit="1"/>
    </xf>
    <xf numFmtId="41" fontId="120" fillId="0" borderId="100" xfId="46" applyNumberFormat="1" applyFont="1" applyFill="1" applyBorder="1" applyAlignment="1">
      <alignment horizontal="center" vertical="center" shrinkToFit="1"/>
    </xf>
    <xf numFmtId="41" fontId="120" fillId="0" borderId="101" xfId="46" applyNumberFormat="1" applyFont="1" applyFill="1" applyBorder="1" applyAlignment="1">
      <alignment horizontal="center" vertical="center" shrinkToFit="1"/>
    </xf>
    <xf numFmtId="41" fontId="120" fillId="0" borderId="60" xfId="678" applyNumberFormat="1" applyFont="1" applyFill="1" applyBorder="1" applyAlignment="1">
      <alignment horizontal="center" vertical="center"/>
    </xf>
    <xf numFmtId="41" fontId="120" fillId="0" borderId="36" xfId="678" applyNumberFormat="1" applyFont="1" applyFill="1" applyBorder="1" applyAlignment="1">
      <alignment horizontal="center" vertical="center"/>
    </xf>
    <xf numFmtId="41" fontId="118" fillId="0" borderId="60" xfId="678" applyNumberFormat="1" applyFont="1" applyFill="1" applyBorder="1" applyAlignment="1">
      <alignment horizontal="center" vertical="center" shrinkToFit="1"/>
    </xf>
    <xf numFmtId="41" fontId="120" fillId="0" borderId="60" xfId="678" applyNumberFormat="1" applyFont="1" applyFill="1" applyBorder="1" applyAlignment="1">
      <alignment horizontal="center" vertical="center" shrinkToFit="1"/>
    </xf>
    <xf numFmtId="41" fontId="120" fillId="0" borderId="161" xfId="0" applyNumberFormat="1" applyFont="1" applyFill="1" applyBorder="1" applyAlignment="1"/>
    <xf numFmtId="41" fontId="120" fillId="0" borderId="162" xfId="0" applyNumberFormat="1" applyFont="1" applyFill="1" applyBorder="1" applyAlignment="1"/>
    <xf numFmtId="41" fontId="120" fillId="0" borderId="188" xfId="0" applyNumberFormat="1" applyFont="1" applyFill="1" applyBorder="1" applyAlignment="1"/>
    <xf numFmtId="41" fontId="120" fillId="0" borderId="160" xfId="0" applyNumberFormat="1" applyFont="1" applyFill="1" applyBorder="1" applyAlignment="1"/>
    <xf numFmtId="41" fontId="119" fillId="30" borderId="162" xfId="45" applyNumberFormat="1" applyFont="1" applyFill="1" applyBorder="1" applyAlignment="1">
      <alignment horizontal="right" vertical="center" shrinkToFit="1"/>
    </xf>
    <xf numFmtId="41" fontId="117" fillId="30" borderId="54" xfId="45" applyNumberFormat="1" applyFont="1" applyFill="1" applyBorder="1" applyAlignment="1">
      <alignment horizontal="right" vertical="center" shrinkToFit="1"/>
    </xf>
    <xf numFmtId="41" fontId="118" fillId="0" borderId="175" xfId="45" applyNumberFormat="1" applyFont="1" applyFill="1" applyBorder="1" applyAlignment="1">
      <alignment horizontal="right" vertical="center" shrinkToFit="1"/>
    </xf>
    <xf numFmtId="41" fontId="118" fillId="0" borderId="56" xfId="45" applyNumberFormat="1" applyFont="1" applyFill="1" applyBorder="1" applyAlignment="1">
      <alignment horizontal="right" vertical="center" shrinkToFit="1"/>
    </xf>
    <xf numFmtId="41" fontId="117" fillId="30" borderId="59" xfId="45" applyNumberFormat="1" applyFont="1" applyFill="1" applyBorder="1" applyAlignment="1">
      <alignment horizontal="right" vertical="center" shrinkToFit="1"/>
    </xf>
    <xf numFmtId="41" fontId="118" fillId="0" borderId="19" xfId="45" applyNumberFormat="1" applyFont="1" applyFill="1" applyBorder="1" applyAlignment="1">
      <alignment horizontal="right" vertical="center" shrinkToFit="1"/>
    </xf>
    <xf numFmtId="41" fontId="108" fillId="0" borderId="13" xfId="45" applyFont="1" applyBorder="1" applyAlignment="1">
      <alignment horizontal="right" vertical="center" wrapText="1"/>
    </xf>
    <xf numFmtId="41" fontId="131" fillId="33" borderId="13" xfId="45" applyFont="1" applyFill="1" applyBorder="1" applyAlignment="1">
      <alignment vertical="center" wrapText="1"/>
    </xf>
    <xf numFmtId="41" fontId="131" fillId="33" borderId="13" xfId="45" applyNumberFormat="1" applyFont="1" applyFill="1" applyBorder="1" applyAlignment="1">
      <alignment vertical="center" wrapText="1"/>
    </xf>
    <xf numFmtId="41" fontId="119" fillId="0" borderId="46" xfId="683" applyNumberFormat="1" applyFont="1" applyFill="1" applyBorder="1" applyAlignment="1">
      <alignment horizontal="center" vertical="center" shrinkToFit="1"/>
    </xf>
    <xf numFmtId="41" fontId="119" fillId="0" borderId="47" xfId="683" applyNumberFormat="1" applyFont="1" applyFill="1" applyBorder="1" applyAlignment="1">
      <alignment horizontal="center" vertical="center" shrinkToFit="1"/>
    </xf>
    <xf numFmtId="41" fontId="119" fillId="0" borderId="48" xfId="683" applyNumberFormat="1" applyFont="1" applyFill="1" applyBorder="1" applyAlignment="1">
      <alignment horizontal="center" vertical="center" shrinkToFit="1"/>
    </xf>
    <xf numFmtId="41" fontId="120" fillId="0" borderId="46" xfId="45" applyFont="1" applyBorder="1">
      <alignment vertical="center"/>
    </xf>
    <xf numFmtId="41" fontId="120" fillId="0" borderId="47" xfId="45" applyFont="1" applyBorder="1">
      <alignment vertical="center"/>
    </xf>
    <xf numFmtId="41" fontId="120" fillId="0" borderId="48" xfId="45" applyFont="1" applyBorder="1">
      <alignment vertical="center"/>
    </xf>
    <xf numFmtId="189" fontId="118" fillId="27" borderId="24" xfId="45" applyNumberFormat="1" applyFont="1" applyFill="1" applyBorder="1" applyAlignment="1">
      <alignment horizontal="right" vertical="center" shrinkToFit="1"/>
    </xf>
    <xf numFmtId="189" fontId="118" fillId="27" borderId="25" xfId="45" applyNumberFormat="1" applyFont="1" applyFill="1" applyBorder="1" applyAlignment="1">
      <alignment horizontal="right" vertical="center" shrinkToFit="1"/>
    </xf>
    <xf numFmtId="189" fontId="118" fillId="27" borderId="42" xfId="45" applyNumberFormat="1" applyFont="1" applyFill="1" applyBorder="1" applyAlignment="1">
      <alignment horizontal="right" vertical="center" shrinkToFit="1"/>
    </xf>
    <xf numFmtId="189" fontId="118" fillId="27" borderId="26" xfId="45" applyNumberFormat="1" applyFont="1" applyFill="1" applyBorder="1" applyAlignment="1">
      <alignment horizontal="right" vertical="center" shrinkToFit="1"/>
    </xf>
    <xf numFmtId="189" fontId="118" fillId="27" borderId="59" xfId="45" applyNumberFormat="1" applyFont="1" applyFill="1" applyBorder="1" applyAlignment="1">
      <alignment horizontal="right" vertical="center" shrinkToFit="1"/>
    </xf>
    <xf numFmtId="189" fontId="118" fillId="27" borderId="33" xfId="45" applyNumberFormat="1" applyFont="1" applyFill="1" applyBorder="1" applyAlignment="1">
      <alignment horizontal="right" vertical="center" shrinkToFit="1"/>
    </xf>
    <xf numFmtId="189" fontId="118" fillId="27" borderId="43" xfId="45" applyNumberFormat="1" applyFont="1" applyFill="1" applyBorder="1" applyAlignment="1">
      <alignment horizontal="right" vertical="center" shrinkToFit="1"/>
    </xf>
    <xf numFmtId="189" fontId="118" fillId="27" borderId="60" xfId="45" applyNumberFormat="1" applyFont="1" applyFill="1" applyBorder="1" applyAlignment="1">
      <alignment horizontal="right" vertical="center" shrinkToFit="1"/>
    </xf>
    <xf numFmtId="189" fontId="119" fillId="0" borderId="157" xfId="46" applyNumberFormat="1" applyFont="1" applyFill="1" applyBorder="1" applyAlignment="1">
      <alignment horizontal="center" vertical="center" shrinkToFit="1"/>
    </xf>
    <xf numFmtId="189" fontId="119" fillId="0" borderId="125" xfId="46" applyNumberFormat="1" applyFont="1" applyFill="1" applyBorder="1" applyAlignment="1">
      <alignment horizontal="center" vertical="center" shrinkToFit="1"/>
    </xf>
    <xf numFmtId="189" fontId="119" fillId="0" borderId="151" xfId="46" applyNumberFormat="1" applyFont="1" applyFill="1" applyBorder="1" applyAlignment="1">
      <alignment horizontal="center" vertical="center" shrinkToFit="1"/>
    </xf>
    <xf numFmtId="189" fontId="119" fillId="0" borderId="54" xfId="46" applyNumberFormat="1" applyFont="1" applyFill="1" applyBorder="1" applyAlignment="1">
      <alignment horizontal="center" vertical="center" shrinkToFit="1"/>
    </xf>
    <xf numFmtId="189" fontId="119" fillId="0" borderId="56" xfId="46" applyNumberFormat="1" applyFont="1" applyFill="1" applyBorder="1" applyAlignment="1">
      <alignment horizontal="center" vertical="center" shrinkToFit="1"/>
    </xf>
    <xf numFmtId="189" fontId="119" fillId="0" borderId="58" xfId="46" applyNumberFormat="1" applyFont="1" applyFill="1" applyBorder="1" applyAlignment="1">
      <alignment horizontal="center" vertical="center" shrinkToFit="1"/>
    </xf>
    <xf numFmtId="189" fontId="120" fillId="0" borderId="89" xfId="0" applyNumberFormat="1" applyFont="1" applyBorder="1">
      <alignment vertical="center"/>
    </xf>
    <xf numFmtId="189" fontId="119" fillId="0" borderId="185" xfId="46" applyNumberFormat="1" applyFont="1" applyFill="1" applyBorder="1" applyAlignment="1">
      <alignment horizontal="center" vertical="center" shrinkToFit="1"/>
    </xf>
    <xf numFmtId="189" fontId="119" fillId="0" borderId="175" xfId="46" applyNumberFormat="1" applyFont="1" applyFill="1" applyBorder="1" applyAlignment="1">
      <alignment horizontal="center" vertical="center" shrinkToFit="1"/>
    </xf>
    <xf numFmtId="189" fontId="119" fillId="0" borderId="186" xfId="46" applyNumberFormat="1" applyFont="1" applyFill="1" applyBorder="1" applyAlignment="1">
      <alignment horizontal="center" vertical="center" shrinkToFit="1"/>
    </xf>
    <xf numFmtId="189" fontId="119" fillId="0" borderId="59" xfId="46" applyNumberFormat="1" applyFont="1" applyFill="1" applyBorder="1" applyAlignment="1">
      <alignment horizontal="center" vertical="center" shrinkToFit="1"/>
    </xf>
    <xf numFmtId="189" fontId="119" fillId="0" borderId="33" xfId="46" applyNumberFormat="1" applyFont="1" applyFill="1" applyBorder="1" applyAlignment="1">
      <alignment horizontal="center" vertical="center" shrinkToFit="1"/>
    </xf>
    <xf numFmtId="189" fontId="119" fillId="0" borderId="60" xfId="46" applyNumberFormat="1" applyFont="1" applyFill="1" applyBorder="1" applyAlignment="1">
      <alignment horizontal="center" vertical="center" shrinkToFit="1"/>
    </xf>
    <xf numFmtId="189" fontId="119" fillId="0" borderId="43" xfId="46" applyNumberFormat="1" applyFont="1" applyFill="1" applyBorder="1" applyAlignment="1">
      <alignment horizontal="center" vertical="center" shrinkToFit="1"/>
    </xf>
    <xf numFmtId="189" fontId="120" fillId="0" borderId="100" xfId="0" applyNumberFormat="1" applyFont="1" applyBorder="1">
      <alignment vertical="center"/>
    </xf>
    <xf numFmtId="189" fontId="119" fillId="0" borderId="55" xfId="46" applyNumberFormat="1" applyFont="1" applyFill="1" applyBorder="1" applyAlignment="1">
      <alignment horizontal="center" vertical="center" shrinkToFit="1"/>
    </xf>
    <xf numFmtId="189" fontId="119" fillId="0" borderId="136" xfId="46" applyNumberFormat="1" applyFont="1" applyFill="1" applyBorder="1" applyAlignment="1">
      <alignment horizontal="center" vertical="center" shrinkToFit="1"/>
    </xf>
    <xf numFmtId="189" fontId="119" fillId="0" borderId="135" xfId="46" applyNumberFormat="1" applyFont="1" applyFill="1" applyBorder="1" applyAlignment="1">
      <alignment horizontal="center" vertical="center" shrinkToFit="1"/>
    </xf>
    <xf numFmtId="189" fontId="119" fillId="0" borderId="28" xfId="46" applyNumberFormat="1" applyFont="1" applyFill="1" applyBorder="1" applyAlignment="1">
      <alignment horizontal="center" vertical="center" shrinkToFit="1"/>
    </xf>
    <xf numFmtId="189" fontId="119" fillId="0" borderId="19" xfId="46" applyNumberFormat="1" applyFont="1" applyFill="1" applyBorder="1" applyAlignment="1">
      <alignment horizontal="center" vertical="center" shrinkToFit="1"/>
    </xf>
    <xf numFmtId="189" fontId="119" fillId="0" borderId="29" xfId="46" applyNumberFormat="1" applyFont="1" applyFill="1" applyBorder="1" applyAlignment="1">
      <alignment horizontal="center" vertical="center" shrinkToFit="1"/>
    </xf>
    <xf numFmtId="189" fontId="119" fillId="0" borderId="30" xfId="46" applyNumberFormat="1" applyFont="1" applyFill="1" applyBorder="1" applyAlignment="1">
      <alignment horizontal="center" vertical="center" shrinkToFit="1"/>
    </xf>
    <xf numFmtId="189" fontId="119" fillId="0" borderId="161" xfId="46" applyNumberFormat="1" applyFont="1" applyFill="1" applyBorder="1" applyAlignment="1">
      <alignment horizontal="center" vertical="center" shrinkToFit="1"/>
    </xf>
    <xf numFmtId="189" fontId="119" fillId="0" borderId="27" xfId="46" applyNumberFormat="1" applyFont="1" applyFill="1" applyBorder="1" applyAlignment="1">
      <alignment horizontal="center" vertical="center" shrinkToFit="1"/>
    </xf>
    <xf numFmtId="189" fontId="119" fillId="0" borderId="86" xfId="46" applyNumberFormat="1" applyFont="1" applyFill="1" applyBorder="1" applyAlignment="1">
      <alignment horizontal="center" vertical="center" shrinkToFit="1"/>
    </xf>
    <xf numFmtId="189" fontId="119" fillId="0" borderId="183" xfId="46" applyNumberFormat="1" applyFont="1" applyFill="1" applyBorder="1" applyAlignment="1">
      <alignment horizontal="center" vertical="center" shrinkToFit="1"/>
    </xf>
    <xf numFmtId="189" fontId="119" fillId="0" borderId="46" xfId="46" applyNumberFormat="1" applyFont="1" applyFill="1" applyBorder="1" applyAlignment="1">
      <alignment horizontal="center" vertical="center" shrinkToFit="1"/>
    </xf>
    <xf numFmtId="189" fontId="119" fillId="0" borderId="47" xfId="46" applyNumberFormat="1" applyFont="1" applyFill="1" applyBorder="1" applyAlignment="1">
      <alignment horizontal="center" vertical="center" shrinkToFit="1"/>
    </xf>
    <xf numFmtId="189" fontId="119" fillId="0" borderId="48" xfId="46" applyNumberFormat="1" applyFont="1" applyFill="1" applyBorder="1" applyAlignment="1">
      <alignment horizontal="center" vertical="center" shrinkToFit="1"/>
    </xf>
    <xf numFmtId="189" fontId="119" fillId="0" borderId="84" xfId="46" applyNumberFormat="1" applyFont="1" applyFill="1" applyBorder="1" applyAlignment="1">
      <alignment horizontal="center" vertical="center" shrinkToFit="1"/>
    </xf>
    <xf numFmtId="189" fontId="119" fillId="0" borderId="32" xfId="46" applyNumberFormat="1" applyFont="1" applyFill="1" applyBorder="1" applyAlignment="1">
      <alignment horizontal="center" vertical="center" shrinkToFit="1"/>
    </xf>
    <xf numFmtId="189" fontId="119" fillId="0" borderId="93" xfId="46" applyNumberFormat="1" applyFont="1" applyFill="1" applyBorder="1" applyAlignment="1">
      <alignment horizontal="center" vertical="center" shrinkToFit="1"/>
    </xf>
    <xf numFmtId="189" fontId="119" fillId="0" borderId="95" xfId="46" applyNumberFormat="1" applyFont="1" applyFill="1" applyBorder="1" applyAlignment="1">
      <alignment horizontal="center" vertical="center" shrinkToFit="1"/>
    </xf>
    <xf numFmtId="189" fontId="119" fillId="0" borderId="96" xfId="46" applyNumberFormat="1" applyFont="1" applyFill="1" applyBorder="1" applyAlignment="1">
      <alignment horizontal="center" vertical="center" shrinkToFit="1"/>
    </xf>
    <xf numFmtId="189" fontId="120" fillId="0" borderId="88" xfId="0" applyNumberFormat="1" applyFont="1" applyBorder="1">
      <alignment vertical="center"/>
    </xf>
    <xf numFmtId="189" fontId="118" fillId="27" borderId="94" xfId="45" applyNumberFormat="1" applyFont="1" applyFill="1" applyBorder="1" applyAlignment="1">
      <alignment horizontal="right" vertical="center" shrinkToFit="1"/>
    </xf>
    <xf numFmtId="189" fontId="118" fillId="27" borderId="35" xfId="45" applyNumberFormat="1" applyFont="1" applyFill="1" applyBorder="1" applyAlignment="1">
      <alignment horizontal="right" vertical="center" shrinkToFit="1"/>
    </xf>
    <xf numFmtId="189" fontId="118" fillId="27" borderId="36" xfId="45" applyNumberFormat="1" applyFont="1" applyFill="1" applyBorder="1" applyAlignment="1">
      <alignment horizontal="right" vertical="center" shrinkToFit="1"/>
    </xf>
    <xf numFmtId="189" fontId="119" fillId="0" borderId="94" xfId="46" applyNumberFormat="1" applyFont="1" applyFill="1" applyBorder="1" applyAlignment="1">
      <alignment horizontal="center" vertical="center" shrinkToFit="1"/>
    </xf>
    <xf numFmtId="189" fontId="119" fillId="0" borderId="35" xfId="46" applyNumberFormat="1" applyFont="1" applyFill="1" applyBorder="1" applyAlignment="1">
      <alignment horizontal="center" vertical="center" shrinkToFit="1"/>
    </xf>
    <xf numFmtId="189" fontId="119" fillId="0" borderId="36" xfId="46" applyNumberFormat="1" applyFont="1" applyFill="1" applyBorder="1" applyAlignment="1">
      <alignment horizontal="center" vertical="center" shrinkToFit="1"/>
    </xf>
    <xf numFmtId="180" fontId="121" fillId="0" borderId="57" xfId="45" applyNumberFormat="1" applyFont="1" applyBorder="1">
      <alignment vertical="center"/>
    </xf>
    <xf numFmtId="180" fontId="121" fillId="0" borderId="43" xfId="45" applyNumberFormat="1" applyFont="1" applyBorder="1">
      <alignment vertical="center"/>
    </xf>
    <xf numFmtId="180" fontId="121" fillId="0" borderId="100" xfId="0" applyNumberFormat="1" applyFont="1" applyBorder="1" applyAlignment="1">
      <alignment horizontal="right" vertical="center"/>
    </xf>
    <xf numFmtId="41" fontId="115" fillId="33" borderId="13" xfId="45" applyNumberFormat="1" applyFont="1" applyFill="1" applyBorder="1" applyAlignment="1">
      <alignment vertical="center" shrinkToFit="1"/>
    </xf>
    <xf numFmtId="41" fontId="115" fillId="33" borderId="21" xfId="2734" applyNumberFormat="1" applyFont="1" applyFill="1" applyBorder="1" applyAlignment="1">
      <alignment vertical="center" shrinkToFit="1"/>
    </xf>
    <xf numFmtId="41" fontId="120" fillId="0" borderId="88" xfId="45" applyFont="1" applyBorder="1">
      <alignment vertical="center"/>
    </xf>
    <xf numFmtId="41" fontId="120" fillId="87" borderId="90" xfId="45" applyFont="1" applyFill="1" applyBorder="1">
      <alignment vertical="center"/>
    </xf>
    <xf numFmtId="41" fontId="120" fillId="87" borderId="100" xfId="45" applyFont="1" applyFill="1" applyBorder="1">
      <alignment vertical="center"/>
    </xf>
    <xf numFmtId="41" fontId="120" fillId="0" borderId="89" xfId="45" applyFont="1" applyBorder="1">
      <alignment vertical="center"/>
    </xf>
    <xf numFmtId="41" fontId="120" fillId="0" borderId="100" xfId="45" applyFont="1" applyBorder="1">
      <alignment vertical="center"/>
    </xf>
    <xf numFmtId="41" fontId="118" fillId="27" borderId="24" xfId="45" applyFont="1" applyFill="1" applyBorder="1" applyAlignment="1">
      <alignment horizontal="right" vertical="center" shrinkToFit="1"/>
    </xf>
    <xf numFmtId="41" fontId="118" fillId="27" borderId="25" xfId="45" applyFont="1" applyFill="1" applyBorder="1" applyAlignment="1">
      <alignment horizontal="right" vertical="center" shrinkToFit="1"/>
    </xf>
    <xf numFmtId="41" fontId="118" fillId="27" borderId="26" xfId="45" applyFont="1" applyFill="1" applyBorder="1" applyAlignment="1">
      <alignment horizontal="right" vertical="center" shrinkToFit="1"/>
    </xf>
    <xf numFmtId="41" fontId="118" fillId="27" borderId="59" xfId="45" applyFont="1" applyFill="1" applyBorder="1" applyAlignment="1">
      <alignment horizontal="right" vertical="center" shrinkToFit="1"/>
    </xf>
    <xf numFmtId="41" fontId="118" fillId="27" borderId="33" xfId="45" applyFont="1" applyFill="1" applyBorder="1" applyAlignment="1">
      <alignment horizontal="right" vertical="center" shrinkToFit="1"/>
    </xf>
    <xf numFmtId="41" fontId="118" fillId="27" borderId="60" xfId="45" applyFont="1" applyFill="1" applyBorder="1" applyAlignment="1">
      <alignment horizontal="right" vertical="center" shrinkToFit="1"/>
    </xf>
    <xf numFmtId="41" fontId="119" fillId="0" borderId="59" xfId="45" applyFont="1" applyFill="1" applyBorder="1" applyAlignment="1">
      <alignment horizontal="center" vertical="center" shrinkToFit="1"/>
    </xf>
    <xf numFmtId="41" fontId="119" fillId="0" borderId="33" xfId="45" applyFont="1" applyFill="1" applyBorder="1" applyAlignment="1">
      <alignment horizontal="center" vertical="center" shrinkToFit="1"/>
    </xf>
    <xf numFmtId="41" fontId="119" fillId="0" borderId="60" xfId="45" applyFont="1" applyFill="1" applyBorder="1" applyAlignment="1">
      <alignment horizontal="center" vertical="center" shrinkToFit="1"/>
    </xf>
    <xf numFmtId="0" fontId="0" fillId="0" borderId="192" xfId="0" applyBorder="1" applyAlignment="1">
      <alignment horizontal="center" vertical="center"/>
    </xf>
    <xf numFmtId="188" fontId="0" fillId="0" borderId="192" xfId="45" applyNumberFormat="1" applyFont="1" applyBorder="1">
      <alignment vertical="center"/>
    </xf>
    <xf numFmtId="41" fontId="0" fillId="0" borderId="192" xfId="45" applyFont="1" applyBorder="1">
      <alignment vertical="center"/>
    </xf>
    <xf numFmtId="190" fontId="0" fillId="0" borderId="192" xfId="45" applyNumberFormat="1" applyFont="1" applyBorder="1">
      <alignment vertical="center"/>
    </xf>
    <xf numFmtId="0" fontId="0" fillId="0" borderId="192" xfId="0" applyBorder="1">
      <alignment vertical="center"/>
    </xf>
    <xf numFmtId="0" fontId="0" fillId="0" borderId="194" xfId="0" applyBorder="1" applyAlignment="1">
      <alignment horizontal="center" vertical="center"/>
    </xf>
    <xf numFmtId="41" fontId="0" fillId="0" borderId="194" xfId="45" applyFont="1" applyBorder="1" applyAlignment="1">
      <alignment horizontal="center" vertical="center"/>
    </xf>
    <xf numFmtId="190" fontId="0" fillId="0" borderId="194" xfId="45" applyNumberFormat="1" applyFont="1" applyBorder="1" applyAlignment="1">
      <alignment horizontal="center" vertical="center"/>
    </xf>
    <xf numFmtId="188" fontId="0" fillId="0" borderId="194" xfId="45" applyNumberFormat="1" applyFont="1" applyBorder="1">
      <alignment vertical="center"/>
    </xf>
    <xf numFmtId="0" fontId="0" fillId="93" borderId="193" xfId="0" applyFill="1" applyBorder="1" applyAlignment="1">
      <alignment horizontal="center" vertical="center"/>
    </xf>
    <xf numFmtId="0" fontId="0" fillId="93" borderId="193" xfId="0" applyFill="1" applyBorder="1" applyAlignment="1">
      <alignment horizontal="center" vertical="center" wrapText="1"/>
    </xf>
    <xf numFmtId="41" fontId="119" fillId="0" borderId="86" xfId="683" applyNumberFormat="1" applyFont="1" applyFill="1" applyBorder="1" applyAlignment="1">
      <alignment horizontal="center" vertical="center" shrinkToFit="1"/>
    </xf>
    <xf numFmtId="41" fontId="119" fillId="0" borderId="175" xfId="683" applyNumberFormat="1" applyFont="1" applyFill="1" applyBorder="1" applyAlignment="1">
      <alignment horizontal="center" vertical="center" shrinkToFit="1"/>
    </xf>
    <xf numFmtId="41" fontId="119" fillId="0" borderId="183" xfId="683" applyNumberFormat="1" applyFont="1" applyFill="1" applyBorder="1" applyAlignment="1">
      <alignment horizontal="center" vertical="center" shrinkToFit="1"/>
    </xf>
    <xf numFmtId="41" fontId="119" fillId="0" borderId="28" xfId="683" applyNumberFormat="1" applyFont="1" applyFill="1" applyBorder="1" applyAlignment="1">
      <alignment horizontal="center" vertical="center" shrinkToFit="1"/>
    </xf>
    <xf numFmtId="41" fontId="119" fillId="0" borderId="19" xfId="683" applyNumberFormat="1" applyFont="1" applyFill="1" applyBorder="1" applyAlignment="1">
      <alignment horizontal="center" vertical="center" shrinkToFit="1"/>
    </xf>
    <xf numFmtId="41" fontId="119" fillId="0" borderId="29" xfId="683" applyNumberFormat="1" applyFont="1" applyFill="1" applyBorder="1" applyAlignment="1">
      <alignment horizontal="center" vertical="center" shrinkToFit="1"/>
    </xf>
    <xf numFmtId="41" fontId="120" fillId="0" borderId="86" xfId="45" applyFont="1" applyBorder="1">
      <alignment vertical="center"/>
    </xf>
    <xf numFmtId="41" fontId="120" fillId="0" borderId="175" xfId="45" applyFont="1" applyBorder="1">
      <alignment vertical="center"/>
    </xf>
    <xf numFmtId="41" fontId="120" fillId="0" borderId="183" xfId="45" applyFont="1" applyBorder="1">
      <alignment vertical="center"/>
    </xf>
    <xf numFmtId="41" fontId="120" fillId="0" borderId="28" xfId="45" applyFont="1" applyBorder="1">
      <alignment vertical="center"/>
    </xf>
    <xf numFmtId="41" fontId="120" fillId="0" borderId="19" xfId="45" applyFont="1" applyBorder="1">
      <alignment vertical="center"/>
    </xf>
    <xf numFmtId="41" fontId="120" fillId="0" borderId="29" xfId="45" applyFont="1" applyBorder="1">
      <alignment vertical="center"/>
    </xf>
    <xf numFmtId="41" fontId="120" fillId="0" borderId="196" xfId="45" applyFont="1" applyBorder="1">
      <alignment vertical="center"/>
    </xf>
    <xf numFmtId="41" fontId="120" fillId="0" borderId="149" xfId="45" applyFont="1" applyBorder="1">
      <alignment vertical="center"/>
    </xf>
    <xf numFmtId="41" fontId="120" fillId="0" borderId="197" xfId="45" applyFont="1" applyBorder="1">
      <alignment vertical="center"/>
    </xf>
    <xf numFmtId="41" fontId="109" fillId="0" borderId="185" xfId="45" applyNumberFormat="1" applyFont="1" applyFill="1" applyBorder="1" applyAlignment="1">
      <alignment horizontal="left" vertical="center" wrapText="1"/>
    </xf>
    <xf numFmtId="41" fontId="108" fillId="0" borderId="185" xfId="45" applyNumberFormat="1" applyFont="1" applyFill="1" applyBorder="1" applyAlignment="1">
      <alignment horizontal="left" vertical="center"/>
    </xf>
    <xf numFmtId="189" fontId="119" fillId="0" borderId="57" xfId="46" applyNumberFormat="1" applyFont="1" applyFill="1" applyBorder="1" applyAlignment="1">
      <alignment horizontal="center" vertical="center" shrinkToFit="1"/>
    </xf>
    <xf numFmtId="189" fontId="119" fillId="0" borderId="201" xfId="46" applyNumberFormat="1" applyFont="1" applyFill="1" applyBorder="1" applyAlignment="1">
      <alignment horizontal="center" vertical="center" shrinkToFit="1"/>
    </xf>
    <xf numFmtId="189" fontId="119" fillId="0" borderId="194" xfId="46" applyNumberFormat="1" applyFont="1" applyFill="1" applyBorder="1" applyAlignment="1">
      <alignment horizontal="center" vertical="center" shrinkToFit="1"/>
    </xf>
    <xf numFmtId="189" fontId="119" fillId="0" borderId="190" xfId="46" applyNumberFormat="1" applyFont="1" applyFill="1" applyBorder="1" applyAlignment="1">
      <alignment horizontal="center" vertical="center" shrinkToFit="1"/>
    </xf>
    <xf numFmtId="189" fontId="119" fillId="0" borderId="85" xfId="46" applyNumberFormat="1" applyFont="1" applyFill="1" applyBorder="1" applyAlignment="1">
      <alignment horizontal="center" vertical="center" shrinkToFit="1"/>
    </xf>
    <xf numFmtId="41" fontId="119" fillId="0" borderId="185" xfId="46" applyNumberFormat="1" applyFont="1" applyFill="1" applyBorder="1" applyAlignment="1">
      <alignment horizontal="center" vertical="center" shrinkToFit="1"/>
    </xf>
    <xf numFmtId="41" fontId="119" fillId="30" borderId="190" xfId="45" applyNumberFormat="1" applyFont="1" applyFill="1" applyBorder="1" applyAlignment="1">
      <alignment horizontal="right" vertical="center" shrinkToFit="1"/>
    </xf>
    <xf numFmtId="41" fontId="119" fillId="30" borderId="32" xfId="45" applyNumberFormat="1" applyFont="1" applyFill="1" applyBorder="1" applyAlignment="1">
      <alignment horizontal="right" vertical="center" shrinkToFit="1"/>
    </xf>
    <xf numFmtId="41" fontId="119" fillId="0" borderId="54" xfId="46" applyNumberFormat="1" applyFont="1" applyFill="1" applyBorder="1" applyAlignment="1">
      <alignment horizontal="center" vertical="center" shrinkToFit="1"/>
    </xf>
    <xf numFmtId="41" fontId="119" fillId="0" borderId="55" xfId="46" applyNumberFormat="1" applyFont="1" applyFill="1" applyBorder="1" applyAlignment="1">
      <alignment horizontal="center" vertical="center" shrinkToFit="1"/>
    </xf>
    <xf numFmtId="41" fontId="119" fillId="0" borderId="161" xfId="46" applyNumberFormat="1" applyFont="1" applyFill="1" applyBorder="1" applyAlignment="1">
      <alignment horizontal="center" vertical="center" shrinkToFit="1"/>
    </xf>
    <xf numFmtId="41" fontId="119" fillId="0" borderId="28" xfId="46" applyNumberFormat="1" applyFont="1" applyFill="1" applyBorder="1" applyAlignment="1">
      <alignment horizontal="center" vertical="center" shrinkToFit="1"/>
    </xf>
    <xf numFmtId="41" fontId="119" fillId="0" borderId="30" xfId="46" applyNumberFormat="1" applyFont="1" applyFill="1" applyBorder="1" applyAlignment="1">
      <alignment horizontal="center" vertical="center" shrinkToFit="1"/>
    </xf>
    <xf numFmtId="41" fontId="119" fillId="0" borderId="27" xfId="46" applyNumberFormat="1" applyFont="1" applyFill="1" applyBorder="1" applyAlignment="1">
      <alignment horizontal="center" vertical="center" shrinkToFit="1"/>
    </xf>
    <xf numFmtId="41" fontId="109" fillId="0" borderId="13" xfId="45" applyNumberFormat="1" applyFont="1" applyFill="1" applyBorder="1" applyAlignment="1">
      <alignment horizontal="center" vertical="center" wrapText="1"/>
    </xf>
    <xf numFmtId="9" fontId="122" fillId="36" borderId="13" xfId="36" applyFont="1" applyFill="1" applyBorder="1" applyAlignment="1">
      <alignment horizontal="right" vertical="center" wrapText="1"/>
    </xf>
    <xf numFmtId="41" fontId="109" fillId="0" borderId="203" xfId="45" applyNumberFormat="1" applyFont="1" applyBorder="1" applyAlignment="1">
      <alignment horizontal="left" vertical="center" wrapText="1"/>
    </xf>
    <xf numFmtId="41" fontId="109" fillId="0" borderId="204" xfId="45" applyNumberFormat="1" applyFont="1" applyFill="1" applyBorder="1" applyAlignment="1">
      <alignment horizontal="left" vertical="center" wrapText="1"/>
    </xf>
    <xf numFmtId="41" fontId="109" fillId="0" borderId="37" xfId="45" applyNumberFormat="1" applyFont="1" applyFill="1" applyBorder="1" applyAlignment="1">
      <alignment horizontal="left" vertical="center" wrapText="1"/>
    </xf>
    <xf numFmtId="41" fontId="109" fillId="0" borderId="205" xfId="45" applyNumberFormat="1" applyFont="1" applyFill="1" applyBorder="1" applyAlignment="1">
      <alignment horizontal="left" vertical="center" wrapText="1"/>
    </xf>
    <xf numFmtId="41" fontId="109" fillId="0" borderId="206" xfId="45" applyNumberFormat="1" applyFont="1" applyFill="1" applyBorder="1" applyAlignment="1">
      <alignment horizontal="left" vertical="center" wrapText="1"/>
    </xf>
    <xf numFmtId="41" fontId="131" fillId="33" borderId="22" xfId="45" applyFont="1" applyFill="1" applyBorder="1" applyAlignment="1">
      <alignment vertical="center" wrapText="1"/>
    </xf>
    <xf numFmtId="41" fontId="0" fillId="0" borderId="0" xfId="45" applyFont="1" applyAlignment="1">
      <alignment horizontal="left" vertical="center"/>
    </xf>
    <xf numFmtId="41" fontId="0" fillId="0" borderId="207" xfId="45" applyFont="1" applyBorder="1" applyAlignment="1">
      <alignment vertical="center"/>
    </xf>
    <xf numFmtId="0" fontId="28" fillId="33" borderId="207" xfId="0" applyFont="1" applyFill="1" applyBorder="1" applyAlignment="1">
      <alignment horizontal="left" vertical="center"/>
    </xf>
    <xf numFmtId="0" fontId="132" fillId="33" borderId="0" xfId="2733" applyFont="1" applyFill="1">
      <alignment vertical="center"/>
    </xf>
    <xf numFmtId="41" fontId="12" fillId="33" borderId="164" xfId="2734" applyNumberFormat="1" applyFont="1" applyFill="1" applyBorder="1" applyAlignment="1">
      <alignment vertical="center" shrinkToFit="1"/>
    </xf>
    <xf numFmtId="41" fontId="12" fillId="33" borderId="13" xfId="2734" applyNumberFormat="1" applyFont="1" applyFill="1" applyBorder="1" applyAlignment="1">
      <alignment vertical="center" shrinkToFit="1"/>
    </xf>
    <xf numFmtId="41" fontId="12" fillId="33" borderId="22" xfId="2734" applyFont="1" applyFill="1" applyBorder="1" applyAlignment="1">
      <alignment vertical="center" shrinkToFit="1"/>
    </xf>
    <xf numFmtId="41" fontId="12" fillId="33" borderId="23" xfId="2734" applyFont="1" applyFill="1" applyBorder="1" applyAlignment="1">
      <alignment vertical="center" shrinkToFit="1"/>
    </xf>
    <xf numFmtId="41" fontId="12" fillId="33" borderId="171" xfId="2734" applyNumberFormat="1" applyFont="1" applyFill="1" applyBorder="1" applyAlignment="1">
      <alignment vertical="center" shrinkToFit="1"/>
    </xf>
    <xf numFmtId="41" fontId="12" fillId="33" borderId="22" xfId="2734" applyNumberFormat="1" applyFont="1" applyFill="1" applyBorder="1" applyAlignment="1">
      <alignment vertical="center" shrinkToFit="1"/>
    </xf>
    <xf numFmtId="41" fontId="119" fillId="30" borderId="28" xfId="45" applyNumberFormat="1" applyFont="1" applyFill="1" applyBorder="1" applyAlignment="1">
      <alignment horizontal="right" vertical="center" shrinkToFit="1"/>
    </xf>
    <xf numFmtId="41" fontId="119" fillId="33" borderId="54" xfId="46" applyFont="1" applyFill="1" applyBorder="1" applyAlignment="1">
      <alignment horizontal="center" vertical="center" shrinkToFit="1"/>
    </xf>
    <xf numFmtId="41" fontId="119" fillId="33" borderId="56" xfId="46" applyFont="1" applyFill="1" applyBorder="1" applyAlignment="1">
      <alignment horizontal="center" vertical="center" shrinkToFit="1"/>
    </xf>
    <xf numFmtId="41" fontId="119" fillId="33" borderId="58" xfId="46" applyFont="1" applyFill="1" applyBorder="1" applyAlignment="1">
      <alignment horizontal="center" vertical="center" shrinkToFit="1"/>
    </xf>
    <xf numFmtId="41" fontId="119" fillId="33" borderId="59" xfId="46" applyFont="1" applyFill="1" applyBorder="1" applyAlignment="1">
      <alignment horizontal="center" vertical="center" shrinkToFit="1"/>
    </xf>
    <xf numFmtId="41" fontId="120" fillId="33" borderId="33" xfId="46" applyFont="1" applyFill="1" applyBorder="1" applyAlignment="1">
      <alignment horizontal="center" vertical="center" shrinkToFit="1"/>
    </xf>
    <xf numFmtId="41" fontId="119" fillId="33" borderId="33" xfId="46" applyFont="1" applyFill="1" applyBorder="1" applyAlignment="1">
      <alignment horizontal="center" vertical="center" shrinkToFit="1"/>
    </xf>
    <xf numFmtId="41" fontId="119" fillId="33" borderId="60" xfId="46" applyFont="1" applyFill="1" applyBorder="1" applyAlignment="1">
      <alignment horizontal="center" vertical="center" shrinkToFit="1"/>
    </xf>
    <xf numFmtId="41" fontId="119" fillId="33" borderId="54" xfId="46" applyFont="1" applyFill="1" applyBorder="1" applyAlignment="1" applyProtection="1">
      <alignment horizontal="center" vertical="center" shrinkToFit="1"/>
    </xf>
    <xf numFmtId="41" fontId="119" fillId="33" borderId="56" xfId="46" applyFont="1" applyFill="1" applyBorder="1" applyAlignment="1" applyProtection="1">
      <alignment horizontal="center" vertical="center" shrinkToFit="1"/>
    </xf>
    <xf numFmtId="41" fontId="119" fillId="33" borderId="58" xfId="46" applyFont="1" applyFill="1" applyBorder="1" applyAlignment="1" applyProtection="1">
      <alignment horizontal="center" vertical="center" shrinkToFit="1"/>
    </xf>
    <xf numFmtId="41" fontId="119" fillId="33" borderId="59" xfId="46" applyFont="1" applyFill="1" applyBorder="1" applyAlignment="1" applyProtection="1">
      <alignment horizontal="center" vertical="center" shrinkToFit="1"/>
    </xf>
    <xf numFmtId="41" fontId="120" fillId="33" borderId="33" xfId="46" applyFont="1" applyFill="1" applyBorder="1" applyAlignment="1" applyProtection="1">
      <alignment horizontal="center" vertical="center" shrinkToFit="1"/>
    </xf>
    <xf numFmtId="41" fontId="119" fillId="33" borderId="33" xfId="46" applyFont="1" applyFill="1" applyBorder="1" applyAlignment="1" applyProtection="1">
      <alignment horizontal="center" vertical="center" shrinkToFit="1"/>
    </xf>
    <xf numFmtId="41" fontId="119" fillId="33" borderId="60" xfId="46" applyFont="1" applyFill="1" applyBorder="1" applyAlignment="1" applyProtection="1">
      <alignment horizontal="center" vertical="center" shrinkToFit="1"/>
    </xf>
    <xf numFmtId="41" fontId="119" fillId="33" borderId="135" xfId="46" applyFont="1" applyFill="1" applyBorder="1" applyAlignment="1">
      <alignment horizontal="center" vertical="center" shrinkToFit="1"/>
    </xf>
    <xf numFmtId="41" fontId="119" fillId="33" borderId="125" xfId="46" applyFont="1" applyFill="1" applyBorder="1" applyAlignment="1">
      <alignment horizontal="center" vertical="center" shrinkToFit="1"/>
    </xf>
    <xf numFmtId="41" fontId="119" fillId="33" borderId="136" xfId="46" applyFont="1" applyFill="1" applyBorder="1" applyAlignment="1">
      <alignment horizontal="center" vertical="center" shrinkToFit="1"/>
    </xf>
    <xf numFmtId="41" fontId="119" fillId="33" borderId="94" xfId="46" applyFont="1" applyFill="1" applyBorder="1" applyAlignment="1">
      <alignment horizontal="center" vertical="center" shrinkToFit="1"/>
    </xf>
    <xf numFmtId="41" fontId="120" fillId="33" borderId="35" xfId="46" applyFont="1" applyFill="1" applyBorder="1" applyAlignment="1">
      <alignment horizontal="center" vertical="center" shrinkToFit="1"/>
    </xf>
    <xf numFmtId="41" fontId="119" fillId="33" borderId="35" xfId="46" applyFont="1" applyFill="1" applyBorder="1" applyAlignment="1">
      <alignment horizontal="center" vertical="center" shrinkToFit="1"/>
    </xf>
    <xf numFmtId="41" fontId="119" fillId="33" borderId="36" xfId="46" applyFont="1" applyFill="1" applyBorder="1" applyAlignment="1">
      <alignment horizontal="center" vertical="center" shrinkToFit="1"/>
    </xf>
    <xf numFmtId="41" fontId="120" fillId="33" borderId="101" xfId="0" applyNumberFormat="1" applyFont="1" applyFill="1" applyBorder="1" applyAlignment="1"/>
    <xf numFmtId="41" fontId="120" fillId="33" borderId="100" xfId="0" applyNumberFormat="1" applyFont="1" applyFill="1" applyBorder="1" applyAlignment="1"/>
    <xf numFmtId="41" fontId="120" fillId="33" borderId="89" xfId="0" applyNumberFormat="1" applyFont="1" applyFill="1" applyBorder="1" applyAlignment="1"/>
    <xf numFmtId="41" fontId="120" fillId="33" borderId="88" xfId="0" applyNumberFormat="1" applyFont="1" applyFill="1" applyBorder="1" applyAlignment="1"/>
    <xf numFmtId="41" fontId="119" fillId="33" borderId="57" xfId="46" applyFont="1" applyFill="1" applyBorder="1" applyAlignment="1">
      <alignment horizontal="center" vertical="center" shrinkToFit="1"/>
    </xf>
    <xf numFmtId="41" fontId="119" fillId="33" borderId="43" xfId="46" applyFont="1" applyFill="1" applyBorder="1" applyAlignment="1">
      <alignment horizontal="center" vertical="center" shrinkToFit="1"/>
    </xf>
    <xf numFmtId="41" fontId="119" fillId="33" borderId="151" xfId="46" applyFont="1" applyFill="1" applyBorder="1" applyAlignment="1">
      <alignment horizontal="center" vertical="center" shrinkToFit="1"/>
    </xf>
    <xf numFmtId="41" fontId="119" fillId="33" borderId="65" xfId="46" applyFont="1" applyFill="1" applyBorder="1" applyAlignment="1">
      <alignment horizontal="center" vertical="center" shrinkToFit="1"/>
    </xf>
    <xf numFmtId="41" fontId="108" fillId="33" borderId="175" xfId="45" applyNumberFormat="1" applyFont="1" applyFill="1" applyBorder="1" applyAlignment="1">
      <alignment horizontal="left" vertical="center"/>
    </xf>
    <xf numFmtId="41" fontId="108" fillId="33" borderId="185" xfId="45" applyNumberFormat="1" applyFont="1" applyFill="1" applyBorder="1" applyAlignment="1">
      <alignment horizontal="left" vertical="center"/>
    </xf>
    <xf numFmtId="41" fontId="115" fillId="33" borderId="23" xfId="2734" applyFont="1" applyFill="1" applyBorder="1" applyAlignment="1">
      <alignment vertical="center" shrinkToFit="1"/>
    </xf>
    <xf numFmtId="41" fontId="119" fillId="33" borderId="135" xfId="681" applyNumberFormat="1" applyFont="1" applyFill="1" applyBorder="1" applyAlignment="1">
      <alignment horizontal="center" vertical="center" shrinkToFit="1"/>
    </xf>
    <xf numFmtId="41" fontId="119" fillId="33" borderId="125" xfId="681" applyNumberFormat="1" applyFont="1" applyFill="1" applyBorder="1" applyAlignment="1">
      <alignment horizontal="center" vertical="center" shrinkToFit="1"/>
    </xf>
    <xf numFmtId="41" fontId="119" fillId="33" borderId="136" xfId="681" applyNumberFormat="1" applyFont="1" applyFill="1" applyBorder="1" applyAlignment="1">
      <alignment horizontal="center" vertical="center" shrinkToFit="1"/>
    </xf>
    <xf numFmtId="41" fontId="120" fillId="33" borderId="135" xfId="681" applyNumberFormat="1" applyFont="1" applyFill="1" applyBorder="1" applyAlignment="1">
      <alignment horizontal="center" vertical="center" shrinkToFit="1"/>
    </xf>
    <xf numFmtId="41" fontId="120" fillId="33" borderId="125" xfId="681" applyNumberFormat="1" applyFont="1" applyFill="1" applyBorder="1" applyAlignment="1">
      <alignment horizontal="center" vertical="center" shrinkToFit="1"/>
    </xf>
    <xf numFmtId="41" fontId="120" fillId="33" borderId="136" xfId="681" applyNumberFormat="1" applyFont="1" applyFill="1" applyBorder="1" applyAlignment="1">
      <alignment horizontal="center" vertical="center" shrinkToFit="1"/>
    </xf>
    <xf numFmtId="41" fontId="121" fillId="33" borderId="135" xfId="681" applyNumberFormat="1" applyFont="1" applyFill="1" applyBorder="1" applyAlignment="1">
      <alignment horizontal="center" vertical="center" shrinkToFit="1"/>
    </xf>
    <xf numFmtId="41" fontId="121" fillId="33" borderId="125" xfId="681" applyNumberFormat="1" applyFont="1" applyFill="1" applyBorder="1" applyAlignment="1">
      <alignment horizontal="center" vertical="center" shrinkToFit="1"/>
    </xf>
    <xf numFmtId="41" fontId="121" fillId="33" borderId="136" xfId="681" applyNumberFormat="1" applyFont="1" applyFill="1" applyBorder="1" applyAlignment="1">
      <alignment horizontal="center" vertical="center" shrinkToFit="1"/>
    </xf>
    <xf numFmtId="41" fontId="119" fillId="33" borderId="151" xfId="681" applyNumberFormat="1" applyFont="1" applyFill="1" applyBorder="1" applyAlignment="1">
      <alignment horizontal="center" vertical="center" shrinkToFit="1"/>
    </xf>
    <xf numFmtId="41" fontId="121" fillId="33" borderId="89" xfId="681" applyNumberFormat="1" applyFont="1" applyFill="1" applyBorder="1" applyAlignment="1">
      <alignment horizontal="center" vertical="center" shrinkToFit="1"/>
    </xf>
    <xf numFmtId="41" fontId="119" fillId="33" borderId="94" xfId="681" applyNumberFormat="1" applyFont="1" applyFill="1" applyBorder="1" applyAlignment="1">
      <alignment horizontal="center" vertical="center" shrinkToFit="1"/>
    </xf>
    <xf numFmtId="41" fontId="119" fillId="33" borderId="35" xfId="681" applyNumberFormat="1" applyFont="1" applyFill="1" applyBorder="1" applyAlignment="1">
      <alignment horizontal="center" vertical="center" shrinkToFit="1"/>
    </xf>
    <xf numFmtId="41" fontId="119" fillId="33" borderId="36" xfId="681" applyNumberFormat="1" applyFont="1" applyFill="1" applyBorder="1" applyAlignment="1">
      <alignment horizontal="center" vertical="center" shrinkToFit="1"/>
    </xf>
    <xf numFmtId="41" fontId="120" fillId="33" borderId="94" xfId="681" applyNumberFormat="1" applyFont="1" applyFill="1" applyBorder="1" applyAlignment="1">
      <alignment horizontal="center" vertical="center" shrinkToFit="1"/>
    </xf>
    <xf numFmtId="41" fontId="120" fillId="33" borderId="35" xfId="681" applyNumberFormat="1" applyFont="1" applyFill="1" applyBorder="1" applyAlignment="1">
      <alignment horizontal="center" vertical="center" shrinkToFit="1"/>
    </xf>
    <xf numFmtId="41" fontId="120" fillId="33" borderId="36" xfId="681" applyNumberFormat="1" applyFont="1" applyFill="1" applyBorder="1" applyAlignment="1">
      <alignment horizontal="center" vertical="center" shrinkToFit="1"/>
    </xf>
    <xf numFmtId="41" fontId="121" fillId="33" borderId="94" xfId="681" applyNumberFormat="1" applyFont="1" applyFill="1" applyBorder="1" applyAlignment="1">
      <alignment horizontal="center" vertical="center" shrinkToFit="1"/>
    </xf>
    <xf numFmtId="41" fontId="121" fillId="33" borderId="35" xfId="681" applyNumberFormat="1" applyFont="1" applyFill="1" applyBorder="1" applyAlignment="1">
      <alignment horizontal="center" vertical="center" shrinkToFit="1"/>
    </xf>
    <xf numFmtId="41" fontId="121" fillId="33" borderId="36" xfId="681" applyNumberFormat="1" applyFont="1" applyFill="1" applyBorder="1" applyAlignment="1">
      <alignment horizontal="center" vertical="center" shrinkToFit="1"/>
    </xf>
    <xf numFmtId="41" fontId="119" fillId="33" borderId="65" xfId="681" applyNumberFormat="1" applyFont="1" applyFill="1" applyBorder="1" applyAlignment="1">
      <alignment horizontal="center" vertical="center" shrinkToFit="1"/>
    </xf>
    <xf numFmtId="41" fontId="120" fillId="33" borderId="88" xfId="0" applyNumberFormat="1" applyFont="1" applyFill="1" applyBorder="1">
      <alignment vertical="center"/>
    </xf>
    <xf numFmtId="41" fontId="119" fillId="33" borderId="54" xfId="681" applyNumberFormat="1" applyFont="1" applyFill="1" applyBorder="1" applyAlignment="1">
      <alignment horizontal="center" vertical="center" shrinkToFit="1"/>
    </xf>
    <xf numFmtId="41" fontId="119" fillId="33" borderId="56" xfId="681" applyNumberFormat="1" applyFont="1" applyFill="1" applyBorder="1" applyAlignment="1">
      <alignment horizontal="center" vertical="center" shrinkToFit="1"/>
    </xf>
    <xf numFmtId="41" fontId="119" fillId="33" borderId="58" xfId="681" applyNumberFormat="1" applyFont="1" applyFill="1" applyBorder="1" applyAlignment="1">
      <alignment horizontal="center" vertical="center" shrinkToFit="1"/>
    </xf>
    <xf numFmtId="41" fontId="120" fillId="33" borderId="54" xfId="681" applyNumberFormat="1" applyFont="1" applyFill="1" applyBorder="1" applyAlignment="1">
      <alignment horizontal="center" vertical="center" shrinkToFit="1"/>
    </xf>
    <xf numFmtId="41" fontId="120" fillId="33" borderId="56" xfId="681" applyNumberFormat="1" applyFont="1" applyFill="1" applyBorder="1" applyAlignment="1">
      <alignment horizontal="center" vertical="center" shrinkToFit="1"/>
    </xf>
    <xf numFmtId="41" fontId="120" fillId="33" borderId="58" xfId="681" applyNumberFormat="1" applyFont="1" applyFill="1" applyBorder="1" applyAlignment="1">
      <alignment horizontal="center" vertical="center" shrinkToFit="1"/>
    </xf>
    <xf numFmtId="41" fontId="121" fillId="33" borderId="54" xfId="681" applyNumberFormat="1" applyFont="1" applyFill="1" applyBorder="1" applyAlignment="1">
      <alignment horizontal="center" vertical="center" shrinkToFit="1"/>
    </xf>
    <xf numFmtId="41" fontId="121" fillId="33" borderId="56" xfId="681" applyNumberFormat="1" applyFont="1" applyFill="1" applyBorder="1" applyAlignment="1">
      <alignment horizontal="center" vertical="center" shrinkToFit="1"/>
    </xf>
    <xf numFmtId="41" fontId="121" fillId="33" borderId="58" xfId="681" applyNumberFormat="1" applyFont="1" applyFill="1" applyBorder="1" applyAlignment="1">
      <alignment horizontal="center" vertical="center" shrinkToFit="1"/>
    </xf>
    <xf numFmtId="41" fontId="119" fillId="33" borderId="57" xfId="681" applyNumberFormat="1" applyFont="1" applyFill="1" applyBorder="1" applyAlignment="1">
      <alignment horizontal="center" vertical="center" shrinkToFit="1"/>
    </xf>
    <xf numFmtId="41" fontId="120" fillId="33" borderId="101" xfId="0" applyNumberFormat="1" applyFont="1" applyFill="1" applyBorder="1">
      <alignment vertical="center"/>
    </xf>
    <xf numFmtId="41" fontId="119" fillId="33" borderId="59" xfId="681" applyNumberFormat="1" applyFont="1" applyFill="1" applyBorder="1" applyAlignment="1">
      <alignment horizontal="center" vertical="center" shrinkToFit="1"/>
    </xf>
    <xf numFmtId="41" fontId="119" fillId="33" borderId="33" xfId="681" applyNumberFormat="1" applyFont="1" applyFill="1" applyBorder="1" applyAlignment="1">
      <alignment horizontal="center" vertical="center" shrinkToFit="1"/>
    </xf>
    <xf numFmtId="41" fontId="119" fillId="33" borderId="60" xfId="681" applyNumberFormat="1" applyFont="1" applyFill="1" applyBorder="1" applyAlignment="1">
      <alignment horizontal="center" vertical="center" shrinkToFit="1"/>
    </xf>
    <xf numFmtId="41" fontId="120" fillId="33" borderId="59" xfId="681" applyNumberFormat="1" applyFont="1" applyFill="1" applyBorder="1" applyAlignment="1">
      <alignment horizontal="center" vertical="center" shrinkToFit="1"/>
    </xf>
    <xf numFmtId="41" fontId="120" fillId="33" borderId="33" xfId="681" applyNumberFormat="1" applyFont="1" applyFill="1" applyBorder="1" applyAlignment="1">
      <alignment horizontal="center" vertical="center" shrinkToFit="1"/>
    </xf>
    <xf numFmtId="41" fontId="120" fillId="33" borderId="60" xfId="681" applyNumberFormat="1" applyFont="1" applyFill="1" applyBorder="1" applyAlignment="1">
      <alignment horizontal="center" vertical="center" shrinkToFit="1"/>
    </xf>
    <xf numFmtId="41" fontId="121" fillId="33" borderId="59" xfId="681" applyNumberFormat="1" applyFont="1" applyFill="1" applyBorder="1" applyAlignment="1">
      <alignment horizontal="center" vertical="center" shrinkToFit="1"/>
    </xf>
    <xf numFmtId="41" fontId="121" fillId="33" borderId="33" xfId="681" applyNumberFormat="1" applyFont="1" applyFill="1" applyBorder="1" applyAlignment="1">
      <alignment horizontal="center" vertical="center" shrinkToFit="1"/>
    </xf>
    <xf numFmtId="41" fontId="121" fillId="33" borderId="60" xfId="681" applyNumberFormat="1" applyFont="1" applyFill="1" applyBorder="1" applyAlignment="1">
      <alignment horizontal="center" vertical="center" shrinkToFit="1"/>
    </xf>
    <xf numFmtId="41" fontId="119" fillId="33" borderId="43" xfId="681" applyNumberFormat="1" applyFont="1" applyFill="1" applyBorder="1" applyAlignment="1">
      <alignment horizontal="center" vertical="center" shrinkToFit="1"/>
    </xf>
    <xf numFmtId="41" fontId="120" fillId="33" borderId="100" xfId="0" applyNumberFormat="1" applyFont="1" applyFill="1" applyBorder="1">
      <alignment vertical="center"/>
    </xf>
    <xf numFmtId="41" fontId="120" fillId="33" borderId="89" xfId="0" applyNumberFormat="1" applyFont="1" applyFill="1" applyBorder="1">
      <alignment vertical="center"/>
    </xf>
    <xf numFmtId="41" fontId="119" fillId="33" borderId="86" xfId="681" applyNumberFormat="1" applyFont="1" applyFill="1" applyBorder="1" applyAlignment="1">
      <alignment horizontal="center" vertical="center" shrinkToFit="1"/>
    </xf>
    <xf numFmtId="41" fontId="119" fillId="33" borderId="175" xfId="681" applyNumberFormat="1" applyFont="1" applyFill="1" applyBorder="1" applyAlignment="1">
      <alignment horizontal="center" vertical="center" shrinkToFit="1"/>
    </xf>
    <xf numFmtId="41" fontId="119" fillId="33" borderId="183" xfId="681" applyNumberFormat="1" applyFont="1" applyFill="1" applyBorder="1" applyAlignment="1">
      <alignment horizontal="center" vertical="center" shrinkToFit="1"/>
    </xf>
    <xf numFmtId="41" fontId="120" fillId="33" borderId="86" xfId="681" applyNumberFormat="1" applyFont="1" applyFill="1" applyBorder="1" applyAlignment="1">
      <alignment horizontal="center" vertical="center" shrinkToFit="1"/>
    </xf>
    <xf numFmtId="41" fontId="120" fillId="33" borderId="175" xfId="681" applyNumberFormat="1" applyFont="1" applyFill="1" applyBorder="1" applyAlignment="1">
      <alignment horizontal="center" vertical="center" shrinkToFit="1"/>
    </xf>
    <xf numFmtId="41" fontId="120" fillId="33" borderId="183" xfId="681" applyNumberFormat="1" applyFont="1" applyFill="1" applyBorder="1" applyAlignment="1">
      <alignment horizontal="center" vertical="center" shrinkToFit="1"/>
    </xf>
    <xf numFmtId="41" fontId="121" fillId="33" borderId="86" xfId="681" applyNumberFormat="1" applyFont="1" applyFill="1" applyBorder="1" applyAlignment="1">
      <alignment horizontal="center" vertical="center" shrinkToFit="1"/>
    </xf>
    <xf numFmtId="41" fontId="121" fillId="33" borderId="175" xfId="681" applyNumberFormat="1" applyFont="1" applyFill="1" applyBorder="1" applyAlignment="1">
      <alignment horizontal="center" vertical="center" shrinkToFit="1"/>
    </xf>
    <xf numFmtId="41" fontId="121" fillId="33" borderId="183" xfId="681" applyNumberFormat="1" applyFont="1" applyFill="1" applyBorder="1" applyAlignment="1">
      <alignment horizontal="center" vertical="center" shrinkToFit="1"/>
    </xf>
    <xf numFmtId="41" fontId="119" fillId="33" borderId="186" xfId="681" applyNumberFormat="1" applyFont="1" applyFill="1" applyBorder="1" applyAlignment="1">
      <alignment horizontal="center" vertical="center" shrinkToFit="1"/>
    </xf>
    <xf numFmtId="41" fontId="120" fillId="33" borderId="146" xfId="0" applyNumberFormat="1" applyFont="1" applyFill="1" applyBorder="1">
      <alignment vertical="center"/>
    </xf>
    <xf numFmtId="190" fontId="24" fillId="32" borderId="73" xfId="45" applyNumberFormat="1" applyFont="1" applyFill="1" applyBorder="1" applyAlignment="1">
      <alignment horizontal="right" vertical="center" shrinkToFit="1"/>
    </xf>
    <xf numFmtId="41" fontId="24" fillId="32" borderId="73" xfId="45" applyNumberFormat="1" applyFont="1" applyFill="1" applyBorder="1" applyAlignment="1">
      <alignment horizontal="right" vertical="center" shrinkToFit="1"/>
    </xf>
    <xf numFmtId="41" fontId="120" fillId="0" borderId="102" xfId="46" applyNumberFormat="1" applyFont="1" applyFill="1" applyBorder="1" applyAlignment="1">
      <alignment horizontal="center" vertical="center" shrinkToFit="1"/>
    </xf>
    <xf numFmtId="41" fontId="119" fillId="0" borderId="191" xfId="46" applyNumberFormat="1" applyFont="1" applyFill="1" applyBorder="1" applyAlignment="1">
      <alignment horizontal="center" vertical="center" shrinkToFit="1"/>
    </xf>
    <xf numFmtId="41" fontId="133" fillId="33" borderId="135" xfId="2735" applyNumberFormat="1" applyFill="1" applyBorder="1">
      <alignment vertical="center"/>
    </xf>
    <xf numFmtId="41" fontId="133" fillId="33" borderId="125" xfId="2735" applyNumberFormat="1" applyFill="1" applyBorder="1">
      <alignment vertical="center"/>
    </xf>
    <xf numFmtId="41" fontId="133" fillId="33" borderId="136" xfId="2735" applyNumberFormat="1" applyFill="1" applyBorder="1">
      <alignment vertical="center"/>
    </xf>
    <xf numFmtId="188" fontId="133" fillId="33" borderId="135" xfId="2735" applyNumberFormat="1" applyFill="1" applyBorder="1">
      <alignment vertical="center"/>
    </xf>
    <xf numFmtId="41" fontId="133" fillId="33" borderId="89" xfId="2735" applyNumberFormat="1" applyFill="1" applyBorder="1">
      <alignment vertical="center"/>
    </xf>
    <xf numFmtId="41" fontId="133" fillId="33" borderId="59" xfId="2735" applyNumberFormat="1" applyFill="1" applyBorder="1">
      <alignment vertical="center"/>
    </xf>
    <xf numFmtId="41" fontId="133" fillId="33" borderId="33" xfId="2735" applyNumberFormat="1" applyFill="1" applyBorder="1">
      <alignment vertical="center"/>
    </xf>
    <xf numFmtId="41" fontId="133" fillId="33" borderId="60" xfId="2735" applyNumberFormat="1" applyFill="1" applyBorder="1">
      <alignment vertical="center"/>
    </xf>
    <xf numFmtId="188" fontId="133" fillId="33" borderId="59" xfId="2735" applyNumberFormat="1" applyFill="1" applyBorder="1">
      <alignment vertical="center"/>
    </xf>
    <xf numFmtId="41" fontId="133" fillId="33" borderId="100" xfId="2735" applyNumberFormat="1" applyFill="1" applyBorder="1">
      <alignment vertical="center"/>
    </xf>
    <xf numFmtId="41" fontId="132" fillId="33" borderId="135" xfId="2735" applyNumberFormat="1" applyFont="1" applyFill="1" applyBorder="1">
      <alignment vertical="center"/>
    </xf>
    <xf numFmtId="41" fontId="132" fillId="33" borderId="125" xfId="2735" applyNumberFormat="1" applyFont="1" applyFill="1" applyBorder="1">
      <alignment vertical="center"/>
    </xf>
    <xf numFmtId="41" fontId="132" fillId="33" borderId="136" xfId="2735" applyNumberFormat="1" applyFont="1" applyFill="1" applyBorder="1">
      <alignment vertical="center"/>
    </xf>
    <xf numFmtId="41" fontId="132" fillId="33" borderId="59" xfId="2735" applyNumberFormat="1" applyFont="1" applyFill="1" applyBorder="1">
      <alignment vertical="center"/>
    </xf>
    <xf numFmtId="41" fontId="132" fillId="33" borderId="33" xfId="2735" applyNumberFormat="1" applyFont="1" applyFill="1" applyBorder="1">
      <alignment vertical="center"/>
    </xf>
    <xf numFmtId="41" fontId="132" fillId="33" borderId="60" xfId="2735" applyNumberFormat="1" applyFont="1" applyFill="1" applyBorder="1">
      <alignment vertical="center"/>
    </xf>
    <xf numFmtId="41" fontId="133" fillId="33" borderId="94" xfId="2735" applyNumberFormat="1" applyFill="1" applyBorder="1">
      <alignment vertical="center"/>
    </xf>
    <xf numFmtId="41" fontId="133" fillId="33" borderId="35" xfId="2735" applyNumberFormat="1" applyFill="1" applyBorder="1">
      <alignment vertical="center"/>
    </xf>
    <xf numFmtId="41" fontId="133" fillId="33" borderId="36" xfId="2735" applyNumberFormat="1" applyFill="1" applyBorder="1">
      <alignment vertical="center"/>
    </xf>
    <xf numFmtId="188" fontId="133" fillId="33" borderId="94" xfId="2735" applyNumberFormat="1" applyFill="1" applyBorder="1">
      <alignment vertical="center"/>
    </xf>
    <xf numFmtId="41" fontId="133" fillId="33" borderId="88" xfId="2735" applyNumberFormat="1" applyFill="1" applyBorder="1">
      <alignment vertical="center"/>
    </xf>
    <xf numFmtId="41" fontId="119" fillId="33" borderId="54" xfId="679" applyNumberFormat="1" applyFont="1" applyFill="1" applyBorder="1" applyAlignment="1">
      <alignment horizontal="center" vertical="center" shrinkToFit="1"/>
    </xf>
    <xf numFmtId="41" fontId="119" fillId="33" borderId="56" xfId="679" applyNumberFormat="1" applyFont="1" applyFill="1" applyBorder="1" applyAlignment="1">
      <alignment horizontal="center" vertical="center" shrinkToFit="1"/>
    </xf>
    <xf numFmtId="41" fontId="119" fillId="33" borderId="58" xfId="679" applyNumberFormat="1" applyFont="1" applyFill="1" applyBorder="1" applyAlignment="1">
      <alignment horizontal="center" vertical="center" shrinkToFit="1"/>
    </xf>
    <xf numFmtId="41" fontId="119" fillId="33" borderId="57" xfId="679" applyNumberFormat="1" applyFont="1" applyFill="1" applyBorder="1" applyAlignment="1">
      <alignment horizontal="center" vertical="center" shrinkToFit="1"/>
    </xf>
    <xf numFmtId="41" fontId="119" fillId="33" borderId="101" xfId="679" applyNumberFormat="1" applyFont="1" applyFill="1" applyBorder="1" applyAlignment="1">
      <alignment horizontal="center" vertical="center" shrinkToFit="1"/>
    </xf>
    <xf numFmtId="41" fontId="119" fillId="33" borderId="59" xfId="679" applyNumberFormat="1" applyFont="1" applyFill="1" applyBorder="1" applyAlignment="1">
      <alignment horizontal="center" vertical="center" shrinkToFit="1"/>
    </xf>
    <xf numFmtId="41" fontId="119" fillId="33" borderId="33" xfId="679" applyNumberFormat="1" applyFont="1" applyFill="1" applyBorder="1" applyAlignment="1">
      <alignment horizontal="center" vertical="center" shrinkToFit="1"/>
    </xf>
    <xf numFmtId="41" fontId="119" fillId="33" borderId="60" xfId="679" applyNumberFormat="1" applyFont="1" applyFill="1" applyBorder="1" applyAlignment="1">
      <alignment horizontal="center" vertical="center" shrinkToFit="1"/>
    </xf>
    <xf numFmtId="41" fontId="119" fillId="33" borderId="43" xfId="679" applyNumberFormat="1" applyFont="1" applyFill="1" applyBorder="1" applyAlignment="1">
      <alignment horizontal="center" vertical="center" shrinkToFit="1"/>
    </xf>
    <xf numFmtId="41" fontId="119" fillId="33" borderId="100" xfId="679" applyNumberFormat="1" applyFont="1" applyFill="1" applyBorder="1" applyAlignment="1">
      <alignment horizontal="center" vertical="center" shrinkToFit="1"/>
    </xf>
    <xf numFmtId="41" fontId="119" fillId="33" borderId="135" xfId="679" applyNumberFormat="1" applyFont="1" applyFill="1" applyBorder="1" applyAlignment="1">
      <alignment horizontal="center" vertical="center" shrinkToFit="1"/>
    </xf>
    <xf numFmtId="41" fontId="119" fillId="33" borderId="125" xfId="679" applyNumberFormat="1" applyFont="1" applyFill="1" applyBorder="1" applyAlignment="1">
      <alignment horizontal="center" vertical="center" shrinkToFit="1"/>
    </xf>
    <xf numFmtId="41" fontId="119" fillId="33" borderId="136" xfId="679" applyNumberFormat="1" applyFont="1" applyFill="1" applyBorder="1" applyAlignment="1">
      <alignment horizontal="center" vertical="center" shrinkToFit="1"/>
    </xf>
    <xf numFmtId="41" fontId="119" fillId="33" borderId="151" xfId="679" applyNumberFormat="1" applyFont="1" applyFill="1" applyBorder="1" applyAlignment="1">
      <alignment horizontal="center" vertical="center" shrinkToFit="1"/>
    </xf>
    <xf numFmtId="41" fontId="119" fillId="33" borderId="89" xfId="679" applyNumberFormat="1" applyFont="1" applyFill="1" applyBorder="1" applyAlignment="1">
      <alignment horizontal="center" vertical="center" shrinkToFit="1"/>
    </xf>
    <xf numFmtId="41" fontId="109" fillId="33" borderId="137" xfId="679" applyFont="1" applyFill="1" applyBorder="1" applyAlignment="1">
      <alignment horizontal="left" vertical="center" wrapText="1"/>
    </xf>
    <xf numFmtId="41" fontId="109" fillId="33" borderId="200" xfId="679" applyFont="1" applyFill="1" applyBorder="1" applyAlignment="1">
      <alignment horizontal="left" vertical="center" wrapText="1"/>
    </xf>
    <xf numFmtId="41" fontId="132" fillId="33" borderId="94" xfId="2735" applyNumberFormat="1" applyFont="1" applyFill="1" applyBorder="1">
      <alignment vertical="center"/>
    </xf>
    <xf numFmtId="41" fontId="132" fillId="33" borderId="35" xfId="2735" applyNumberFormat="1" applyFont="1" applyFill="1" applyBorder="1">
      <alignment vertical="center"/>
    </xf>
    <xf numFmtId="41" fontId="116" fillId="0" borderId="73" xfId="45" applyNumberFormat="1" applyFont="1" applyFill="1" applyBorder="1" applyAlignment="1">
      <alignment vertical="center" shrinkToFit="1"/>
    </xf>
    <xf numFmtId="41" fontId="116" fillId="0" borderId="20" xfId="2734" applyNumberFormat="1" applyFont="1" applyFill="1" applyBorder="1" applyAlignment="1">
      <alignment vertical="center" shrinkToFit="1"/>
    </xf>
    <xf numFmtId="41" fontId="116" fillId="0" borderId="37" xfId="2734" applyNumberFormat="1" applyFont="1" applyFill="1" applyBorder="1" applyAlignment="1">
      <alignment vertical="center" shrinkToFit="1"/>
    </xf>
    <xf numFmtId="41" fontId="116" fillId="0" borderId="13" xfId="2734" applyNumberFormat="1" applyFont="1" applyFill="1" applyBorder="1" applyAlignment="1">
      <alignment vertical="center" shrinkToFit="1"/>
    </xf>
    <xf numFmtId="41" fontId="115" fillId="33" borderId="19" xfId="2734" applyNumberFormat="1" applyFont="1" applyFill="1" applyBorder="1" applyAlignment="1">
      <alignment vertical="center" shrinkToFit="1"/>
    </xf>
    <xf numFmtId="41" fontId="115" fillId="33" borderId="29" xfId="2734" applyNumberFormat="1" applyFont="1" applyFill="1" applyBorder="1" applyAlignment="1">
      <alignment vertical="center" shrinkToFit="1"/>
    </xf>
    <xf numFmtId="41" fontId="115" fillId="33" borderId="23" xfId="2734" applyNumberFormat="1" applyFont="1" applyFill="1" applyBorder="1" applyAlignment="1">
      <alignment vertical="center" shrinkToFit="1"/>
    </xf>
    <xf numFmtId="41" fontId="115" fillId="33" borderId="28" xfId="2734" applyNumberFormat="1" applyFont="1" applyFill="1" applyBorder="1" applyAlignment="1">
      <alignment vertical="center" shrinkToFit="1"/>
    </xf>
    <xf numFmtId="41" fontId="115" fillId="0" borderId="20" xfId="45" applyNumberFormat="1" applyFont="1" applyFill="1" applyBorder="1" applyAlignment="1">
      <alignment vertical="center" shrinkToFit="1"/>
    </xf>
    <xf numFmtId="41" fontId="115" fillId="0" borderId="21" xfId="45" applyNumberFormat="1" applyFont="1" applyFill="1" applyBorder="1" applyAlignment="1">
      <alignment vertical="center" shrinkToFit="1"/>
    </xf>
    <xf numFmtId="41" fontId="115" fillId="0" borderId="20" xfId="2734" applyNumberFormat="1" applyFont="1" applyFill="1" applyBorder="1" applyAlignment="1">
      <alignment vertical="center" shrinkToFit="1"/>
    </xf>
    <xf numFmtId="41" fontId="115" fillId="33" borderId="164" xfId="45" applyNumberFormat="1" applyFont="1" applyFill="1" applyBorder="1" applyAlignment="1">
      <alignment vertical="center" shrinkToFit="1"/>
    </xf>
    <xf numFmtId="41" fontId="115" fillId="0" borderId="38" xfId="45" applyNumberFormat="1" applyFont="1" applyFill="1" applyBorder="1" applyAlignment="1">
      <alignment vertical="center" shrinkToFit="1"/>
    </xf>
    <xf numFmtId="41" fontId="115" fillId="0" borderId="23" xfId="45" applyNumberFormat="1" applyFont="1" applyFill="1" applyBorder="1" applyAlignment="1">
      <alignment vertical="center" shrinkToFit="1"/>
    </xf>
    <xf numFmtId="41" fontId="115" fillId="0" borderId="38" xfId="2734" applyNumberFormat="1" applyFont="1" applyFill="1" applyBorder="1" applyAlignment="1">
      <alignment vertical="center" shrinkToFit="1"/>
    </xf>
    <xf numFmtId="41" fontId="115" fillId="33" borderId="171" xfId="45" applyNumberFormat="1" applyFont="1" applyFill="1" applyBorder="1" applyAlignment="1">
      <alignment vertical="center" shrinkToFit="1"/>
    </xf>
    <xf numFmtId="41" fontId="115" fillId="33" borderId="22" xfId="45" applyNumberFormat="1" applyFont="1" applyFill="1" applyBorder="1" applyAlignment="1">
      <alignment vertical="center" shrinkToFit="1"/>
    </xf>
    <xf numFmtId="41" fontId="118" fillId="27" borderId="58" xfId="45" applyNumberFormat="1" applyFont="1" applyFill="1" applyBorder="1" applyAlignment="1">
      <alignment horizontal="right" vertical="center" shrinkToFit="1"/>
    </xf>
    <xf numFmtId="41" fontId="108" fillId="33" borderId="205" xfId="45" applyNumberFormat="1" applyFont="1" applyFill="1" applyBorder="1" applyAlignment="1">
      <alignment horizontal="left" vertical="center" wrapText="1"/>
    </xf>
    <xf numFmtId="41" fontId="116" fillId="0" borderId="21" xfId="45" applyNumberFormat="1" applyFont="1" applyFill="1" applyBorder="1" applyAlignment="1">
      <alignment vertical="center" shrinkToFit="1"/>
    </xf>
    <xf numFmtId="41" fontId="116" fillId="0" borderId="23" xfId="45" applyNumberFormat="1" applyFont="1" applyFill="1" applyBorder="1" applyAlignment="1">
      <alignment vertical="center" shrinkToFit="1"/>
    </xf>
    <xf numFmtId="41" fontId="116" fillId="0" borderId="20" xfId="45" applyNumberFormat="1" applyFont="1" applyFill="1" applyBorder="1" applyAlignment="1">
      <alignment vertical="center" shrinkToFit="1"/>
    </xf>
    <xf numFmtId="41" fontId="116" fillId="0" borderId="38" xfId="45" applyNumberFormat="1" applyFont="1" applyFill="1" applyBorder="1" applyAlignment="1">
      <alignment vertical="center" shrinkToFit="1"/>
    </xf>
    <xf numFmtId="41" fontId="117" fillId="30" borderId="46" xfId="45" applyNumberFormat="1" applyFont="1" applyFill="1" applyBorder="1" applyAlignment="1">
      <alignment horizontal="right" vertical="center" shrinkToFit="1"/>
    </xf>
    <xf numFmtId="41" fontId="12" fillId="0" borderId="38" xfId="2734" applyFont="1" applyFill="1" applyBorder="1" applyAlignment="1">
      <alignment vertical="center" shrinkToFit="1"/>
    </xf>
    <xf numFmtId="41" fontId="12" fillId="0" borderId="22" xfId="2734" applyFont="1" applyFill="1" applyBorder="1" applyAlignment="1">
      <alignment vertical="center" shrinkToFit="1"/>
    </xf>
    <xf numFmtId="41" fontId="12" fillId="33" borderId="28" xfId="2734" applyFont="1" applyFill="1" applyBorder="1" applyAlignment="1">
      <alignment vertical="center" shrinkToFit="1"/>
    </xf>
    <xf numFmtId="41" fontId="12" fillId="33" borderId="19" xfId="2734" applyFont="1" applyFill="1" applyBorder="1" applyAlignment="1">
      <alignment vertical="center" shrinkToFit="1"/>
    </xf>
    <xf numFmtId="41" fontId="12" fillId="33" borderId="29" xfId="2734" applyFont="1" applyFill="1" applyBorder="1" applyAlignment="1">
      <alignment vertical="center" shrinkToFit="1"/>
    </xf>
    <xf numFmtId="41" fontId="12" fillId="0" borderId="20" xfId="2734" applyFont="1" applyFill="1" applyBorder="1" applyAlignment="1">
      <alignment vertical="center" shrinkToFit="1"/>
    </xf>
    <xf numFmtId="41" fontId="12" fillId="0" borderId="13" xfId="2734" applyFont="1" applyFill="1" applyBorder="1" applyAlignment="1">
      <alignment vertical="center" shrinkToFit="1"/>
    </xf>
    <xf numFmtId="41" fontId="12" fillId="0" borderId="21" xfId="2734" applyFont="1" applyFill="1" applyBorder="1" applyAlignment="1">
      <alignment vertical="center" shrinkToFit="1"/>
    </xf>
    <xf numFmtId="41" fontId="12" fillId="0" borderId="23" xfId="2734" applyFont="1" applyFill="1" applyBorder="1" applyAlignment="1">
      <alignment vertical="center" shrinkToFit="1"/>
    </xf>
    <xf numFmtId="41" fontId="108" fillId="0" borderId="205" xfId="45" applyNumberFormat="1" applyFont="1" applyFill="1" applyBorder="1" applyAlignment="1">
      <alignment horizontal="left" vertical="center" wrapText="1"/>
    </xf>
    <xf numFmtId="0" fontId="0" fillId="25" borderId="18" xfId="0" applyFont="1" applyFill="1" applyBorder="1">
      <alignment vertical="center"/>
    </xf>
    <xf numFmtId="176" fontId="0" fillId="0" borderId="19" xfId="0" applyNumberFormat="1" applyFont="1" applyBorder="1">
      <alignment vertical="center"/>
    </xf>
    <xf numFmtId="177" fontId="0" fillId="0" borderId="19" xfId="0" applyNumberFormat="1" applyFont="1" applyBorder="1" applyAlignment="1">
      <alignment horizontal="right" vertical="center"/>
    </xf>
    <xf numFmtId="41" fontId="118" fillId="95" borderId="54" xfId="45" applyNumberFormat="1" applyFont="1" applyFill="1" applyBorder="1" applyAlignment="1">
      <alignment horizontal="right" vertical="center" shrinkToFit="1"/>
    </xf>
    <xf numFmtId="41" fontId="118" fillId="95" borderId="59" xfId="45" applyNumberFormat="1" applyFont="1" applyFill="1" applyBorder="1" applyAlignment="1">
      <alignment horizontal="right" vertical="center" shrinkToFit="1"/>
    </xf>
    <xf numFmtId="41" fontId="116" fillId="0" borderId="21" xfId="2734" applyNumberFormat="1" applyFont="1" applyFill="1" applyBorder="1" applyAlignment="1">
      <alignment vertical="center" shrinkToFit="1"/>
    </xf>
    <xf numFmtId="41" fontId="116" fillId="0" borderId="23" xfId="2734" applyNumberFormat="1" applyFont="1" applyFill="1" applyBorder="1" applyAlignment="1">
      <alignment vertical="center" shrinkToFit="1"/>
    </xf>
    <xf numFmtId="41" fontId="116" fillId="0" borderId="75" xfId="45" applyNumberFormat="1" applyFont="1" applyFill="1" applyBorder="1" applyAlignment="1">
      <alignment vertical="center" shrinkToFit="1"/>
    </xf>
    <xf numFmtId="41" fontId="73" fillId="33" borderId="28" xfId="2734" applyFont="1" applyFill="1" applyBorder="1" applyAlignment="1">
      <alignment vertical="center" shrinkToFit="1"/>
    </xf>
    <xf numFmtId="41" fontId="73" fillId="33" borderId="19" xfId="2734" applyFont="1" applyFill="1" applyBorder="1" applyAlignment="1">
      <alignment vertical="center" shrinkToFit="1"/>
    </xf>
    <xf numFmtId="41" fontId="24" fillId="27" borderId="13" xfId="45" applyNumberFormat="1" applyFont="1" applyFill="1" applyBorder="1" applyAlignment="1">
      <alignment horizontal="right" vertical="center" shrinkToFit="1"/>
    </xf>
    <xf numFmtId="41" fontId="24" fillId="32" borderId="74" xfId="45" applyNumberFormat="1" applyFont="1" applyFill="1" applyBorder="1" applyAlignment="1">
      <alignment horizontal="right" vertical="center" shrinkToFit="1"/>
    </xf>
    <xf numFmtId="41" fontId="24" fillId="32" borderId="13" xfId="45" applyNumberFormat="1" applyFont="1" applyFill="1" applyBorder="1" applyAlignment="1">
      <alignment horizontal="right" vertical="center" shrinkToFit="1"/>
    </xf>
    <xf numFmtId="0" fontId="22" fillId="0" borderId="168" xfId="0" applyFont="1" applyFill="1" applyBorder="1" applyAlignment="1">
      <alignment horizontal="left"/>
    </xf>
    <xf numFmtId="0" fontId="16" fillId="0" borderId="168" xfId="0" applyFont="1" applyFill="1" applyBorder="1" applyAlignment="1">
      <alignment horizontal="center" wrapText="1"/>
    </xf>
    <xf numFmtId="0" fontId="23" fillId="0" borderId="168" xfId="0" applyFont="1" applyFill="1" applyBorder="1" applyAlignment="1"/>
    <xf numFmtId="0" fontId="107" fillId="0" borderId="168" xfId="0" applyFont="1" applyFill="1" applyBorder="1" applyAlignment="1">
      <alignment horizontal="center" vertical="center" wrapText="1"/>
    </xf>
    <xf numFmtId="0" fontId="125" fillId="0" borderId="0" xfId="2733" quotePrefix="1" applyFont="1" applyAlignment="1">
      <alignment horizontal="left" vertical="center"/>
    </xf>
    <xf numFmtId="178" fontId="18" fillId="54" borderId="114" xfId="678" applyNumberFormat="1" applyFont="1" applyFill="1" applyBorder="1" applyAlignment="1">
      <alignment horizontal="center" vertical="center" wrapText="1"/>
    </xf>
    <xf numFmtId="178" fontId="18" fillId="54" borderId="141" xfId="678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 wrapText="1"/>
    </xf>
    <xf numFmtId="41" fontId="0" fillId="0" borderId="210" xfId="45" applyFont="1" applyBorder="1" applyAlignment="1">
      <alignment vertical="center"/>
    </xf>
    <xf numFmtId="41" fontId="109" fillId="36" borderId="211" xfId="45" applyNumberFormat="1" applyFont="1" applyFill="1" applyBorder="1" applyAlignment="1">
      <alignment horizontal="right" vertical="center" wrapText="1"/>
    </xf>
    <xf numFmtId="41" fontId="108" fillId="0" borderId="211" xfId="45" applyNumberFormat="1" applyFont="1" applyFill="1" applyBorder="1" applyAlignment="1">
      <alignment horizontal="left" vertical="center"/>
    </xf>
    <xf numFmtId="41" fontId="109" fillId="0" borderId="211" xfId="45" applyNumberFormat="1" applyFont="1" applyFill="1" applyBorder="1" applyAlignment="1">
      <alignment horizontal="left" vertical="center" wrapText="1"/>
    </xf>
    <xf numFmtId="41" fontId="109" fillId="36" borderId="211" xfId="45" applyNumberFormat="1" applyFont="1" applyFill="1" applyBorder="1" applyAlignment="1">
      <alignment horizontal="left" vertical="center" wrapText="1"/>
    </xf>
    <xf numFmtId="41" fontId="109" fillId="22" borderId="211" xfId="45" applyNumberFormat="1" applyFont="1" applyFill="1" applyBorder="1" applyAlignment="1">
      <alignment horizontal="left" vertical="center" wrapText="1"/>
    </xf>
    <xf numFmtId="41" fontId="109" fillId="0" borderId="211" xfId="45" applyFont="1" applyFill="1" applyBorder="1" applyAlignment="1">
      <alignment horizontal="left" vertical="center" wrapText="1"/>
    </xf>
    <xf numFmtId="41" fontId="131" fillId="33" borderId="211" xfId="45" applyNumberFormat="1" applyFont="1" applyFill="1" applyBorder="1" applyAlignment="1">
      <alignment vertical="center" wrapText="1"/>
    </xf>
    <xf numFmtId="41" fontId="131" fillId="33" borderId="211" xfId="45" applyFont="1" applyFill="1" applyBorder="1" applyAlignment="1">
      <alignment vertical="center" wrapText="1"/>
    </xf>
    <xf numFmtId="41" fontId="108" fillId="0" borderId="211" xfId="45" applyFont="1" applyBorder="1" applyAlignment="1">
      <alignment horizontal="right" vertical="center" wrapText="1"/>
    </xf>
    <xf numFmtId="41" fontId="109" fillId="87" borderId="211" xfId="45" applyNumberFormat="1" applyFont="1" applyFill="1" applyBorder="1" applyAlignment="1">
      <alignment horizontal="left" vertical="center" wrapText="1"/>
    </xf>
    <xf numFmtId="41" fontId="109" fillId="36" borderId="81" xfId="45" applyFont="1" applyFill="1" applyBorder="1" applyAlignment="1">
      <alignment horizontal="right" vertical="center" wrapText="1"/>
    </xf>
    <xf numFmtId="41" fontId="109" fillId="36" borderId="214" xfId="45" applyNumberFormat="1" applyFont="1" applyFill="1" applyBorder="1" applyAlignment="1">
      <alignment horizontal="right" vertical="center" wrapText="1"/>
    </xf>
    <xf numFmtId="41" fontId="109" fillId="0" borderId="214" xfId="45" applyNumberFormat="1" applyFont="1" applyFill="1" applyBorder="1" applyAlignment="1">
      <alignment horizontal="left" vertical="center" wrapText="1"/>
    </xf>
    <xf numFmtId="41" fontId="109" fillId="36" borderId="214" xfId="45" applyNumberFormat="1" applyFont="1" applyFill="1" applyBorder="1" applyAlignment="1">
      <alignment horizontal="left" vertical="center" wrapText="1"/>
    </xf>
    <xf numFmtId="41" fontId="108" fillId="33" borderId="201" xfId="45" applyNumberFormat="1" applyFont="1" applyFill="1" applyBorder="1" applyAlignment="1">
      <alignment horizontal="left" vertical="center"/>
    </xf>
    <xf numFmtId="41" fontId="108" fillId="33" borderId="216" xfId="45" applyNumberFormat="1" applyFont="1" applyFill="1" applyBorder="1" applyAlignment="1">
      <alignment horizontal="left" vertical="center"/>
    </xf>
    <xf numFmtId="41" fontId="109" fillId="0" borderId="214" xfId="45" applyFont="1" applyBorder="1" applyAlignment="1">
      <alignment horizontal="left" vertical="center" wrapText="1"/>
    </xf>
    <xf numFmtId="41" fontId="109" fillId="0" borderId="217" xfId="45" applyNumberFormat="1" applyFont="1" applyFill="1" applyBorder="1" applyAlignment="1">
      <alignment horizontal="left" vertical="center" wrapText="1"/>
    </xf>
    <xf numFmtId="41" fontId="109" fillId="33" borderId="217" xfId="679" applyFont="1" applyFill="1" applyBorder="1" applyAlignment="1">
      <alignment horizontal="left" vertical="center" wrapText="1"/>
    </xf>
    <xf numFmtId="41" fontId="109" fillId="0" borderId="219" xfId="45" applyNumberFormat="1" applyFont="1" applyFill="1" applyBorder="1" applyAlignment="1">
      <alignment horizontal="left" vertical="center" wrapText="1"/>
    </xf>
    <xf numFmtId="41" fontId="108" fillId="33" borderId="219" xfId="45" applyNumberFormat="1" applyFont="1" applyFill="1" applyBorder="1" applyAlignment="1">
      <alignment horizontal="left" vertical="center" wrapText="1"/>
    </xf>
    <xf numFmtId="41" fontId="108" fillId="0" borderId="214" xfId="45" applyNumberFormat="1" applyFont="1" applyFill="1" applyBorder="1" applyAlignment="1">
      <alignment horizontal="left" vertical="center"/>
    </xf>
    <xf numFmtId="41" fontId="0" fillId="96" borderId="194" xfId="45" applyFont="1" applyFill="1" applyBorder="1" applyAlignment="1">
      <alignment horizontal="center" vertical="center"/>
    </xf>
    <xf numFmtId="41" fontId="0" fillId="96" borderId="192" xfId="45" applyFont="1" applyFill="1" applyBorder="1">
      <alignment vertical="center"/>
    </xf>
    <xf numFmtId="9" fontId="122" fillId="36" borderId="211" xfId="36" applyFont="1" applyFill="1" applyBorder="1" applyAlignment="1">
      <alignment horizontal="right" vertical="center" wrapText="1"/>
    </xf>
    <xf numFmtId="41" fontId="108" fillId="0" borderId="213" xfId="45" applyNumberFormat="1" applyFont="1" applyFill="1" applyBorder="1" applyAlignment="1">
      <alignment horizontal="left" vertical="center"/>
    </xf>
    <xf numFmtId="9" fontId="122" fillId="36" borderId="214" xfId="36" applyFont="1" applyFill="1" applyBorder="1" applyAlignment="1">
      <alignment horizontal="right" vertical="center" wrapText="1"/>
    </xf>
    <xf numFmtId="41" fontId="108" fillId="33" borderId="214" xfId="45" applyNumberFormat="1" applyFont="1" applyFill="1" applyBorder="1" applyAlignment="1">
      <alignment horizontal="left" vertical="center"/>
    </xf>
    <xf numFmtId="41" fontId="110" fillId="33" borderId="221" xfId="45" applyNumberFormat="1" applyFont="1" applyFill="1" applyBorder="1" applyAlignment="1">
      <alignment horizontal="left" vertical="center" wrapText="1"/>
    </xf>
    <xf numFmtId="41" fontId="109" fillId="0" borderId="222" xfId="45" applyNumberFormat="1" applyFont="1" applyFill="1" applyBorder="1" applyAlignment="1">
      <alignment horizontal="left" vertical="center" wrapText="1"/>
    </xf>
    <xf numFmtId="41" fontId="108" fillId="0" borderId="213" xfId="45" applyFont="1" applyFill="1" applyBorder="1" applyAlignment="1">
      <alignment horizontal="left" vertical="center"/>
    </xf>
    <xf numFmtId="41" fontId="108" fillId="0" borderId="211" xfId="45" applyFont="1" applyBorder="1" applyAlignment="1">
      <alignment horizontal="left" vertical="center" indent="1"/>
    </xf>
    <xf numFmtId="41" fontId="109" fillId="0" borderId="223" xfId="45" applyNumberFormat="1" applyFont="1" applyFill="1" applyBorder="1" applyAlignment="1">
      <alignment horizontal="left" vertical="center" wrapText="1"/>
    </xf>
    <xf numFmtId="41" fontId="109" fillId="33" borderId="223" xfId="679" applyFont="1" applyFill="1" applyBorder="1" applyAlignment="1">
      <alignment horizontal="left" vertical="center" wrapText="1"/>
    </xf>
    <xf numFmtId="41" fontId="108" fillId="0" borderId="222" xfId="45" applyNumberFormat="1" applyFont="1" applyFill="1" applyBorder="1" applyAlignment="1">
      <alignment horizontal="left" vertical="center"/>
    </xf>
    <xf numFmtId="41" fontId="109" fillId="0" borderId="224" xfId="45" applyNumberFormat="1" applyFont="1" applyFill="1" applyBorder="1" applyAlignment="1">
      <alignment horizontal="left" vertical="center" wrapText="1"/>
    </xf>
    <xf numFmtId="41" fontId="109" fillId="22" borderId="214" xfId="45" applyNumberFormat="1" applyFont="1" applyFill="1" applyBorder="1" applyAlignment="1">
      <alignment horizontal="left" vertical="center" wrapText="1"/>
    </xf>
    <xf numFmtId="41" fontId="109" fillId="0" borderId="214" xfId="45" applyFont="1" applyFill="1" applyBorder="1" applyAlignment="1">
      <alignment horizontal="left" vertical="center" wrapText="1"/>
    </xf>
    <xf numFmtId="41" fontId="131" fillId="33" borderId="214" xfId="45" applyNumberFormat="1" applyFont="1" applyFill="1" applyBorder="1" applyAlignment="1">
      <alignment vertical="center" wrapText="1"/>
    </xf>
    <xf numFmtId="41" fontId="131" fillId="33" borderId="214" xfId="45" applyFont="1" applyFill="1" applyBorder="1" applyAlignment="1">
      <alignment vertical="center" wrapText="1"/>
    </xf>
    <xf numFmtId="41" fontId="108" fillId="0" borderId="214" xfId="45" applyFont="1" applyBorder="1" applyAlignment="1">
      <alignment horizontal="right" vertical="center" wrapText="1"/>
    </xf>
    <xf numFmtId="41" fontId="131" fillId="33" borderId="53" xfId="45" applyFont="1" applyFill="1" applyBorder="1" applyAlignment="1">
      <alignment vertical="center" wrapText="1"/>
    </xf>
    <xf numFmtId="0" fontId="22" fillId="0" borderId="0" xfId="0" quotePrefix="1" applyFont="1" applyFill="1" applyBorder="1" applyAlignment="1">
      <alignment horizontal="left"/>
    </xf>
    <xf numFmtId="9" fontId="123" fillId="36" borderId="214" xfId="36" applyFont="1" applyFill="1" applyBorder="1">
      <alignment vertical="center"/>
    </xf>
    <xf numFmtId="41" fontId="109" fillId="36" borderId="103" xfId="45" applyFont="1" applyFill="1" applyBorder="1" applyAlignment="1">
      <alignment horizontal="right" vertical="center" wrapText="1"/>
    </xf>
    <xf numFmtId="9" fontId="123" fillId="36" borderId="216" xfId="36" applyFont="1" applyFill="1" applyBorder="1">
      <alignment vertical="center"/>
    </xf>
    <xf numFmtId="41" fontId="109" fillId="36" borderId="216" xfId="45" applyNumberFormat="1" applyFont="1" applyFill="1" applyBorder="1" applyAlignment="1">
      <alignment horizontal="right" vertical="center" wrapText="1"/>
    </xf>
    <xf numFmtId="9" fontId="122" fillId="36" borderId="216" xfId="36" applyFont="1" applyFill="1" applyBorder="1" applyAlignment="1">
      <alignment horizontal="right" vertical="center" wrapText="1"/>
    </xf>
    <xf numFmtId="41" fontId="108" fillId="0" borderId="216" xfId="45" applyNumberFormat="1" applyFont="1" applyFill="1" applyBorder="1" applyAlignment="1">
      <alignment horizontal="left" vertical="center"/>
    </xf>
    <xf numFmtId="41" fontId="108" fillId="33" borderId="228" xfId="45" applyNumberFormat="1" applyFont="1" applyFill="1" applyBorder="1" applyAlignment="1">
      <alignment horizontal="left" vertical="center"/>
    </xf>
    <xf numFmtId="41" fontId="109" fillId="33" borderId="216" xfId="45" applyNumberFormat="1" applyFont="1" applyFill="1" applyBorder="1" applyAlignment="1">
      <alignment horizontal="left" vertical="center" wrapText="1"/>
    </xf>
    <xf numFmtId="41" fontId="108" fillId="33" borderId="186" xfId="45" applyNumberFormat="1" applyFont="1" applyFill="1" applyBorder="1" applyAlignment="1">
      <alignment horizontal="left" vertical="center"/>
    </xf>
    <xf numFmtId="41" fontId="109" fillId="36" borderId="216" xfId="45" applyNumberFormat="1" applyFont="1" applyFill="1" applyBorder="1" applyAlignment="1">
      <alignment horizontal="left" vertical="center" wrapText="1"/>
    </xf>
    <xf numFmtId="41" fontId="109" fillId="87" borderId="216" xfId="45" applyNumberFormat="1" applyFont="1" applyFill="1" applyBorder="1" applyAlignment="1">
      <alignment horizontal="left" vertical="center" wrapText="1"/>
    </xf>
    <xf numFmtId="41" fontId="109" fillId="33" borderId="216" xfId="45" applyFont="1" applyFill="1" applyBorder="1" applyAlignment="1">
      <alignment horizontal="left" vertical="center" wrapText="1"/>
    </xf>
    <xf numFmtId="41" fontId="131" fillId="33" borderId="216" xfId="45" applyNumberFormat="1" applyFont="1" applyFill="1" applyBorder="1" applyAlignment="1">
      <alignment vertical="center" wrapText="1"/>
    </xf>
    <xf numFmtId="41" fontId="131" fillId="33" borderId="216" xfId="45" applyFont="1" applyFill="1" applyBorder="1" applyAlignment="1">
      <alignment vertical="center" wrapText="1"/>
    </xf>
    <xf numFmtId="41" fontId="108" fillId="33" borderId="216" xfId="45" applyFont="1" applyFill="1" applyBorder="1" applyAlignment="1">
      <alignment horizontal="right" vertical="center" wrapText="1"/>
    </xf>
    <xf numFmtId="41" fontId="109" fillId="33" borderId="216" xfId="45" applyFont="1" applyFill="1" applyBorder="1" applyAlignment="1">
      <alignment horizontal="right" vertical="center" wrapText="1"/>
    </xf>
    <xf numFmtId="41" fontId="131" fillId="33" borderId="64" xfId="45" applyFont="1" applyFill="1" applyBorder="1" applyAlignment="1">
      <alignment vertical="center" wrapText="1"/>
    </xf>
    <xf numFmtId="41" fontId="108" fillId="0" borderId="209" xfId="45" applyNumberFormat="1" applyFont="1" applyFill="1" applyBorder="1" applyAlignment="1">
      <alignment horizontal="left" vertical="center"/>
    </xf>
    <xf numFmtId="41" fontId="108" fillId="33" borderId="202" xfId="45" applyNumberFormat="1" applyFont="1" applyFill="1" applyBorder="1" applyAlignment="1">
      <alignment horizontal="left" vertical="center"/>
    </xf>
    <xf numFmtId="41" fontId="109" fillId="0" borderId="214" xfId="45" applyFont="1" applyFill="1" applyBorder="1" applyAlignment="1">
      <alignment horizontal="right" vertical="center" wrapText="1"/>
    </xf>
    <xf numFmtId="41" fontId="109" fillId="36" borderId="114" xfId="45" applyFont="1" applyFill="1" applyBorder="1" applyAlignment="1">
      <alignment horizontal="right" vertical="center" wrapText="1"/>
    </xf>
    <xf numFmtId="9" fontId="123" fillId="36" borderId="141" xfId="36" applyFont="1" applyFill="1" applyBorder="1">
      <alignment vertical="center"/>
    </xf>
    <xf numFmtId="41" fontId="109" fillId="36" borderId="141" xfId="45" applyNumberFormat="1" applyFont="1" applyFill="1" applyBorder="1" applyAlignment="1">
      <alignment horizontal="right" vertical="center" wrapText="1"/>
    </xf>
    <xf numFmtId="9" fontId="122" fillId="36" borderId="141" xfId="36" applyFont="1" applyFill="1" applyBorder="1" applyAlignment="1">
      <alignment horizontal="right" vertical="center" wrapText="1"/>
    </xf>
    <xf numFmtId="41" fontId="108" fillId="97" borderId="141" xfId="45" applyNumberFormat="1" applyFont="1" applyFill="1" applyBorder="1" applyAlignment="1">
      <alignment horizontal="left" vertical="center"/>
    </xf>
    <xf numFmtId="41" fontId="109" fillId="87" borderId="141" xfId="45" applyNumberFormat="1" applyFont="1" applyFill="1" applyBorder="1" applyAlignment="1">
      <alignment horizontal="left" vertical="center" wrapText="1"/>
    </xf>
    <xf numFmtId="41" fontId="109" fillId="97" borderId="141" xfId="45" applyFont="1" applyFill="1" applyBorder="1" applyAlignment="1">
      <alignment horizontal="left" vertical="center" wrapText="1"/>
    </xf>
    <xf numFmtId="41" fontId="109" fillId="97" borderId="227" xfId="45" applyFont="1" applyFill="1" applyBorder="1" applyAlignment="1">
      <alignment horizontal="left" vertical="center" wrapText="1"/>
    </xf>
    <xf numFmtId="41" fontId="109" fillId="33" borderId="229" xfId="45" applyNumberFormat="1" applyFont="1" applyFill="1" applyBorder="1" applyAlignment="1">
      <alignment horizontal="left" vertical="center" wrapText="1"/>
    </xf>
    <xf numFmtId="41" fontId="109" fillId="0" borderId="217" xfId="45" applyNumberFormat="1" applyFont="1" applyBorder="1" applyAlignment="1">
      <alignment horizontal="left" vertical="center" wrapText="1"/>
    </xf>
    <xf numFmtId="41" fontId="0" fillId="0" borderId="185" xfId="45" applyFont="1" applyBorder="1">
      <alignment vertical="center"/>
    </xf>
    <xf numFmtId="41" fontId="109" fillId="36" borderId="143" xfId="45" applyFont="1" applyFill="1" applyBorder="1" applyAlignment="1">
      <alignment horizontal="right" vertical="center" wrapText="1"/>
    </xf>
    <xf numFmtId="9" fontId="123" fillId="36" borderId="164" xfId="36" applyFont="1" applyFill="1" applyBorder="1">
      <alignment vertical="center"/>
    </xf>
    <xf numFmtId="41" fontId="109" fillId="36" borderId="164" xfId="45" applyNumberFormat="1" applyFont="1" applyFill="1" applyBorder="1" applyAlignment="1">
      <alignment horizontal="right" vertical="center" wrapText="1"/>
    </xf>
    <xf numFmtId="9" fontId="122" fillId="36" borderId="164" xfId="36" applyFont="1" applyFill="1" applyBorder="1" applyAlignment="1">
      <alignment horizontal="right" vertical="center" wrapText="1"/>
    </xf>
    <xf numFmtId="41" fontId="109" fillId="97" borderId="164" xfId="45" applyNumberFormat="1" applyFont="1" applyFill="1" applyBorder="1" applyAlignment="1">
      <alignment horizontal="left" vertical="center" wrapText="1"/>
    </xf>
    <xf numFmtId="41" fontId="109" fillId="33" borderId="164" xfId="45" applyNumberFormat="1" applyFont="1" applyFill="1" applyBorder="1" applyAlignment="1">
      <alignment horizontal="left" vertical="center" wrapText="1"/>
    </xf>
    <xf numFmtId="41" fontId="108" fillId="97" borderId="164" xfId="45" applyNumberFormat="1" applyFont="1" applyFill="1" applyBorder="1" applyAlignment="1">
      <alignment horizontal="left" vertical="center" wrapText="1"/>
    </xf>
    <xf numFmtId="41" fontId="108" fillId="97" borderId="171" xfId="45" applyNumberFormat="1" applyFont="1" applyFill="1" applyBorder="1" applyAlignment="1">
      <alignment horizontal="left" vertical="center" wrapText="1"/>
    </xf>
    <xf numFmtId="41" fontId="109" fillId="97" borderId="141" xfId="45" applyNumberFormat="1" applyFont="1" applyFill="1" applyBorder="1" applyAlignment="1">
      <alignment horizontal="left" vertical="center" wrapText="1"/>
    </xf>
    <xf numFmtId="41" fontId="109" fillId="33" borderId="141" xfId="45" applyNumberFormat="1" applyFont="1" applyFill="1" applyBorder="1" applyAlignment="1">
      <alignment horizontal="left" vertical="center" wrapText="1"/>
    </xf>
    <xf numFmtId="41" fontId="108" fillId="97" borderId="141" xfId="45" applyNumberFormat="1" applyFont="1" applyFill="1" applyBorder="1" applyAlignment="1">
      <alignment horizontal="left" vertical="center" wrapText="1"/>
    </xf>
    <xf numFmtId="41" fontId="108" fillId="97" borderId="227" xfId="45" applyNumberFormat="1" applyFont="1" applyFill="1" applyBorder="1" applyAlignment="1">
      <alignment horizontal="left" vertical="center" wrapText="1"/>
    </xf>
    <xf numFmtId="0" fontId="136" fillId="36" borderId="114" xfId="0" applyFont="1" applyFill="1" applyBorder="1" applyAlignment="1">
      <alignment horizontal="center" vertical="center" wrapText="1"/>
    </xf>
    <xf numFmtId="0" fontId="136" fillId="36" borderId="141" xfId="0" applyFont="1" applyFill="1" applyBorder="1" applyAlignment="1">
      <alignment horizontal="center" vertical="center" wrapText="1"/>
    </xf>
    <xf numFmtId="0" fontId="137" fillId="36" borderId="141" xfId="0" applyFont="1" applyFill="1" applyBorder="1" applyAlignment="1">
      <alignment horizontal="center" vertical="center" wrapText="1"/>
    </xf>
    <xf numFmtId="0" fontId="140" fillId="88" borderId="141" xfId="0" applyFont="1" applyFill="1" applyBorder="1" applyAlignment="1">
      <alignment horizontal="center" vertical="center" wrapText="1"/>
    </xf>
    <xf numFmtId="0" fontId="136" fillId="88" borderId="141" xfId="0" applyFont="1" applyFill="1" applyBorder="1" applyAlignment="1">
      <alignment horizontal="center" vertical="center" wrapText="1"/>
    </xf>
    <xf numFmtId="0" fontId="136" fillId="22" borderId="141" xfId="0" applyFont="1" applyFill="1" applyBorder="1" applyAlignment="1">
      <alignment horizontal="center" vertical="center" wrapText="1"/>
    </xf>
    <xf numFmtId="0" fontId="136" fillId="53" borderId="141" xfId="0" applyFont="1" applyFill="1" applyBorder="1" applyAlignment="1">
      <alignment horizontal="center" vertical="center" wrapText="1"/>
    </xf>
    <xf numFmtId="0" fontId="136" fillId="88" borderId="227" xfId="0" applyFont="1" applyFill="1" applyBorder="1" applyAlignment="1">
      <alignment horizontal="center" vertical="center" wrapText="1"/>
    </xf>
    <xf numFmtId="0" fontId="141" fillId="36" borderId="141" xfId="0" applyFont="1" applyFill="1" applyBorder="1" applyAlignment="1">
      <alignment horizontal="center" vertical="center"/>
    </xf>
    <xf numFmtId="0" fontId="17" fillId="53" borderId="141" xfId="0" applyFont="1" applyFill="1" applyBorder="1">
      <alignment vertical="center"/>
    </xf>
    <xf numFmtId="0" fontId="138" fillId="98" borderId="189" xfId="0" applyFont="1" applyFill="1" applyBorder="1" applyAlignment="1">
      <alignment horizontal="center" vertical="center" wrapText="1"/>
    </xf>
    <xf numFmtId="41" fontId="142" fillId="98" borderId="189" xfId="45" applyFont="1" applyFill="1" applyBorder="1" applyAlignment="1">
      <alignment horizontal="right" vertical="center" wrapText="1"/>
    </xf>
    <xf numFmtId="41" fontId="142" fillId="98" borderId="209" xfId="45" applyFont="1" applyFill="1" applyBorder="1" applyAlignment="1">
      <alignment horizontal="right" vertical="center" wrapText="1"/>
    </xf>
    <xf numFmtId="41" fontId="142" fillId="98" borderId="174" xfId="45" applyFont="1" applyFill="1" applyBorder="1" applyAlignment="1">
      <alignment horizontal="right" vertical="center" wrapText="1"/>
    </xf>
    <xf numFmtId="41" fontId="142" fillId="98" borderId="228" xfId="45" applyFont="1" applyFill="1" applyBorder="1" applyAlignment="1">
      <alignment horizontal="right" vertical="center" wrapText="1"/>
    </xf>
    <xf numFmtId="0" fontId="136" fillId="87" borderId="114" xfId="0" applyFont="1" applyFill="1" applyBorder="1" applyAlignment="1">
      <alignment horizontal="center" vertical="center" wrapText="1"/>
    </xf>
    <xf numFmtId="41" fontId="109" fillId="87" borderId="114" xfId="45" applyFont="1" applyFill="1" applyBorder="1" applyAlignment="1">
      <alignment horizontal="right" vertical="center" wrapText="1"/>
    </xf>
    <xf numFmtId="41" fontId="109" fillId="87" borderId="81" xfId="45" applyFont="1" applyFill="1" applyBorder="1" applyAlignment="1">
      <alignment horizontal="right" vertical="center" wrapText="1"/>
    </xf>
    <xf numFmtId="41" fontId="109" fillId="87" borderId="39" xfId="45" applyFont="1" applyFill="1" applyBorder="1" applyAlignment="1">
      <alignment horizontal="right" vertical="center" wrapText="1"/>
    </xf>
    <xf numFmtId="41" fontId="109" fillId="87" borderId="103" xfId="45" applyFont="1" applyFill="1" applyBorder="1" applyAlignment="1">
      <alignment horizontal="right" vertical="center" wrapText="1"/>
    </xf>
    <xf numFmtId="0" fontId="136" fillId="87" borderId="141" xfId="0" applyFont="1" applyFill="1" applyBorder="1" applyAlignment="1">
      <alignment horizontal="center" vertical="center" wrapText="1"/>
    </xf>
    <xf numFmtId="41" fontId="109" fillId="87" borderId="164" xfId="45" applyNumberFormat="1" applyFont="1" applyFill="1" applyBorder="1" applyAlignment="1">
      <alignment horizontal="left" vertical="center" wrapText="1"/>
    </xf>
    <xf numFmtId="41" fontId="109" fillId="87" borderId="214" xfId="45" applyNumberFormat="1" applyFont="1" applyFill="1" applyBorder="1" applyAlignment="1">
      <alignment horizontal="left" vertical="center" wrapText="1"/>
    </xf>
    <xf numFmtId="41" fontId="120" fillId="0" borderId="35" xfId="678" applyNumberFormat="1" applyFont="1" applyFill="1" applyBorder="1" applyAlignment="1">
      <alignment horizontal="center" vertical="center" shrinkToFit="1"/>
    </xf>
    <xf numFmtId="41" fontId="118" fillId="0" borderId="36" xfId="678" applyNumberFormat="1" applyFont="1" applyFill="1" applyBorder="1" applyAlignment="1">
      <alignment horizontal="center" vertical="center" shrinkToFit="1"/>
    </xf>
    <xf numFmtId="41" fontId="118" fillId="0" borderId="35" xfId="678" applyNumberFormat="1" applyFont="1" applyFill="1" applyBorder="1" applyAlignment="1">
      <alignment horizontal="center" vertical="center" shrinkToFit="1"/>
    </xf>
    <xf numFmtId="41" fontId="143" fillId="91" borderId="110" xfId="45" applyFont="1" applyFill="1" applyBorder="1" applyAlignment="1">
      <alignment horizontal="center" vertical="center"/>
    </xf>
    <xf numFmtId="41" fontId="143" fillId="91" borderId="111" xfId="45" applyFont="1" applyFill="1" applyBorder="1" applyAlignment="1">
      <alignment horizontal="center" vertical="center"/>
    </xf>
    <xf numFmtId="41" fontId="143" fillId="91" borderId="110" xfId="2734" applyFont="1" applyFill="1" applyBorder="1" applyAlignment="1">
      <alignment horizontal="center" vertical="center"/>
    </xf>
    <xf numFmtId="41" fontId="143" fillId="91" borderId="111" xfId="2734" applyFont="1" applyFill="1" applyBorder="1" applyAlignment="1">
      <alignment horizontal="center" vertical="center"/>
    </xf>
    <xf numFmtId="41" fontId="143" fillId="91" borderId="112" xfId="45" applyFont="1" applyFill="1" applyBorder="1" applyAlignment="1">
      <alignment horizontal="center" vertical="center"/>
    </xf>
    <xf numFmtId="41" fontId="143" fillId="91" borderId="16" xfId="45" applyFont="1" applyFill="1" applyBorder="1" applyAlignment="1">
      <alignment horizontal="center" vertical="center"/>
    </xf>
    <xf numFmtId="41" fontId="143" fillId="91" borderId="16" xfId="2734" applyFont="1" applyFill="1" applyBorder="1" applyAlignment="1">
      <alignment horizontal="center" vertical="center"/>
    </xf>
    <xf numFmtId="41" fontId="143" fillId="91" borderId="17" xfId="2734" applyFont="1" applyFill="1" applyBorder="1" applyAlignment="1">
      <alignment horizontal="center" vertical="center"/>
    </xf>
    <xf numFmtId="41" fontId="143" fillId="91" borderId="232" xfId="2734" applyFont="1" applyFill="1" applyBorder="1" applyAlignment="1">
      <alignment horizontal="center" vertical="center"/>
    </xf>
    <xf numFmtId="41" fontId="143" fillId="91" borderId="235" xfId="2734" applyFont="1" applyFill="1" applyBorder="1" applyAlignment="1">
      <alignment horizontal="center" vertical="center"/>
    </xf>
    <xf numFmtId="41" fontId="143" fillId="91" borderId="112" xfId="2734" applyFont="1" applyFill="1" applyBorder="1" applyAlignment="1">
      <alignment horizontal="center" vertical="center"/>
    </xf>
    <xf numFmtId="0" fontId="135" fillId="54" borderId="176" xfId="2733" applyFont="1" applyFill="1" applyBorder="1" applyAlignment="1">
      <alignment horizontal="center" vertical="center"/>
    </xf>
    <xf numFmtId="41" fontId="135" fillId="96" borderId="73" xfId="45" applyNumberFormat="1" applyFont="1" applyFill="1" applyBorder="1" applyAlignment="1">
      <alignment vertical="center" shrinkToFit="1"/>
    </xf>
    <xf numFmtId="41" fontId="135" fillId="96" borderId="75" xfId="45" applyFont="1" applyFill="1" applyBorder="1" applyAlignment="1">
      <alignment vertical="center" shrinkToFit="1"/>
    </xf>
    <xf numFmtId="41" fontId="135" fillId="96" borderId="73" xfId="2734" applyNumberFormat="1" applyFont="1" applyFill="1" applyBorder="1" applyAlignment="1">
      <alignment vertical="center" shrinkToFit="1"/>
    </xf>
    <xf numFmtId="41" fontId="135" fillId="96" borderId="75" xfId="2734" applyNumberFormat="1" applyFont="1" applyFill="1" applyBorder="1" applyAlignment="1">
      <alignment vertical="center" shrinkToFit="1"/>
    </xf>
    <xf numFmtId="41" fontId="135" fillId="96" borderId="76" xfId="45" applyNumberFormat="1" applyFont="1" applyFill="1" applyBorder="1" applyAlignment="1">
      <alignment vertical="center" shrinkToFit="1"/>
    </xf>
    <xf numFmtId="41" fontId="135" fillId="96" borderId="74" xfId="45" applyNumberFormat="1" applyFont="1" applyFill="1" applyBorder="1" applyAlignment="1">
      <alignment vertical="center" shrinkToFit="1"/>
    </xf>
    <xf numFmtId="41" fontId="135" fillId="96" borderId="74" xfId="2734" applyNumberFormat="1" applyFont="1" applyFill="1" applyBorder="1" applyAlignment="1">
      <alignment vertical="center" shrinkToFit="1"/>
    </xf>
    <xf numFmtId="41" fontId="135" fillId="96" borderId="76" xfId="2734" applyNumberFormat="1" applyFont="1" applyFill="1" applyBorder="1" applyAlignment="1">
      <alignment vertical="center" shrinkToFit="1"/>
    </xf>
    <xf numFmtId="41" fontId="134" fillId="96" borderId="73" xfId="2734" applyNumberFormat="1" applyFont="1" applyFill="1" applyBorder="1" applyAlignment="1">
      <alignment vertical="center" shrinkToFit="1"/>
    </xf>
    <xf numFmtId="0" fontId="135" fillId="54" borderId="91" xfId="2733" applyFont="1" applyFill="1" applyBorder="1" applyAlignment="1">
      <alignment horizontal="center" vertical="center"/>
    </xf>
    <xf numFmtId="41" fontId="135" fillId="96" borderId="20" xfId="45" applyFont="1" applyFill="1" applyBorder="1" applyAlignment="1">
      <alignment vertical="center" shrinkToFit="1"/>
    </xf>
    <xf numFmtId="41" fontId="135" fillId="96" borderId="21" xfId="45" applyFont="1" applyFill="1" applyBorder="1" applyAlignment="1">
      <alignment vertical="center" shrinkToFit="1"/>
    </xf>
    <xf numFmtId="41" fontId="135" fillId="96" borderId="20" xfId="2734" applyNumberFormat="1" applyFont="1" applyFill="1" applyBorder="1" applyAlignment="1">
      <alignment vertical="center" shrinkToFit="1"/>
    </xf>
    <xf numFmtId="41" fontId="135" fillId="96" borderId="21" xfId="2734" applyFont="1" applyFill="1" applyBorder="1" applyAlignment="1">
      <alignment vertical="center" shrinkToFit="1"/>
    </xf>
    <xf numFmtId="41" fontId="135" fillId="96" borderId="214" xfId="45" applyNumberFormat="1" applyFont="1" applyFill="1" applyBorder="1" applyAlignment="1">
      <alignment vertical="center" shrinkToFit="1"/>
    </xf>
    <xf numFmtId="41" fontId="135" fillId="96" borderId="13" xfId="45" applyNumberFormat="1" applyFont="1" applyFill="1" applyBorder="1" applyAlignment="1">
      <alignment vertical="center" shrinkToFit="1"/>
    </xf>
    <xf numFmtId="41" fontId="135" fillId="96" borderId="21" xfId="45" applyNumberFormat="1" applyFont="1" applyFill="1" applyBorder="1" applyAlignment="1">
      <alignment vertical="center" shrinkToFit="1"/>
    </xf>
    <xf numFmtId="41" fontId="135" fillId="96" borderId="21" xfId="2734" applyNumberFormat="1" applyFont="1" applyFill="1" applyBorder="1" applyAlignment="1">
      <alignment vertical="center" shrinkToFit="1"/>
    </xf>
    <xf numFmtId="41" fontId="135" fillId="96" borderId="214" xfId="2734" applyNumberFormat="1" applyFont="1" applyFill="1" applyBorder="1" applyAlignment="1">
      <alignment vertical="center" shrinkToFit="1"/>
    </xf>
    <xf numFmtId="41" fontId="135" fillId="96" borderId="13" xfId="2734" applyNumberFormat="1" applyFont="1" applyFill="1" applyBorder="1" applyAlignment="1">
      <alignment vertical="center" shrinkToFit="1"/>
    </xf>
    <xf numFmtId="0" fontId="135" fillId="54" borderId="140" xfId="2733" applyFont="1" applyFill="1" applyBorder="1" applyAlignment="1">
      <alignment horizontal="center" vertical="center"/>
    </xf>
    <xf numFmtId="41" fontId="135" fillId="96" borderId="38" xfId="45" applyFont="1" applyFill="1" applyBorder="1" applyAlignment="1">
      <alignment vertical="center" shrinkToFit="1"/>
    </xf>
    <xf numFmtId="41" fontId="135" fillId="96" borderId="23" xfId="45" applyFont="1" applyFill="1" applyBorder="1" applyAlignment="1">
      <alignment vertical="center" shrinkToFit="1"/>
    </xf>
    <xf numFmtId="41" fontId="135" fillId="96" borderId="38" xfId="2734" applyNumberFormat="1" applyFont="1" applyFill="1" applyBorder="1" applyAlignment="1">
      <alignment vertical="center" shrinkToFit="1"/>
    </xf>
    <xf numFmtId="41" fontId="135" fillId="96" borderId="23" xfId="2734" applyFont="1" applyFill="1" applyBorder="1" applyAlignment="1">
      <alignment vertical="center" shrinkToFit="1"/>
    </xf>
    <xf numFmtId="41" fontId="135" fillId="96" borderId="53" xfId="45" applyNumberFormat="1" applyFont="1" applyFill="1" applyBorder="1" applyAlignment="1">
      <alignment vertical="center" shrinkToFit="1"/>
    </xf>
    <xf numFmtId="41" fontId="135" fillId="96" borderId="22" xfId="45" applyNumberFormat="1" applyFont="1" applyFill="1" applyBorder="1" applyAlignment="1">
      <alignment vertical="center" shrinkToFit="1"/>
    </xf>
    <xf numFmtId="41" fontId="135" fillId="96" borderId="22" xfId="2734" applyNumberFormat="1" applyFont="1" applyFill="1" applyBorder="1" applyAlignment="1">
      <alignment vertical="center" shrinkToFit="1"/>
    </xf>
    <xf numFmtId="41" fontId="134" fillId="96" borderId="38" xfId="2734" applyNumberFormat="1" applyFont="1" applyFill="1" applyBorder="1" applyAlignment="1">
      <alignment vertical="center" shrinkToFit="1"/>
    </xf>
    <xf numFmtId="41" fontId="135" fillId="96" borderId="23" xfId="2734" applyNumberFormat="1" applyFont="1" applyFill="1" applyBorder="1" applyAlignment="1">
      <alignment vertical="center" shrinkToFit="1"/>
    </xf>
    <xf numFmtId="41" fontId="135" fillId="96" borderId="53" xfId="2734" applyNumberFormat="1" applyFont="1" applyFill="1" applyBorder="1" applyAlignment="1">
      <alignment vertical="center" shrinkToFit="1"/>
    </xf>
    <xf numFmtId="0" fontId="143" fillId="92" borderId="139" xfId="2733" applyFont="1" applyFill="1" applyBorder="1" applyAlignment="1">
      <alignment horizontal="center" vertical="center"/>
    </xf>
    <xf numFmtId="41" fontId="143" fillId="92" borderId="83" xfId="45" applyNumberFormat="1" applyFont="1" applyFill="1" applyBorder="1" applyAlignment="1">
      <alignment vertical="center" shrinkToFit="1"/>
    </xf>
    <xf numFmtId="41" fontId="143" fillId="92" borderId="78" xfId="45" applyFont="1" applyFill="1" applyBorder="1" applyAlignment="1">
      <alignment vertical="center" shrinkToFit="1"/>
    </xf>
    <xf numFmtId="41" fontId="143" fillId="92" borderId="83" xfId="2734" applyFont="1" applyFill="1" applyBorder="1" applyAlignment="1">
      <alignment vertical="center" shrinkToFit="1"/>
    </xf>
    <xf numFmtId="41" fontId="143" fillId="92" borderId="78" xfId="2734" applyFont="1" applyFill="1" applyBorder="1" applyAlignment="1">
      <alignment vertical="center" shrinkToFit="1"/>
    </xf>
    <xf numFmtId="41" fontId="143" fillId="92" borderId="81" xfId="45" applyFont="1" applyFill="1" applyBorder="1" applyAlignment="1">
      <alignment vertical="center" shrinkToFit="1"/>
    </xf>
    <xf numFmtId="41" fontId="143" fillId="92" borderId="39" xfId="45" applyFont="1" applyFill="1" applyBorder="1" applyAlignment="1">
      <alignment vertical="center" shrinkToFit="1"/>
    </xf>
    <xf numFmtId="41" fontId="143" fillId="92" borderId="39" xfId="2734" applyFont="1" applyFill="1" applyBorder="1" applyAlignment="1">
      <alignment vertical="center" shrinkToFit="1"/>
    </xf>
    <xf numFmtId="41" fontId="143" fillId="92" borderId="81" xfId="2734" applyFont="1" applyFill="1" applyBorder="1" applyAlignment="1">
      <alignment vertical="center" shrinkToFit="1"/>
    </xf>
    <xf numFmtId="0" fontId="143" fillId="92" borderId="91" xfId="2733" applyFont="1" applyFill="1" applyBorder="1" applyAlignment="1">
      <alignment horizontal="center" vertical="center"/>
    </xf>
    <xf numFmtId="41" fontId="143" fillId="92" borderId="20" xfId="45" applyFont="1" applyFill="1" applyBorder="1" applyAlignment="1">
      <alignment vertical="center" shrinkToFit="1"/>
    </xf>
    <xf numFmtId="41" fontId="143" fillId="92" borderId="21" xfId="45" applyFont="1" applyFill="1" applyBorder="1" applyAlignment="1">
      <alignment vertical="center" shrinkToFit="1"/>
    </xf>
    <xf numFmtId="41" fontId="143" fillId="92" borderId="20" xfId="2734" applyFont="1" applyFill="1" applyBorder="1" applyAlignment="1">
      <alignment vertical="center" shrinkToFit="1"/>
    </xf>
    <xf numFmtId="41" fontId="143" fillId="92" borderId="21" xfId="2734" applyFont="1" applyFill="1" applyBorder="1" applyAlignment="1">
      <alignment vertical="center" shrinkToFit="1"/>
    </xf>
    <xf numFmtId="41" fontId="143" fillId="92" borderId="214" xfId="45" applyFont="1" applyFill="1" applyBorder="1" applyAlignment="1">
      <alignment vertical="center" shrinkToFit="1"/>
    </xf>
    <xf numFmtId="41" fontId="143" fillId="92" borderId="13" xfId="45" applyFont="1" applyFill="1" applyBorder="1" applyAlignment="1">
      <alignment vertical="center" shrinkToFit="1"/>
    </xf>
    <xf numFmtId="41" fontId="143" fillId="92" borderId="13" xfId="2734" applyFont="1" applyFill="1" applyBorder="1" applyAlignment="1">
      <alignment vertical="center" shrinkToFit="1"/>
    </xf>
    <xf numFmtId="190" fontId="143" fillId="92" borderId="13" xfId="2734" applyNumberFormat="1" applyFont="1" applyFill="1" applyBorder="1" applyAlignment="1">
      <alignment vertical="center" shrinkToFit="1"/>
    </xf>
    <xf numFmtId="41" fontId="143" fillId="92" borderId="164" xfId="2734" applyNumberFormat="1" applyFont="1" applyFill="1" applyBorder="1" applyAlignment="1">
      <alignment vertical="center" shrinkToFit="1"/>
    </xf>
    <xf numFmtId="41" fontId="143" fillId="92" borderId="21" xfId="2734" applyNumberFormat="1" applyFont="1" applyFill="1" applyBorder="1" applyAlignment="1">
      <alignment vertical="center" shrinkToFit="1"/>
    </xf>
    <xf numFmtId="41" fontId="143" fillId="92" borderId="214" xfId="2734" applyFont="1" applyFill="1" applyBorder="1" applyAlignment="1">
      <alignment vertical="center" shrinkToFit="1"/>
    </xf>
    <xf numFmtId="0" fontId="143" fillId="92" borderId="140" xfId="2733" applyFont="1" applyFill="1" applyBorder="1" applyAlignment="1">
      <alignment horizontal="center" vertical="center"/>
    </xf>
    <xf numFmtId="41" fontId="143" fillId="92" borderId="38" xfId="45" applyFont="1" applyFill="1" applyBorder="1" applyAlignment="1">
      <alignment vertical="center" shrinkToFit="1"/>
    </xf>
    <xf numFmtId="41" fontId="143" fillId="92" borderId="23" xfId="45" applyFont="1" applyFill="1" applyBorder="1" applyAlignment="1">
      <alignment vertical="center" shrinkToFit="1"/>
    </xf>
    <xf numFmtId="41" fontId="143" fillId="92" borderId="38" xfId="2734" applyFont="1" applyFill="1" applyBorder="1" applyAlignment="1">
      <alignment vertical="center" shrinkToFit="1"/>
    </xf>
    <xf numFmtId="41" fontId="143" fillId="92" borderId="23" xfId="2734" applyFont="1" applyFill="1" applyBorder="1" applyAlignment="1">
      <alignment vertical="center" shrinkToFit="1"/>
    </xf>
    <xf numFmtId="41" fontId="143" fillId="92" borderId="53" xfId="45" applyFont="1" applyFill="1" applyBorder="1" applyAlignment="1">
      <alignment vertical="center" shrinkToFit="1"/>
    </xf>
    <xf numFmtId="41" fontId="143" fillId="92" borderId="22" xfId="45" applyFont="1" applyFill="1" applyBorder="1" applyAlignment="1">
      <alignment vertical="center" shrinkToFit="1"/>
    </xf>
    <xf numFmtId="41" fontId="143" fillId="92" borderId="22" xfId="2734" applyFont="1" applyFill="1" applyBorder="1" applyAlignment="1">
      <alignment vertical="center" shrinkToFit="1"/>
    </xf>
    <xf numFmtId="190" fontId="143" fillId="92" borderId="22" xfId="2734" applyNumberFormat="1" applyFont="1" applyFill="1" applyBorder="1" applyAlignment="1">
      <alignment vertical="center" shrinkToFit="1"/>
    </xf>
    <xf numFmtId="41" fontId="143" fillId="92" borderId="171" xfId="2734" applyNumberFormat="1" applyFont="1" applyFill="1" applyBorder="1" applyAlignment="1">
      <alignment vertical="center" shrinkToFit="1"/>
    </xf>
    <xf numFmtId="41" fontId="143" fillId="92" borderId="23" xfId="2734" applyNumberFormat="1" applyFont="1" applyFill="1" applyBorder="1" applyAlignment="1">
      <alignment vertical="center" shrinkToFit="1"/>
    </xf>
    <xf numFmtId="41" fontId="143" fillId="92" borderId="53" xfId="2734" applyFont="1" applyFill="1" applyBorder="1" applyAlignment="1">
      <alignment vertical="center" shrinkToFit="1"/>
    </xf>
    <xf numFmtId="0" fontId="143" fillId="54" borderId="147" xfId="2733" applyFont="1" applyFill="1" applyBorder="1" applyAlignment="1">
      <alignment horizontal="center" vertical="center"/>
    </xf>
    <xf numFmtId="41" fontId="143" fillId="97" borderId="28" xfId="2734" applyFont="1" applyFill="1" applyBorder="1" applyAlignment="1">
      <alignment vertical="center" shrinkToFit="1"/>
    </xf>
    <xf numFmtId="41" fontId="143" fillId="97" borderId="29" xfId="2734" applyFont="1" applyFill="1" applyBorder="1" applyAlignment="1">
      <alignment vertical="center" shrinkToFit="1"/>
    </xf>
    <xf numFmtId="41" fontId="143" fillId="33" borderId="202" xfId="45" applyFont="1" applyFill="1" applyBorder="1" applyAlignment="1">
      <alignment vertical="center" shrinkToFit="1"/>
    </xf>
    <xf numFmtId="41" fontId="143" fillId="33" borderId="19" xfId="45" applyFont="1" applyFill="1" applyBorder="1" applyAlignment="1">
      <alignment vertical="center" shrinkToFit="1"/>
    </xf>
    <xf numFmtId="41" fontId="143" fillId="33" borderId="19" xfId="2734" applyFont="1" applyFill="1" applyBorder="1" applyAlignment="1">
      <alignment vertical="center" shrinkToFit="1"/>
    </xf>
    <xf numFmtId="41" fontId="143" fillId="33" borderId="29" xfId="2734" applyFont="1" applyFill="1" applyBorder="1" applyAlignment="1">
      <alignment vertical="center" shrinkToFit="1"/>
    </xf>
    <xf numFmtId="41" fontId="143" fillId="33" borderId="202" xfId="2734" applyFont="1" applyFill="1" applyBorder="1" applyAlignment="1">
      <alignment vertical="center" shrinkToFit="1"/>
    </xf>
    <xf numFmtId="0" fontId="143" fillId="54" borderId="91" xfId="2733" applyFont="1" applyFill="1" applyBorder="1" applyAlignment="1">
      <alignment horizontal="center" vertical="center"/>
    </xf>
    <xf numFmtId="41" fontId="143" fillId="97" borderId="20" xfId="2734" applyFont="1" applyFill="1" applyBorder="1" applyAlignment="1">
      <alignment vertical="center" shrinkToFit="1"/>
    </xf>
    <xf numFmtId="41" fontId="143" fillId="97" borderId="21" xfId="2734" applyFont="1" applyFill="1" applyBorder="1" applyAlignment="1">
      <alignment vertical="center" shrinkToFit="1"/>
    </xf>
    <xf numFmtId="41" fontId="143" fillId="0" borderId="214" xfId="45" applyFont="1" applyFill="1" applyBorder="1" applyAlignment="1">
      <alignment vertical="center" shrinkToFit="1"/>
    </xf>
    <xf numFmtId="41" fontId="143" fillId="0" borderId="13" xfId="45" applyFont="1" applyFill="1" applyBorder="1" applyAlignment="1">
      <alignment vertical="center" shrinkToFit="1"/>
    </xf>
    <xf numFmtId="41" fontId="143" fillId="0" borderId="13" xfId="2734" applyFont="1" applyFill="1" applyBorder="1" applyAlignment="1">
      <alignment vertical="center" shrinkToFit="1"/>
    </xf>
    <xf numFmtId="41" fontId="143" fillId="97" borderId="164" xfId="2734" applyNumberFormat="1" applyFont="1" applyFill="1" applyBorder="1" applyAlignment="1">
      <alignment vertical="center" shrinkToFit="1"/>
    </xf>
    <xf numFmtId="41" fontId="143" fillId="97" borderId="21" xfId="2734" applyNumberFormat="1" applyFont="1" applyFill="1" applyBorder="1" applyAlignment="1">
      <alignment vertical="center" shrinkToFit="1"/>
    </xf>
    <xf numFmtId="41" fontId="143" fillId="0" borderId="214" xfId="2734" applyFont="1" applyFill="1" applyBorder="1" applyAlignment="1">
      <alignment vertical="center" shrinkToFit="1"/>
    </xf>
    <xf numFmtId="41" fontId="143" fillId="0" borderId="21" xfId="2734" applyFont="1" applyFill="1" applyBorder="1" applyAlignment="1">
      <alignment vertical="center" shrinkToFit="1"/>
    </xf>
    <xf numFmtId="0" fontId="143" fillId="54" borderId="140" xfId="2733" applyFont="1" applyFill="1" applyBorder="1" applyAlignment="1">
      <alignment horizontal="center" vertical="center"/>
    </xf>
    <xf numFmtId="41" fontId="143" fillId="97" borderId="38" xfId="2734" applyFont="1" applyFill="1" applyBorder="1" applyAlignment="1">
      <alignment vertical="center" shrinkToFit="1"/>
    </xf>
    <xf numFmtId="41" fontId="143" fillId="97" borderId="23" xfId="2734" applyFont="1" applyFill="1" applyBorder="1" applyAlignment="1">
      <alignment vertical="center" shrinkToFit="1"/>
    </xf>
    <xf numFmtId="41" fontId="143" fillId="0" borderId="53" xfId="45" applyFont="1" applyFill="1" applyBorder="1" applyAlignment="1">
      <alignment vertical="center" shrinkToFit="1"/>
    </xf>
    <xf numFmtId="41" fontId="143" fillId="0" borderId="22" xfId="45" applyFont="1" applyFill="1" applyBorder="1" applyAlignment="1">
      <alignment vertical="center" shrinkToFit="1"/>
    </xf>
    <xf numFmtId="41" fontId="143" fillId="0" borderId="22" xfId="2734" applyFont="1" applyFill="1" applyBorder="1" applyAlignment="1">
      <alignment vertical="center" shrinkToFit="1"/>
    </xf>
    <xf numFmtId="41" fontId="143" fillId="97" borderId="171" xfId="2734" applyNumberFormat="1" applyFont="1" applyFill="1" applyBorder="1" applyAlignment="1">
      <alignment vertical="center" shrinkToFit="1"/>
    </xf>
    <xf numFmtId="41" fontId="143" fillId="97" borderId="23" xfId="2734" applyNumberFormat="1" applyFont="1" applyFill="1" applyBorder="1" applyAlignment="1">
      <alignment vertical="center" shrinkToFit="1"/>
    </xf>
    <xf numFmtId="41" fontId="143" fillId="0" borderId="53" xfId="2734" applyFont="1" applyFill="1" applyBorder="1" applyAlignment="1">
      <alignment vertical="center" shrinkToFit="1"/>
    </xf>
    <xf numFmtId="41" fontId="143" fillId="0" borderId="23" xfId="2734" applyFont="1" applyFill="1" applyBorder="1" applyAlignment="1">
      <alignment vertical="center" shrinkToFit="1"/>
    </xf>
    <xf numFmtId="41" fontId="143" fillId="33" borderId="214" xfId="45" applyFont="1" applyFill="1" applyBorder="1" applyAlignment="1">
      <alignment vertical="center" shrinkToFit="1"/>
    </xf>
    <xf numFmtId="41" fontId="143" fillId="33" borderId="13" xfId="45" applyFont="1" applyFill="1" applyBorder="1" applyAlignment="1">
      <alignment vertical="center" shrinkToFit="1"/>
    </xf>
    <xf numFmtId="41" fontId="143" fillId="33" borderId="13" xfId="2734" applyFont="1" applyFill="1" applyBorder="1" applyAlignment="1">
      <alignment vertical="center" shrinkToFit="1"/>
    </xf>
    <xf numFmtId="41" fontId="143" fillId="33" borderId="21" xfId="2734" applyFont="1" applyFill="1" applyBorder="1" applyAlignment="1">
      <alignment vertical="center" shrinkToFit="1"/>
    </xf>
    <xf numFmtId="41" fontId="143" fillId="33" borderId="214" xfId="2734" applyFont="1" applyFill="1" applyBorder="1" applyAlignment="1">
      <alignment vertical="center" shrinkToFit="1"/>
    </xf>
    <xf numFmtId="41" fontId="143" fillId="97" borderId="164" xfId="2734" applyFont="1" applyFill="1" applyBorder="1" applyAlignment="1">
      <alignment vertical="center" shrinkToFit="1"/>
    </xf>
    <xf numFmtId="41" fontId="143" fillId="97" borderId="171" xfId="2734" applyFont="1" applyFill="1" applyBorder="1" applyAlignment="1">
      <alignment vertical="center" shrinkToFit="1"/>
    </xf>
    <xf numFmtId="41" fontId="143" fillId="97" borderId="20" xfId="2734" applyNumberFormat="1" applyFont="1" applyFill="1" applyBorder="1" applyAlignment="1">
      <alignment vertical="center" shrinkToFit="1"/>
    </xf>
    <xf numFmtId="41" fontId="143" fillId="33" borderId="214" xfId="45" applyNumberFormat="1" applyFont="1" applyFill="1" applyBorder="1" applyAlignment="1">
      <alignment vertical="center" shrinkToFit="1"/>
    </xf>
    <xf numFmtId="41" fontId="143" fillId="33" borderId="13" xfId="45" applyNumberFormat="1" applyFont="1" applyFill="1" applyBorder="1" applyAlignment="1">
      <alignment vertical="center" shrinkToFit="1"/>
    </xf>
    <xf numFmtId="41" fontId="143" fillId="33" borderId="13" xfId="2734" applyNumberFormat="1" applyFont="1" applyFill="1" applyBorder="1" applyAlignment="1">
      <alignment vertical="center" shrinkToFit="1"/>
    </xf>
    <xf numFmtId="41" fontId="143" fillId="33" borderId="21" xfId="2734" applyNumberFormat="1" applyFont="1" applyFill="1" applyBorder="1" applyAlignment="1">
      <alignment vertical="center" shrinkToFit="1"/>
    </xf>
    <xf numFmtId="41" fontId="143" fillId="33" borderId="214" xfId="2734" applyNumberFormat="1" applyFont="1" applyFill="1" applyBorder="1" applyAlignment="1">
      <alignment vertical="center" shrinkToFit="1"/>
    </xf>
    <xf numFmtId="41" fontId="143" fillId="0" borderId="214" xfId="45" applyNumberFormat="1" applyFont="1" applyFill="1" applyBorder="1" applyAlignment="1">
      <alignment vertical="center" shrinkToFit="1"/>
    </xf>
    <xf numFmtId="41" fontId="143" fillId="0" borderId="13" xfId="45" applyNumberFormat="1" applyFont="1" applyFill="1" applyBorder="1" applyAlignment="1">
      <alignment vertical="center" shrinkToFit="1"/>
    </xf>
    <xf numFmtId="41" fontId="143" fillId="0" borderId="13" xfId="2734" applyNumberFormat="1" applyFont="1" applyFill="1" applyBorder="1" applyAlignment="1">
      <alignment vertical="center" shrinkToFit="1"/>
    </xf>
    <xf numFmtId="41" fontId="143" fillId="0" borderId="21" xfId="2734" applyNumberFormat="1" applyFont="1" applyFill="1" applyBorder="1" applyAlignment="1">
      <alignment vertical="center" shrinkToFit="1"/>
    </xf>
    <xf numFmtId="41" fontId="143" fillId="0" borderId="214" xfId="2734" applyNumberFormat="1" applyFont="1" applyFill="1" applyBorder="1" applyAlignment="1">
      <alignment vertical="center" shrinkToFit="1"/>
    </xf>
    <xf numFmtId="41" fontId="143" fillId="0" borderId="53" xfId="45" applyNumberFormat="1" applyFont="1" applyFill="1" applyBorder="1" applyAlignment="1">
      <alignment vertical="center" shrinkToFit="1"/>
    </xf>
    <xf numFmtId="41" fontId="143" fillId="0" borderId="22" xfId="45" applyNumberFormat="1" applyFont="1" applyFill="1" applyBorder="1" applyAlignment="1">
      <alignment vertical="center" shrinkToFit="1"/>
    </xf>
    <xf numFmtId="41" fontId="143" fillId="0" borderId="22" xfId="2734" applyNumberFormat="1" applyFont="1" applyFill="1" applyBorder="1" applyAlignment="1">
      <alignment vertical="center" shrinkToFit="1"/>
    </xf>
    <xf numFmtId="41" fontId="143" fillId="0" borderId="23" xfId="2734" applyNumberFormat="1" applyFont="1" applyFill="1" applyBorder="1" applyAlignment="1">
      <alignment vertical="center" shrinkToFit="1"/>
    </xf>
    <xf numFmtId="41" fontId="143" fillId="0" borderId="53" xfId="2734" applyNumberFormat="1" applyFont="1" applyFill="1" applyBorder="1" applyAlignment="1">
      <alignment vertical="center" shrinkToFit="1"/>
    </xf>
    <xf numFmtId="41" fontId="143" fillId="33" borderId="53" xfId="45" applyFont="1" applyFill="1" applyBorder="1" applyAlignment="1">
      <alignment vertical="center" shrinkToFit="1"/>
    </xf>
    <xf numFmtId="41" fontId="143" fillId="33" borderId="22" xfId="45" applyFont="1" applyFill="1" applyBorder="1" applyAlignment="1">
      <alignment vertical="center" shrinkToFit="1"/>
    </xf>
    <xf numFmtId="41" fontId="143" fillId="33" borderId="22" xfId="2734" applyFont="1" applyFill="1" applyBorder="1" applyAlignment="1">
      <alignment vertical="center" shrinkToFit="1"/>
    </xf>
    <xf numFmtId="41" fontId="143" fillId="33" borderId="23" xfId="2734" applyFont="1" applyFill="1" applyBorder="1" applyAlignment="1">
      <alignment vertical="center" shrinkToFit="1"/>
    </xf>
    <xf numFmtId="41" fontId="143" fillId="33" borderId="53" xfId="2734" applyFont="1" applyFill="1" applyBorder="1" applyAlignment="1">
      <alignment vertical="center" shrinkToFit="1"/>
    </xf>
    <xf numFmtId="41" fontId="143" fillId="0" borderId="22" xfId="2734" applyFont="1" applyFill="1" applyBorder="1" applyAlignment="1">
      <alignment horizontal="center" vertical="center" shrinkToFit="1"/>
    </xf>
    <xf numFmtId="0" fontId="21" fillId="54" borderId="147" xfId="2733" applyFont="1" applyFill="1" applyBorder="1" applyAlignment="1">
      <alignment horizontal="center" vertical="center"/>
    </xf>
    <xf numFmtId="41" fontId="21" fillId="97" borderId="20" xfId="2734" applyFont="1" applyFill="1" applyBorder="1" applyAlignment="1">
      <alignment vertical="center" shrinkToFit="1"/>
    </xf>
    <xf numFmtId="41" fontId="21" fillId="97" borderId="21" xfId="2734" applyFont="1" applyFill="1" applyBorder="1" applyAlignment="1">
      <alignment vertical="center" shrinkToFit="1"/>
    </xf>
    <xf numFmtId="41" fontId="21" fillId="33" borderId="214" xfId="45" applyFont="1" applyFill="1" applyBorder="1" applyAlignment="1">
      <alignment vertical="center" shrinkToFit="1"/>
    </xf>
    <xf numFmtId="41" fontId="21" fillId="33" borderId="13" xfId="45" applyFont="1" applyFill="1" applyBorder="1" applyAlignment="1">
      <alignment vertical="center" shrinkToFit="1"/>
    </xf>
    <xf numFmtId="41" fontId="21" fillId="33" borderId="13" xfId="2734" applyFont="1" applyFill="1" applyBorder="1" applyAlignment="1">
      <alignment vertical="center" shrinkToFit="1"/>
    </xf>
    <xf numFmtId="41" fontId="21" fillId="33" borderId="21" xfId="2734" applyFont="1" applyFill="1" applyBorder="1" applyAlignment="1">
      <alignment vertical="center" shrinkToFit="1"/>
    </xf>
    <xf numFmtId="41" fontId="21" fillId="33" borderId="214" xfId="2734" applyFont="1" applyFill="1" applyBorder="1" applyAlignment="1">
      <alignment vertical="center" shrinkToFit="1"/>
    </xf>
    <xf numFmtId="0" fontId="21" fillId="54" borderId="91" xfId="2733" applyFont="1" applyFill="1" applyBorder="1" applyAlignment="1">
      <alignment horizontal="center" vertical="center"/>
    </xf>
    <xf numFmtId="41" fontId="21" fillId="97" borderId="164" xfId="2734" applyFont="1" applyFill="1" applyBorder="1" applyAlignment="1">
      <alignment vertical="center" shrinkToFit="1"/>
    </xf>
    <xf numFmtId="41" fontId="21" fillId="97" borderId="164" xfId="2734" applyNumberFormat="1" applyFont="1" applyFill="1" applyBorder="1" applyAlignment="1">
      <alignment vertical="center" shrinkToFit="1"/>
    </xf>
    <xf numFmtId="41" fontId="21" fillId="97" borderId="21" xfId="2734" applyNumberFormat="1" applyFont="1" applyFill="1" applyBorder="1" applyAlignment="1">
      <alignment vertical="center" shrinkToFit="1"/>
    </xf>
    <xf numFmtId="0" fontId="21" fillId="54" borderId="140" xfId="2733" applyFont="1" applyFill="1" applyBorder="1" applyAlignment="1">
      <alignment horizontal="center" vertical="center"/>
    </xf>
    <xf numFmtId="41" fontId="21" fillId="97" borderId="171" xfId="2734" applyFont="1" applyFill="1" applyBorder="1" applyAlignment="1">
      <alignment vertical="center" shrinkToFit="1"/>
    </xf>
    <xf numFmtId="41" fontId="21" fillId="97" borderId="23" xfId="2734" applyFont="1" applyFill="1" applyBorder="1" applyAlignment="1">
      <alignment vertical="center" shrinkToFit="1"/>
    </xf>
    <xf numFmtId="41" fontId="21" fillId="33" borderId="53" xfId="45" applyFont="1" applyFill="1" applyBorder="1" applyAlignment="1">
      <alignment vertical="center" shrinkToFit="1"/>
    </xf>
    <xf numFmtId="41" fontId="21" fillId="33" borderId="22" xfId="45" applyFont="1" applyFill="1" applyBorder="1" applyAlignment="1">
      <alignment vertical="center" shrinkToFit="1"/>
    </xf>
    <xf numFmtId="41" fontId="21" fillId="33" borderId="22" xfId="2734" applyFont="1" applyFill="1" applyBorder="1" applyAlignment="1">
      <alignment vertical="center" shrinkToFit="1"/>
    </xf>
    <xf numFmtId="41" fontId="21" fillId="33" borderId="23" xfId="2734" applyFont="1" applyFill="1" applyBorder="1" applyAlignment="1">
      <alignment vertical="center" shrinkToFit="1"/>
    </xf>
    <xf numFmtId="41" fontId="21" fillId="97" borderId="171" xfId="2734" applyNumberFormat="1" applyFont="1" applyFill="1" applyBorder="1" applyAlignment="1">
      <alignment vertical="center" shrinkToFit="1"/>
    </xf>
    <xf numFmtId="41" fontId="21" fillId="97" borderId="23" xfId="2734" applyNumberFormat="1" applyFont="1" applyFill="1" applyBorder="1" applyAlignment="1">
      <alignment vertical="center" shrinkToFit="1"/>
    </xf>
    <xf numFmtId="41" fontId="21" fillId="33" borderId="53" xfId="2734" applyFont="1" applyFill="1" applyBorder="1" applyAlignment="1">
      <alignment vertical="center" shrinkToFit="1"/>
    </xf>
    <xf numFmtId="41" fontId="124" fillId="33" borderId="214" xfId="45" applyFont="1" applyFill="1" applyBorder="1" applyAlignment="1" applyProtection="1">
      <alignment vertical="center" shrinkToFit="1"/>
    </xf>
    <xf numFmtId="41" fontId="124" fillId="33" borderId="13" xfId="45" applyFont="1" applyFill="1" applyBorder="1" applyAlignment="1" applyProtection="1">
      <alignment vertical="center" shrinkToFit="1"/>
    </xf>
    <xf numFmtId="41" fontId="124" fillId="33" borderId="13" xfId="679" applyNumberFormat="1" applyFont="1" applyFill="1" applyBorder="1" applyAlignment="1" applyProtection="1">
      <alignment vertical="center" shrinkToFit="1"/>
    </xf>
    <xf numFmtId="41" fontId="124" fillId="33" borderId="21" xfId="679" applyNumberFormat="1" applyFont="1" applyFill="1" applyBorder="1" applyAlignment="1" applyProtection="1">
      <alignment vertical="center" shrinkToFit="1"/>
    </xf>
    <xf numFmtId="41" fontId="124" fillId="33" borderId="214" xfId="679" applyNumberFormat="1" applyFont="1" applyFill="1" applyBorder="1" applyAlignment="1" applyProtection="1">
      <alignment vertical="center" shrinkToFit="1"/>
    </xf>
    <xf numFmtId="41" fontId="124" fillId="33" borderId="53" xfId="45" applyFont="1" applyFill="1" applyBorder="1" applyAlignment="1" applyProtection="1">
      <alignment vertical="center" shrinkToFit="1"/>
    </xf>
    <xf numFmtId="41" fontId="124" fillId="33" borderId="22" xfId="45" applyFont="1" applyFill="1" applyBorder="1" applyAlignment="1" applyProtection="1">
      <alignment vertical="center" shrinkToFit="1"/>
    </xf>
    <xf numFmtId="41" fontId="124" fillId="33" borderId="22" xfId="679" applyNumberFormat="1" applyFont="1" applyFill="1" applyBorder="1" applyAlignment="1" applyProtection="1">
      <alignment vertical="center" shrinkToFit="1"/>
    </xf>
    <xf numFmtId="41" fontId="124" fillId="33" borderId="23" xfId="679" applyNumberFormat="1" applyFont="1" applyFill="1" applyBorder="1" applyAlignment="1" applyProtection="1">
      <alignment vertical="center" shrinkToFit="1"/>
    </xf>
    <xf numFmtId="41" fontId="124" fillId="33" borderId="53" xfId="679" applyNumberFormat="1" applyFont="1" applyFill="1" applyBorder="1" applyAlignment="1" applyProtection="1">
      <alignment vertical="center" shrinkToFit="1"/>
    </xf>
    <xf numFmtId="41" fontId="143" fillId="0" borderId="214" xfId="45" applyFont="1" applyFill="1" applyBorder="1" applyAlignment="1">
      <alignment horizontal="left" vertical="center" shrinkToFit="1"/>
    </xf>
    <xf numFmtId="41" fontId="143" fillId="0" borderId="13" xfId="45" applyFont="1" applyFill="1" applyBorder="1" applyAlignment="1">
      <alignment horizontal="left" vertical="center" shrinkToFit="1"/>
    </xf>
    <xf numFmtId="41" fontId="143" fillId="0" borderId="13" xfId="2734" applyNumberFormat="1" applyFont="1" applyFill="1" applyBorder="1" applyAlignment="1">
      <alignment horizontal="left" vertical="center" shrinkToFit="1"/>
    </xf>
    <xf numFmtId="41" fontId="143" fillId="0" borderId="21" xfId="2734" applyNumberFormat="1" applyFont="1" applyFill="1" applyBorder="1" applyAlignment="1">
      <alignment horizontal="left" vertical="center" shrinkToFit="1"/>
    </xf>
    <xf numFmtId="41" fontId="143" fillId="0" borderId="214" xfId="2734" applyNumberFormat="1" applyFont="1" applyFill="1" applyBorder="1" applyAlignment="1">
      <alignment horizontal="left" vertical="center" shrinkToFit="1"/>
    </xf>
    <xf numFmtId="41" fontId="143" fillId="0" borderId="53" xfId="45" applyFont="1" applyFill="1" applyBorder="1" applyAlignment="1">
      <alignment horizontal="left" vertical="center" shrinkToFit="1"/>
    </xf>
    <xf numFmtId="41" fontId="143" fillId="0" borderId="22" xfId="45" applyFont="1" applyFill="1" applyBorder="1" applyAlignment="1">
      <alignment horizontal="left" vertical="center" shrinkToFit="1"/>
    </xf>
    <xf numFmtId="41" fontId="143" fillId="0" borderId="22" xfId="2734" applyNumberFormat="1" applyFont="1" applyFill="1" applyBorder="1" applyAlignment="1">
      <alignment horizontal="left" vertical="center" shrinkToFit="1"/>
    </xf>
    <xf numFmtId="41" fontId="143" fillId="0" borderId="23" xfId="2734" applyNumberFormat="1" applyFont="1" applyFill="1" applyBorder="1" applyAlignment="1">
      <alignment horizontal="left" vertical="center" shrinkToFit="1"/>
    </xf>
    <xf numFmtId="41" fontId="143" fillId="0" borderId="53" xfId="2734" applyNumberFormat="1" applyFont="1" applyFill="1" applyBorder="1" applyAlignment="1">
      <alignment horizontal="left" vertical="center" shrinkToFit="1"/>
    </xf>
    <xf numFmtId="41" fontId="21" fillId="0" borderId="214" xfId="45" applyFont="1" applyFill="1" applyBorder="1" applyAlignment="1">
      <alignment vertical="center" shrinkToFit="1"/>
    </xf>
    <xf numFmtId="41" fontId="21" fillId="0" borderId="13" xfId="45" applyFont="1" applyFill="1" applyBorder="1" applyAlignment="1">
      <alignment vertical="center" shrinkToFit="1"/>
    </xf>
    <xf numFmtId="41" fontId="143" fillId="92" borderId="78" xfId="2734" applyNumberFormat="1" applyFont="1" applyFill="1" applyBorder="1" applyAlignment="1">
      <alignment vertical="center" shrinkToFit="1"/>
    </xf>
    <xf numFmtId="41" fontId="143" fillId="92" borderId="81" xfId="45" applyNumberFormat="1" applyFont="1" applyFill="1" applyBorder="1" applyAlignment="1">
      <alignment vertical="center" shrinkToFit="1"/>
    </xf>
    <xf numFmtId="41" fontId="143" fillId="92" borderId="39" xfId="45" applyNumberFormat="1" applyFont="1" applyFill="1" applyBorder="1" applyAlignment="1">
      <alignment vertical="center" shrinkToFit="1"/>
    </xf>
    <xf numFmtId="41" fontId="143" fillId="92" borderId="39" xfId="2734" applyNumberFormat="1" applyFont="1" applyFill="1" applyBorder="1" applyAlignment="1">
      <alignment vertical="center" shrinkToFit="1"/>
    </xf>
    <xf numFmtId="41" fontId="143" fillId="92" borderId="83" xfId="2734" applyNumberFormat="1" applyFont="1" applyFill="1" applyBorder="1" applyAlignment="1">
      <alignment vertical="center" shrinkToFit="1"/>
    </xf>
    <xf numFmtId="41" fontId="143" fillId="92" borderId="214" xfId="45" applyNumberFormat="1" applyFont="1" applyFill="1" applyBorder="1" applyAlignment="1">
      <alignment vertical="center" shrinkToFit="1"/>
    </xf>
    <xf numFmtId="41" fontId="143" fillId="92" borderId="13" xfId="45" applyNumberFormat="1" applyFont="1" applyFill="1" applyBorder="1" applyAlignment="1">
      <alignment vertical="center" shrinkToFit="1"/>
    </xf>
    <xf numFmtId="41" fontId="143" fillId="92" borderId="13" xfId="2734" applyNumberFormat="1" applyFont="1" applyFill="1" applyBorder="1" applyAlignment="1">
      <alignment vertical="center" shrinkToFit="1"/>
    </xf>
    <xf numFmtId="41" fontId="143" fillId="92" borderId="20" xfId="2734" applyNumberFormat="1" applyFont="1" applyFill="1" applyBorder="1" applyAlignment="1">
      <alignment vertical="center" shrinkToFit="1"/>
    </xf>
    <xf numFmtId="41" fontId="21" fillId="92" borderId="21" xfId="2734" applyNumberFormat="1" applyFont="1" applyFill="1" applyBorder="1" applyAlignment="1">
      <alignment vertical="center" shrinkToFit="1"/>
    </xf>
    <xf numFmtId="41" fontId="143" fillId="92" borderId="214" xfId="2734" applyNumberFormat="1" applyFont="1" applyFill="1" applyBorder="1" applyAlignment="1">
      <alignment vertical="center" shrinkToFit="1"/>
    </xf>
    <xf numFmtId="41" fontId="143" fillId="92" borderId="53" xfId="45" applyNumberFormat="1" applyFont="1" applyFill="1" applyBorder="1" applyAlignment="1">
      <alignment vertical="center" shrinkToFit="1"/>
    </xf>
    <xf numFmtId="41" fontId="143" fillId="92" borderId="22" xfId="45" applyNumberFormat="1" applyFont="1" applyFill="1" applyBorder="1" applyAlignment="1">
      <alignment vertical="center" shrinkToFit="1"/>
    </xf>
    <xf numFmtId="41" fontId="143" fillId="92" borderId="22" xfId="2734" applyNumberFormat="1" applyFont="1" applyFill="1" applyBorder="1" applyAlignment="1">
      <alignment vertical="center" shrinkToFit="1"/>
    </xf>
    <xf numFmtId="41" fontId="135" fillId="97" borderId="20" xfId="45" applyFont="1" applyFill="1" applyBorder="1" applyAlignment="1">
      <alignment vertical="center" shrinkToFit="1"/>
    </xf>
    <xf numFmtId="41" fontId="135" fillId="97" borderId="21" xfId="45" applyFont="1" applyFill="1" applyBorder="1" applyAlignment="1">
      <alignment vertical="center" shrinkToFit="1"/>
    </xf>
    <xf numFmtId="41" fontId="135" fillId="97" borderId="38" xfId="45" applyFont="1" applyFill="1" applyBorder="1" applyAlignment="1">
      <alignment vertical="center" shrinkToFit="1"/>
    </xf>
    <xf numFmtId="41" fontId="135" fillId="97" borderId="23" xfId="45" applyFont="1" applyFill="1" applyBorder="1" applyAlignment="1">
      <alignment vertical="center" shrinkToFit="1"/>
    </xf>
    <xf numFmtId="41" fontId="135" fillId="97" borderId="20" xfId="45" applyNumberFormat="1" applyFont="1" applyFill="1" applyBorder="1" applyAlignment="1">
      <alignment vertical="center" shrinkToFit="1"/>
    </xf>
    <xf numFmtId="41" fontId="135" fillId="97" borderId="21" xfId="45" applyNumberFormat="1" applyFont="1" applyFill="1" applyBorder="1" applyAlignment="1">
      <alignment vertical="center" shrinkToFit="1"/>
    </xf>
    <xf numFmtId="41" fontId="135" fillId="97" borderId="38" xfId="45" applyNumberFormat="1" applyFont="1" applyFill="1" applyBorder="1" applyAlignment="1">
      <alignment vertical="center" shrinkToFit="1"/>
    </xf>
    <xf numFmtId="41" fontId="135" fillId="97" borderId="23" xfId="45" applyNumberFormat="1" applyFont="1" applyFill="1" applyBorder="1" applyAlignment="1">
      <alignment vertical="center" shrinkToFit="1"/>
    </xf>
    <xf numFmtId="41" fontId="29" fillId="97" borderId="20" xfId="45" applyFont="1" applyFill="1" applyBorder="1" applyAlignment="1">
      <alignment vertical="center" shrinkToFit="1"/>
    </xf>
    <xf numFmtId="41" fontId="29" fillId="97" borderId="21" xfId="45" applyFont="1" applyFill="1" applyBorder="1" applyAlignment="1">
      <alignment vertical="center" shrinkToFit="1"/>
    </xf>
    <xf numFmtId="41" fontId="29" fillId="97" borderId="38" xfId="45" applyFont="1" applyFill="1" applyBorder="1" applyAlignment="1">
      <alignment vertical="center" shrinkToFit="1"/>
    </xf>
    <xf numFmtId="41" fontId="29" fillId="97" borderId="23" xfId="45" applyFont="1" applyFill="1" applyBorder="1" applyAlignment="1">
      <alignment vertical="center" shrinkToFit="1"/>
    </xf>
    <xf numFmtId="41" fontId="135" fillId="92" borderId="83" xfId="45" applyNumberFormat="1" applyFont="1" applyFill="1" applyBorder="1" applyAlignment="1">
      <alignment vertical="center" shrinkToFit="1"/>
    </xf>
    <xf numFmtId="41" fontId="135" fillId="92" borderId="78" xfId="45" applyFont="1" applyFill="1" applyBorder="1" applyAlignment="1">
      <alignment vertical="center" shrinkToFit="1"/>
    </xf>
    <xf numFmtId="41" fontId="135" fillId="92" borderId="20" xfId="45" applyNumberFormat="1" applyFont="1" applyFill="1" applyBorder="1" applyAlignment="1">
      <alignment vertical="center" shrinkToFit="1"/>
    </xf>
    <xf numFmtId="41" fontId="135" fillId="92" borderId="21" xfId="45" applyNumberFormat="1" applyFont="1" applyFill="1" applyBorder="1" applyAlignment="1">
      <alignment vertical="center" shrinkToFit="1"/>
    </xf>
    <xf numFmtId="41" fontId="135" fillId="92" borderId="38" xfId="45" applyNumberFormat="1" applyFont="1" applyFill="1" applyBorder="1" applyAlignment="1">
      <alignment vertical="center" shrinkToFit="1"/>
    </xf>
    <xf numFmtId="41" fontId="135" fillId="92" borderId="23" xfId="45" applyNumberFormat="1" applyFont="1" applyFill="1" applyBorder="1" applyAlignment="1">
      <alignment vertical="center" shrinkToFit="1"/>
    </xf>
    <xf numFmtId="41" fontId="12" fillId="33" borderId="28" xfId="45" applyNumberFormat="1" applyFont="1" applyFill="1" applyBorder="1" applyAlignment="1">
      <alignment vertical="center" shrinkToFit="1"/>
    </xf>
    <xf numFmtId="41" fontId="12" fillId="33" borderId="29" xfId="45" applyNumberFormat="1" applyFont="1" applyFill="1" applyBorder="1" applyAlignment="1">
      <alignment vertical="center" shrinkToFit="1"/>
    </xf>
    <xf numFmtId="41" fontId="12" fillId="33" borderId="28" xfId="45" applyFont="1" applyFill="1" applyBorder="1" applyAlignment="1">
      <alignment vertical="center" shrinkToFit="1"/>
    </xf>
    <xf numFmtId="41" fontId="12" fillId="33" borderId="29" xfId="45" applyFont="1" applyFill="1" applyBorder="1" applyAlignment="1">
      <alignment vertical="center" shrinkToFit="1"/>
    </xf>
    <xf numFmtId="41" fontId="12" fillId="0" borderId="20" xfId="45" applyFont="1" applyFill="1" applyBorder="1" applyAlignment="1">
      <alignment vertical="center" shrinkToFit="1"/>
    </xf>
    <xf numFmtId="41" fontId="12" fillId="0" borderId="21" xfId="45" applyFont="1" applyFill="1" applyBorder="1" applyAlignment="1">
      <alignment vertical="center" shrinkToFit="1"/>
    </xf>
    <xf numFmtId="41" fontId="134" fillId="97" borderId="28" xfId="45" applyFont="1" applyFill="1" applyBorder="1" applyAlignment="1">
      <alignment vertical="center" shrinkToFit="1"/>
    </xf>
    <xf numFmtId="41" fontId="134" fillId="97" borderId="29" xfId="45" applyFont="1" applyFill="1" applyBorder="1" applyAlignment="1">
      <alignment vertical="center" shrinkToFit="1"/>
    </xf>
    <xf numFmtId="41" fontId="117" fillId="39" borderId="56" xfId="45" applyNumberFormat="1" applyFont="1" applyFill="1" applyBorder="1" applyAlignment="1">
      <alignment horizontal="right" vertical="center" shrinkToFit="1"/>
    </xf>
    <xf numFmtId="41" fontId="117" fillId="39" borderId="33" xfId="45" applyNumberFormat="1" applyFont="1" applyFill="1" applyBorder="1" applyAlignment="1">
      <alignment horizontal="right" vertical="center" shrinkToFit="1"/>
    </xf>
    <xf numFmtId="41" fontId="117" fillId="39" borderId="54" xfId="45" applyNumberFormat="1" applyFont="1" applyFill="1" applyBorder="1" applyAlignment="1">
      <alignment horizontal="right" vertical="center" shrinkToFit="1"/>
    </xf>
    <xf numFmtId="41" fontId="117" fillId="39" borderId="59" xfId="45" applyNumberFormat="1" applyFont="1" applyFill="1" applyBorder="1" applyAlignment="1">
      <alignment horizontal="right" vertical="center" shrinkToFit="1"/>
    </xf>
    <xf numFmtId="41" fontId="109" fillId="0" borderId="218" xfId="45" applyNumberFormat="1" applyFont="1" applyFill="1" applyBorder="1" applyAlignment="1">
      <alignment horizontal="left" vertical="center" wrapText="1"/>
    </xf>
    <xf numFmtId="41" fontId="109" fillId="0" borderId="208" xfId="45" applyNumberFormat="1" applyFont="1" applyFill="1" applyBorder="1" applyAlignment="1">
      <alignment horizontal="left" vertical="center" wrapText="1"/>
    </xf>
    <xf numFmtId="41" fontId="122" fillId="0" borderId="224" xfId="45" applyNumberFormat="1" applyFont="1" applyFill="1" applyBorder="1" applyAlignment="1">
      <alignment horizontal="left" vertical="center" wrapText="1"/>
    </xf>
    <xf numFmtId="41" fontId="24" fillId="27" borderId="20" xfId="45" applyNumberFormat="1" applyFont="1" applyFill="1" applyBorder="1" applyAlignment="1">
      <alignment horizontal="right" vertical="center" shrinkToFit="1"/>
    </xf>
    <xf numFmtId="41" fontId="24" fillId="27" borderId="13" xfId="36" applyNumberFormat="1" applyFont="1" applyFill="1" applyBorder="1" applyAlignment="1">
      <alignment horizontal="right" vertical="center" shrinkToFit="1"/>
    </xf>
    <xf numFmtId="41" fontId="24" fillId="27" borderId="21" xfId="45" applyNumberFormat="1" applyFont="1" applyFill="1" applyBorder="1" applyAlignment="1">
      <alignment horizontal="right" vertical="center" shrinkToFit="1"/>
    </xf>
    <xf numFmtId="41" fontId="24" fillId="27" borderId="37" xfId="45" applyNumberFormat="1" applyFont="1" applyFill="1" applyBorder="1" applyAlignment="1">
      <alignment horizontal="right" vertical="center" shrinkToFit="1"/>
    </xf>
    <xf numFmtId="41" fontId="24" fillId="27" borderId="34" xfId="45" applyNumberFormat="1" applyFont="1" applyFill="1" applyBorder="1" applyAlignment="1">
      <alignment horizontal="right" vertical="center" shrinkToFit="1"/>
    </xf>
    <xf numFmtId="41" fontId="122" fillId="0" borderId="13" xfId="45" applyNumberFormat="1" applyFont="1" applyFill="1" applyBorder="1" applyAlignment="1">
      <alignment horizontal="left" vertical="center" wrapText="1"/>
    </xf>
    <xf numFmtId="41" fontId="24" fillId="26" borderId="73" xfId="45" applyNumberFormat="1" applyFont="1" applyFill="1" applyBorder="1" applyAlignment="1">
      <alignment horizontal="right" vertical="center" shrinkToFit="1"/>
    </xf>
    <xf numFmtId="41" fontId="24" fillId="26" borderId="74" xfId="36" applyNumberFormat="1" applyFont="1" applyFill="1" applyBorder="1" applyAlignment="1">
      <alignment horizontal="right" vertical="center" shrinkToFit="1"/>
    </xf>
    <xf numFmtId="41" fontId="24" fillId="26" borderId="74" xfId="45" applyNumberFormat="1" applyFont="1" applyFill="1" applyBorder="1" applyAlignment="1">
      <alignment horizontal="right" vertical="center" shrinkToFit="1"/>
    </xf>
    <xf numFmtId="41" fontId="24" fillId="26" borderId="75" xfId="45" applyNumberFormat="1" applyFont="1" applyFill="1" applyBorder="1" applyAlignment="1">
      <alignment horizontal="right" vertical="center" shrinkToFit="1"/>
    </xf>
    <xf numFmtId="41" fontId="24" fillId="26" borderId="76" xfId="45" applyNumberFormat="1" applyFont="1" applyFill="1" applyBorder="1" applyAlignment="1">
      <alignment horizontal="right" vertical="center" shrinkToFit="1"/>
    </xf>
    <xf numFmtId="41" fontId="24" fillId="26" borderId="77" xfId="45" applyNumberFormat="1" applyFont="1" applyFill="1" applyBorder="1" applyAlignment="1">
      <alignment horizontal="right" vertical="center" shrinkToFit="1"/>
    </xf>
    <xf numFmtId="41" fontId="24" fillId="26" borderId="20" xfId="45" applyNumberFormat="1" applyFont="1" applyFill="1" applyBorder="1" applyAlignment="1">
      <alignment horizontal="right" vertical="center" shrinkToFit="1"/>
    </xf>
    <xf numFmtId="41" fontId="24" fillId="26" borderId="13" xfId="36" applyNumberFormat="1" applyFont="1" applyFill="1" applyBorder="1" applyAlignment="1">
      <alignment horizontal="right" vertical="center" shrinkToFit="1"/>
    </xf>
    <xf numFmtId="41" fontId="24" fillId="26" borderId="13" xfId="45" applyNumberFormat="1" applyFont="1" applyFill="1" applyBorder="1" applyAlignment="1">
      <alignment horizontal="right" vertical="center" shrinkToFit="1"/>
    </xf>
    <xf numFmtId="41" fontId="24" fillId="26" borderId="21" xfId="45" applyNumberFormat="1" applyFont="1" applyFill="1" applyBorder="1" applyAlignment="1">
      <alignment horizontal="right" vertical="center" shrinkToFit="1"/>
    </xf>
    <xf numFmtId="41" fontId="24" fillId="26" borderId="37" xfId="45" applyNumberFormat="1" applyFont="1" applyFill="1" applyBorder="1" applyAlignment="1">
      <alignment horizontal="right" vertical="center" shrinkToFit="1"/>
    </xf>
    <xf numFmtId="41" fontId="24" fillId="26" borderId="34" xfId="45" applyNumberFormat="1" applyFont="1" applyFill="1" applyBorder="1" applyAlignment="1">
      <alignment horizontal="right" vertical="center" shrinkToFit="1"/>
    </xf>
    <xf numFmtId="41" fontId="24" fillId="27" borderId="28" xfId="45" applyNumberFormat="1" applyFont="1" applyFill="1" applyBorder="1" applyAlignment="1">
      <alignment horizontal="right" vertical="center" shrinkToFit="1"/>
    </xf>
    <xf numFmtId="41" fontId="24" fillId="27" borderId="19" xfId="45" applyNumberFormat="1" applyFont="1" applyFill="1" applyBorder="1" applyAlignment="1">
      <alignment horizontal="right" vertical="center" shrinkToFit="1"/>
    </xf>
    <xf numFmtId="41" fontId="24" fillId="27" borderId="29" xfId="45" applyNumberFormat="1" applyFont="1" applyFill="1" applyBorder="1" applyAlignment="1">
      <alignment horizontal="right" vertical="center" shrinkToFit="1"/>
    </xf>
    <xf numFmtId="41" fontId="24" fillId="27" borderId="30" xfId="45" applyNumberFormat="1" applyFont="1" applyFill="1" applyBorder="1" applyAlignment="1">
      <alignment horizontal="right" vertical="center" shrinkToFit="1"/>
    </xf>
    <xf numFmtId="41" fontId="24" fillId="27" borderId="41" xfId="45" applyNumberFormat="1" applyFont="1" applyFill="1" applyBorder="1" applyAlignment="1">
      <alignment horizontal="right" vertical="center" shrinkToFit="1"/>
    </xf>
    <xf numFmtId="41" fontId="24" fillId="27" borderId="49" xfId="45" applyNumberFormat="1" applyFont="1" applyFill="1" applyBorder="1" applyAlignment="1">
      <alignment horizontal="right" vertical="center" shrinkToFit="1"/>
    </xf>
    <xf numFmtId="41" fontId="24" fillId="27" borderId="50" xfId="36" applyNumberFormat="1" applyFont="1" applyFill="1" applyBorder="1" applyAlignment="1">
      <alignment horizontal="right" vertical="center" shrinkToFit="1"/>
    </xf>
    <xf numFmtId="41" fontId="24" fillId="27" borderId="50" xfId="45" applyNumberFormat="1" applyFont="1" applyFill="1" applyBorder="1" applyAlignment="1">
      <alignment horizontal="right" vertical="center" shrinkToFit="1"/>
    </xf>
    <xf numFmtId="41" fontId="24" fillId="27" borderId="51" xfId="45" applyNumberFormat="1" applyFont="1" applyFill="1" applyBorder="1" applyAlignment="1">
      <alignment horizontal="right" vertical="center" shrinkToFit="1"/>
    </xf>
    <xf numFmtId="41" fontId="24" fillId="27" borderId="52" xfId="45" applyNumberFormat="1" applyFont="1" applyFill="1" applyBorder="1" applyAlignment="1">
      <alignment horizontal="right" vertical="center" shrinkToFit="1"/>
    </xf>
    <xf numFmtId="41" fontId="24" fillId="27" borderId="63" xfId="45" applyNumberFormat="1" applyFont="1" applyFill="1" applyBorder="1" applyAlignment="1">
      <alignment horizontal="right" vertical="center" shrinkToFit="1"/>
    </xf>
    <xf numFmtId="41" fontId="24" fillId="27" borderId="158" xfId="45" applyNumberFormat="1" applyFont="1" applyFill="1" applyBorder="1" applyAlignment="1">
      <alignment horizontal="right" vertical="center" shrinkToFit="1"/>
    </xf>
    <xf numFmtId="41" fontId="24" fillId="27" borderId="159" xfId="45" applyNumberFormat="1" applyFont="1" applyFill="1" applyBorder="1" applyAlignment="1">
      <alignment horizontal="right" vertical="center" shrinkToFit="1"/>
    </xf>
    <xf numFmtId="41" fontId="24" fillId="27" borderId="38" xfId="45" applyNumberFormat="1" applyFont="1" applyFill="1" applyBorder="1" applyAlignment="1">
      <alignment horizontal="right" vertical="center" shrinkToFit="1"/>
    </xf>
    <xf numFmtId="41" fontId="24" fillId="27" borderId="22" xfId="36" applyNumberFormat="1" applyFont="1" applyFill="1" applyBorder="1" applyAlignment="1">
      <alignment horizontal="right" vertical="center" shrinkToFit="1"/>
    </xf>
    <xf numFmtId="41" fontId="24" fillId="27" borderId="22" xfId="45" applyNumberFormat="1" applyFont="1" applyFill="1" applyBorder="1" applyAlignment="1">
      <alignment horizontal="right" vertical="center" shrinkToFit="1"/>
    </xf>
    <xf numFmtId="41" fontId="24" fillId="27" borderId="23" xfId="45" applyNumberFormat="1" applyFont="1" applyFill="1" applyBorder="1" applyAlignment="1">
      <alignment horizontal="right" vertical="center" shrinkToFit="1"/>
    </xf>
    <xf numFmtId="41" fontId="24" fillId="27" borderId="64" xfId="45" applyNumberFormat="1" applyFont="1" applyFill="1" applyBorder="1" applyAlignment="1">
      <alignment horizontal="right" vertical="center" shrinkToFit="1"/>
    </xf>
    <xf numFmtId="41" fontId="109" fillId="0" borderId="214" xfId="45" applyNumberFormat="1" applyFont="1" applyBorder="1" applyAlignment="1">
      <alignment horizontal="left" vertical="center" wrapText="1"/>
    </xf>
    <xf numFmtId="41" fontId="109" fillId="0" borderId="13" xfId="45" applyNumberFormat="1" applyFont="1" applyBorder="1" applyAlignment="1">
      <alignment horizontal="left" vertical="center" wrapText="1"/>
    </xf>
    <xf numFmtId="41" fontId="109" fillId="0" borderId="216" xfId="45" applyNumberFormat="1" applyFont="1" applyBorder="1" applyAlignment="1">
      <alignment horizontal="left" vertical="center" wrapText="1"/>
    </xf>
    <xf numFmtId="41" fontId="109" fillId="33" borderId="217" xfId="679" applyNumberFormat="1" applyFont="1" applyFill="1" applyBorder="1" applyAlignment="1">
      <alignment horizontal="left" vertical="center" wrapText="1"/>
    </xf>
    <xf numFmtId="41" fontId="109" fillId="33" borderId="137" xfId="679" applyNumberFormat="1" applyFont="1" applyFill="1" applyBorder="1" applyAlignment="1">
      <alignment horizontal="left" vertical="center" wrapText="1"/>
    </xf>
    <xf numFmtId="41" fontId="109" fillId="33" borderId="212" xfId="679" applyNumberFormat="1" applyFont="1" applyFill="1" applyBorder="1" applyAlignment="1">
      <alignment horizontal="left" vertical="center" wrapText="1"/>
    </xf>
    <xf numFmtId="41" fontId="142" fillId="98" borderId="170" xfId="45" applyNumberFormat="1" applyFont="1" applyFill="1" applyBorder="1" applyAlignment="1">
      <alignment horizontal="right" vertical="center" wrapText="1"/>
    </xf>
    <xf numFmtId="41" fontId="109" fillId="87" borderId="143" xfId="45" applyNumberFormat="1" applyFont="1" applyFill="1" applyBorder="1" applyAlignment="1">
      <alignment horizontal="right" vertical="center" wrapText="1"/>
    </xf>
    <xf numFmtId="41" fontId="122" fillId="36" borderId="164" xfId="36" applyNumberFormat="1" applyFont="1" applyFill="1" applyBorder="1" applyAlignment="1">
      <alignment horizontal="right" vertical="center" wrapText="1"/>
    </xf>
    <xf numFmtId="41" fontId="142" fillId="98" borderId="189" xfId="45" applyNumberFormat="1" applyFont="1" applyFill="1" applyBorder="1" applyAlignment="1">
      <alignment horizontal="right" vertical="center" wrapText="1"/>
    </xf>
    <xf numFmtId="41" fontId="109" fillId="87" borderId="114" xfId="45" applyNumberFormat="1" applyFont="1" applyFill="1" applyBorder="1" applyAlignment="1">
      <alignment horizontal="right" vertical="center" wrapText="1"/>
    </xf>
    <xf numFmtId="41" fontId="122" fillId="36" borderId="141" xfId="36" applyNumberFormat="1" applyFont="1" applyFill="1" applyBorder="1" applyAlignment="1">
      <alignment horizontal="right" vertical="center" wrapText="1"/>
    </xf>
    <xf numFmtId="41" fontId="122" fillId="33" borderId="137" xfId="679" applyNumberFormat="1" applyFont="1" applyFill="1" applyBorder="1" applyAlignment="1">
      <alignment horizontal="left" vertical="center" wrapText="1"/>
    </xf>
    <xf numFmtId="41" fontId="144" fillId="0" borderId="89" xfId="0" applyNumberFormat="1" applyFont="1" applyBorder="1">
      <alignment vertical="center"/>
    </xf>
    <xf numFmtId="41" fontId="144" fillId="0" borderId="88" xfId="45" applyFont="1" applyBorder="1">
      <alignment vertical="center"/>
    </xf>
    <xf numFmtId="41" fontId="109" fillId="36" borderId="78" xfId="45" applyFont="1" applyFill="1" applyBorder="1" applyAlignment="1">
      <alignment horizontal="right" vertical="center" wrapText="1"/>
    </xf>
    <xf numFmtId="9" fontId="123" fillId="36" borderId="211" xfId="36" applyFont="1" applyFill="1" applyBorder="1">
      <alignment vertical="center"/>
    </xf>
    <xf numFmtId="9" fontId="123" fillId="36" borderId="21" xfId="36" applyFont="1" applyFill="1" applyBorder="1">
      <alignment vertical="center"/>
    </xf>
    <xf numFmtId="41" fontId="142" fillId="98" borderId="213" xfId="45" applyFont="1" applyFill="1" applyBorder="1" applyAlignment="1">
      <alignment horizontal="right" vertical="center" wrapText="1"/>
    </xf>
    <xf numFmtId="41" fontId="142" fillId="98" borderId="197" xfId="45" applyFont="1" applyFill="1" applyBorder="1" applyAlignment="1">
      <alignment horizontal="right" vertical="center" wrapText="1"/>
    </xf>
    <xf numFmtId="41" fontId="109" fillId="87" borderId="78" xfId="45" applyFont="1" applyFill="1" applyBorder="1" applyAlignment="1">
      <alignment horizontal="right" vertical="center" wrapText="1"/>
    </xf>
    <xf numFmtId="41" fontId="109" fillId="36" borderId="21" xfId="45" applyNumberFormat="1" applyFont="1" applyFill="1" applyBorder="1" applyAlignment="1">
      <alignment horizontal="right" vertical="center" wrapText="1"/>
    </xf>
    <xf numFmtId="9" fontId="122" fillId="36" borderId="21" xfId="36" applyFont="1" applyFill="1" applyBorder="1" applyAlignment="1">
      <alignment horizontal="right" vertical="center" wrapText="1"/>
    </xf>
    <xf numFmtId="41" fontId="108" fillId="0" borderId="21" xfId="45" applyNumberFormat="1" applyFont="1" applyFill="1" applyBorder="1" applyAlignment="1">
      <alignment horizontal="left" vertical="center"/>
    </xf>
    <xf numFmtId="41" fontId="109" fillId="0" borderId="21" xfId="45" applyNumberFormat="1" applyFont="1" applyFill="1" applyBorder="1" applyAlignment="1">
      <alignment horizontal="left" vertical="center" wrapText="1"/>
    </xf>
    <xf numFmtId="41" fontId="108" fillId="33" borderId="21" xfId="45" applyNumberFormat="1" applyFont="1" applyFill="1" applyBorder="1" applyAlignment="1">
      <alignment horizontal="left" vertical="center"/>
    </xf>
    <xf numFmtId="41" fontId="109" fillId="0" borderId="21" xfId="45" applyFont="1" applyBorder="1" applyAlignment="1">
      <alignment horizontal="left" vertical="center" wrapText="1"/>
    </xf>
    <xf numFmtId="41" fontId="122" fillId="0" borderId="21" xfId="45" applyNumberFormat="1" applyFont="1" applyFill="1" applyBorder="1" applyAlignment="1">
      <alignment horizontal="left" vertical="center"/>
    </xf>
    <xf numFmtId="41" fontId="109" fillId="87" borderId="21" xfId="45" applyNumberFormat="1" applyFont="1" applyFill="1" applyBorder="1" applyAlignment="1">
      <alignment horizontal="left" vertical="center" wrapText="1"/>
    </xf>
    <xf numFmtId="41" fontId="109" fillId="36" borderId="21" xfId="45" applyNumberFormat="1" applyFont="1" applyFill="1" applyBorder="1" applyAlignment="1">
      <alignment horizontal="left" vertical="center" wrapText="1"/>
    </xf>
    <xf numFmtId="41" fontId="109" fillId="22" borderId="21" xfId="45" applyNumberFormat="1" applyFont="1" applyFill="1" applyBorder="1" applyAlignment="1">
      <alignment horizontal="left" vertical="center" wrapText="1"/>
    </xf>
    <xf numFmtId="41" fontId="109" fillId="0" borderId="21" xfId="45" applyFont="1" applyFill="1" applyBorder="1" applyAlignment="1">
      <alignment horizontal="left" vertical="center" wrapText="1"/>
    </xf>
    <xf numFmtId="41" fontId="131" fillId="33" borderId="21" xfId="45" applyNumberFormat="1" applyFont="1" applyFill="1" applyBorder="1" applyAlignment="1">
      <alignment vertical="center" wrapText="1"/>
    </xf>
    <xf numFmtId="41" fontId="131" fillId="33" borderId="21" xfId="45" applyFont="1" applyFill="1" applyBorder="1" applyAlignment="1">
      <alignment vertical="center" wrapText="1"/>
    </xf>
    <xf numFmtId="41" fontId="108" fillId="0" borderId="21" xfId="45" applyFont="1" applyBorder="1" applyAlignment="1">
      <alignment horizontal="right" vertical="center" wrapText="1"/>
    </xf>
    <xf numFmtId="41" fontId="131" fillId="33" borderId="23" xfId="45" applyFont="1" applyFill="1" applyBorder="1" applyAlignment="1">
      <alignment vertical="center" wrapText="1"/>
    </xf>
    <xf numFmtId="41" fontId="21" fillId="33" borderId="214" xfId="45" applyNumberFormat="1" applyFont="1" applyFill="1" applyBorder="1" applyAlignment="1">
      <alignment vertical="center" shrinkToFit="1"/>
    </xf>
    <xf numFmtId="41" fontId="21" fillId="33" borderId="13" xfId="45" applyNumberFormat="1" applyFont="1" applyFill="1" applyBorder="1" applyAlignment="1">
      <alignment vertical="center" shrinkToFit="1"/>
    </xf>
    <xf numFmtId="41" fontId="21" fillId="33" borderId="13" xfId="2734" applyNumberFormat="1" applyFont="1" applyFill="1" applyBorder="1" applyAlignment="1">
      <alignment vertical="center" shrinkToFit="1"/>
    </xf>
    <xf numFmtId="41" fontId="21" fillId="33" borderId="21" xfId="2734" applyNumberFormat="1" applyFont="1" applyFill="1" applyBorder="1" applyAlignment="1">
      <alignment vertical="center" shrinkToFit="1"/>
    </xf>
    <xf numFmtId="41" fontId="21" fillId="97" borderId="20" xfId="2734" applyNumberFormat="1" applyFont="1" applyFill="1" applyBorder="1" applyAlignment="1">
      <alignment vertical="center" shrinkToFit="1"/>
    </xf>
    <xf numFmtId="41" fontId="21" fillId="33" borderId="214" xfId="2734" applyNumberFormat="1" applyFont="1" applyFill="1" applyBorder="1" applyAlignment="1">
      <alignment vertical="center" shrinkToFit="1"/>
    </xf>
    <xf numFmtId="41" fontId="134" fillId="97" borderId="20" xfId="45" applyNumberFormat="1" applyFont="1" applyFill="1" applyBorder="1" applyAlignment="1">
      <alignment vertical="center" shrinkToFit="1"/>
    </xf>
    <xf numFmtId="41" fontId="134" fillId="97" borderId="21" xfId="45" applyNumberFormat="1" applyFont="1" applyFill="1" applyBorder="1" applyAlignment="1">
      <alignment vertical="center" shrinkToFit="1"/>
    </xf>
    <xf numFmtId="41" fontId="145" fillId="0" borderId="214" xfId="2734" applyNumberFormat="1" applyFont="1" applyFill="1" applyBorder="1" applyAlignment="1">
      <alignment vertical="center" shrinkToFit="1"/>
    </xf>
    <xf numFmtId="41" fontId="145" fillId="0" borderId="13" xfId="2734" applyNumberFormat="1" applyFont="1" applyFill="1" applyBorder="1" applyAlignment="1">
      <alignment vertical="center" shrinkToFit="1"/>
    </xf>
    <xf numFmtId="178" fontId="24" fillId="28" borderId="213" xfId="45" applyNumberFormat="1" applyFont="1" applyFill="1" applyBorder="1" applyAlignment="1">
      <alignment horizontal="center" vertical="center"/>
    </xf>
    <xf numFmtId="178" fontId="24" fillId="28" borderId="197" xfId="45" applyNumberFormat="1" applyFont="1" applyFill="1" applyBorder="1" applyAlignment="1">
      <alignment horizontal="center" vertical="center"/>
    </xf>
    <xf numFmtId="41" fontId="118" fillId="27" borderId="56" xfId="45" applyNumberFormat="1" applyFont="1" applyFill="1" applyBorder="1" applyAlignment="1">
      <alignment horizontal="right" vertical="center"/>
    </xf>
    <xf numFmtId="41" fontId="118" fillId="0" borderId="136" xfId="45" applyNumberFormat="1" applyFont="1" applyFill="1" applyBorder="1" applyAlignment="1">
      <alignment horizontal="right" vertical="center" shrinkToFit="1"/>
    </xf>
    <xf numFmtId="41" fontId="118" fillId="0" borderId="35" xfId="45" applyNumberFormat="1" applyFont="1" applyFill="1" applyBorder="1" applyAlignment="1">
      <alignment horizontal="right" vertical="center" shrinkToFit="1"/>
    </xf>
    <xf numFmtId="41" fontId="118" fillId="0" borderId="183" xfId="45" applyNumberFormat="1" applyFont="1" applyFill="1" applyBorder="1" applyAlignment="1">
      <alignment horizontal="right" vertical="center" shrinkToFit="1"/>
    </xf>
    <xf numFmtId="41" fontId="118" fillId="0" borderId="58" xfId="45" applyNumberFormat="1" applyFont="1" applyFill="1" applyBorder="1" applyAlignment="1">
      <alignment horizontal="right" vertical="center" shrinkToFit="1"/>
    </xf>
    <xf numFmtId="41" fontId="118" fillId="0" borderId="33" xfId="45" applyNumberFormat="1" applyFont="1" applyFill="1" applyBorder="1" applyAlignment="1">
      <alignment horizontal="right" vertical="center" shrinkToFit="1"/>
    </xf>
    <xf numFmtId="41" fontId="118" fillId="0" borderId="194" xfId="45" applyNumberFormat="1" applyFont="1" applyFill="1" applyBorder="1" applyAlignment="1">
      <alignment horizontal="right" vertical="center" shrinkToFit="1"/>
    </xf>
    <xf numFmtId="41" fontId="118" fillId="0" borderId="29" xfId="45" applyNumberFormat="1" applyFont="1" applyFill="1" applyBorder="1" applyAlignment="1">
      <alignment horizontal="right" vertical="center" shrinkToFit="1"/>
    </xf>
    <xf numFmtId="41" fontId="118" fillId="0" borderId="47" xfId="45" applyNumberFormat="1" applyFont="1" applyFill="1" applyBorder="1" applyAlignment="1">
      <alignment horizontal="right" vertical="center" shrinkToFit="1"/>
    </xf>
    <xf numFmtId="41" fontId="120" fillId="0" borderId="54" xfId="678" applyNumberFormat="1" applyFont="1" applyFill="1" applyBorder="1" applyAlignment="1">
      <alignment horizontal="center" vertical="center"/>
    </xf>
    <xf numFmtId="41" fontId="120" fillId="0" borderId="59" xfId="678" applyNumberFormat="1" applyFont="1" applyFill="1" applyBorder="1" applyAlignment="1">
      <alignment horizontal="center" vertical="center"/>
    </xf>
    <xf numFmtId="41" fontId="120" fillId="0" borderId="94" xfId="678" applyNumberFormat="1" applyFont="1" applyFill="1" applyBorder="1" applyAlignment="1">
      <alignment horizontal="center" vertical="center"/>
    </xf>
    <xf numFmtId="41" fontId="120" fillId="0" borderId="135" xfId="678" applyNumberFormat="1" applyFont="1" applyFill="1" applyBorder="1" applyAlignment="1">
      <alignment horizontal="center" vertical="center"/>
    </xf>
    <xf numFmtId="41" fontId="120" fillId="0" borderId="59" xfId="678" applyNumberFormat="1" applyFont="1" applyFill="1" applyBorder="1" applyAlignment="1">
      <alignment horizontal="center" vertical="center" shrinkToFit="1"/>
    </xf>
    <xf numFmtId="41" fontId="118" fillId="0" borderId="94" xfId="678" applyNumberFormat="1" applyFont="1" applyFill="1" applyBorder="1" applyAlignment="1">
      <alignment horizontal="center" vertical="center" shrinkToFit="1"/>
    </xf>
    <xf numFmtId="41" fontId="119" fillId="0" borderId="194" xfId="683" applyNumberFormat="1" applyFont="1" applyFill="1" applyBorder="1" applyAlignment="1">
      <alignment horizontal="center" vertical="center" shrinkToFit="1"/>
    </xf>
    <xf numFmtId="180" fontId="121" fillId="0" borderId="194" xfId="45" applyNumberFormat="1" applyFont="1" applyBorder="1">
      <alignment vertical="center"/>
    </xf>
    <xf numFmtId="41" fontId="120" fillId="0" borderId="194" xfId="46" applyNumberFormat="1" applyFont="1" applyFill="1" applyBorder="1" applyAlignment="1">
      <alignment horizontal="center" vertical="center" shrinkToFit="1"/>
    </xf>
    <xf numFmtId="41" fontId="120" fillId="0" borderId="29" xfId="46" applyNumberFormat="1" applyFont="1" applyFill="1" applyBorder="1" applyAlignment="1">
      <alignment horizontal="center" vertical="center" shrinkToFit="1"/>
    </xf>
    <xf numFmtId="188" fontId="133" fillId="33" borderId="125" xfId="2735" applyNumberFormat="1" applyFill="1" applyBorder="1">
      <alignment vertical="center"/>
    </xf>
    <xf numFmtId="188" fontId="133" fillId="33" borderId="33" xfId="2735" applyNumberFormat="1" applyFill="1" applyBorder="1">
      <alignment vertical="center"/>
    </xf>
    <xf numFmtId="188" fontId="133" fillId="33" borderId="35" xfId="2735" applyNumberFormat="1" applyFill="1" applyBorder="1">
      <alignment vertical="center"/>
    </xf>
    <xf numFmtId="41" fontId="119" fillId="0" borderId="56" xfId="46" applyNumberFormat="1" applyFont="1" applyFill="1" applyBorder="1" applyAlignment="1">
      <alignment horizontal="center" vertical="center" shrinkToFit="1"/>
    </xf>
    <xf numFmtId="41" fontId="119" fillId="0" borderId="58" xfId="46" applyNumberFormat="1" applyFont="1" applyFill="1" applyBorder="1" applyAlignment="1">
      <alignment horizontal="center" vertical="center" shrinkToFit="1"/>
    </xf>
    <xf numFmtId="41" fontId="119" fillId="0" borderId="194" xfId="46" applyNumberFormat="1" applyFont="1" applyFill="1" applyBorder="1" applyAlignment="1">
      <alignment horizontal="center" vertical="center" shrinkToFit="1"/>
    </xf>
    <xf numFmtId="41" fontId="119" fillId="0" borderId="29" xfId="46" applyNumberFormat="1" applyFont="1" applyFill="1" applyBorder="1" applyAlignment="1">
      <alignment horizontal="center" vertical="center" shrinkToFit="1"/>
    </xf>
    <xf numFmtId="41" fontId="119" fillId="0" borderId="86" xfId="46" applyNumberFormat="1" applyFont="1" applyFill="1" applyBorder="1" applyAlignment="1">
      <alignment horizontal="center" vertical="center" shrinkToFit="1"/>
    </xf>
    <xf numFmtId="41" fontId="119" fillId="0" borderId="175" xfId="46" applyNumberFormat="1" applyFont="1" applyFill="1" applyBorder="1" applyAlignment="1">
      <alignment horizontal="center" vertical="center" shrinkToFit="1"/>
    </xf>
    <xf numFmtId="41" fontId="119" fillId="0" borderId="183" xfId="46" applyNumberFormat="1" applyFont="1" applyFill="1" applyBorder="1" applyAlignment="1">
      <alignment horizontal="center" vertical="center" shrinkToFit="1"/>
    </xf>
    <xf numFmtId="41" fontId="120" fillId="0" borderId="94" xfId="678" applyNumberFormat="1" applyFont="1" applyFill="1" applyBorder="1" applyAlignment="1">
      <alignment horizontal="center" vertical="center" shrinkToFit="1"/>
    </xf>
    <xf numFmtId="41" fontId="118" fillId="95" borderId="56" xfId="45" applyNumberFormat="1" applyFont="1" applyFill="1" applyBorder="1" applyAlignment="1">
      <alignment horizontal="right" vertical="center" shrinkToFit="1"/>
    </xf>
    <xf numFmtId="41" fontId="118" fillId="95" borderId="33" xfId="45" applyNumberFormat="1" applyFont="1" applyFill="1" applyBorder="1" applyAlignment="1">
      <alignment horizontal="right" vertical="center" shrinkToFit="1"/>
    </xf>
    <xf numFmtId="41" fontId="119" fillId="0" borderId="84" xfId="46" applyNumberFormat="1" applyFont="1" applyFill="1" applyBorder="1" applyAlignment="1">
      <alignment horizontal="center" vertical="center" shrinkToFit="1"/>
    </xf>
    <xf numFmtId="41" fontId="119" fillId="0" borderId="190" xfId="46" applyNumberFormat="1" applyFont="1" applyFill="1" applyBorder="1" applyAlignment="1">
      <alignment horizontal="center" vertical="center" shrinkToFit="1"/>
    </xf>
    <xf numFmtId="41" fontId="120" fillId="0" borderId="86" xfId="45" applyNumberFormat="1" applyFont="1" applyBorder="1">
      <alignment vertical="center"/>
    </xf>
    <xf numFmtId="41" fontId="120" fillId="0" borderId="28" xfId="45" applyNumberFormat="1" applyFont="1" applyBorder="1">
      <alignment vertical="center"/>
    </xf>
    <xf numFmtId="41" fontId="120" fillId="0" borderId="194" xfId="45" applyNumberFormat="1" applyFont="1" applyBorder="1">
      <alignment vertical="center"/>
    </xf>
    <xf numFmtId="41" fontId="120" fillId="0" borderId="213" xfId="45" applyFont="1" applyBorder="1">
      <alignment vertical="center"/>
    </xf>
    <xf numFmtId="41" fontId="120" fillId="0" borderId="36" xfId="46" applyNumberFormat="1" applyFont="1" applyFill="1" applyBorder="1" applyAlignment="1">
      <alignment horizontal="center" vertical="center" shrinkToFit="1"/>
    </xf>
    <xf numFmtId="41" fontId="120" fillId="0" borderId="95" xfId="45" applyNumberFormat="1" applyFont="1" applyBorder="1" applyAlignment="1">
      <alignment horizontal="center" vertical="center"/>
    </xf>
    <xf numFmtId="41" fontId="120" fillId="0" borderId="194" xfId="45" applyFont="1" applyBorder="1">
      <alignment vertical="center"/>
    </xf>
    <xf numFmtId="41" fontId="118" fillId="27" borderId="194" xfId="45" applyNumberFormat="1" applyFont="1" applyFill="1" applyBorder="1" applyAlignment="1">
      <alignment horizontal="right" vertical="center" shrinkToFit="1"/>
    </xf>
    <xf numFmtId="41" fontId="118" fillId="27" borderId="29" xfId="45" applyNumberFormat="1" applyFont="1" applyFill="1" applyBorder="1" applyAlignment="1">
      <alignment horizontal="right" vertical="center" shrinkToFit="1"/>
    </xf>
    <xf numFmtId="41" fontId="120" fillId="0" borderId="94" xfId="45" quotePrefix="1" applyNumberFormat="1" applyFont="1" applyBorder="1" applyAlignment="1">
      <alignment vertical="center"/>
    </xf>
    <xf numFmtId="41" fontId="120" fillId="0" borderId="35" xfId="45" quotePrefix="1" applyNumberFormat="1" applyFont="1" applyBorder="1" applyAlignment="1">
      <alignment vertical="center"/>
    </xf>
    <xf numFmtId="41" fontId="0" fillId="0" borderId="13" xfId="45" applyNumberFormat="1" applyFont="1" applyBorder="1">
      <alignment vertical="center"/>
    </xf>
    <xf numFmtId="41" fontId="18" fillId="0" borderId="13" xfId="45" applyNumberFormat="1" applyFont="1" applyBorder="1" applyAlignment="1">
      <alignment horizontal="right" vertical="center"/>
    </xf>
    <xf numFmtId="41" fontId="108" fillId="33" borderId="21" xfId="679" applyFont="1" applyFill="1" applyBorder="1" applyAlignment="1">
      <alignment horizontal="left" vertical="center" wrapText="1"/>
    </xf>
    <xf numFmtId="41" fontId="118" fillId="0" borderId="237" xfId="45" applyNumberFormat="1" applyFont="1" applyFill="1" applyBorder="1" applyAlignment="1">
      <alignment horizontal="right" vertical="center" shrinkToFit="1"/>
    </xf>
    <xf numFmtId="41" fontId="118" fillId="0" borderId="215" xfId="45" applyNumberFormat="1" applyFont="1" applyFill="1" applyBorder="1" applyAlignment="1">
      <alignment horizontal="right" vertical="center" shrinkToFit="1"/>
    </xf>
    <xf numFmtId="41" fontId="117" fillId="28" borderId="47" xfId="45" applyNumberFormat="1" applyFont="1" applyFill="1" applyBorder="1" applyAlignment="1">
      <alignment horizontal="center" vertical="center" shrinkToFit="1"/>
    </xf>
    <xf numFmtId="41" fontId="119" fillId="36" borderId="56" xfId="45" applyNumberFormat="1" applyFont="1" applyFill="1" applyBorder="1" applyAlignment="1">
      <alignment horizontal="right" vertical="center" shrinkToFit="1"/>
    </xf>
    <xf numFmtId="41" fontId="119" fillId="30" borderId="194" xfId="45" applyNumberFormat="1" applyFont="1" applyFill="1" applyBorder="1" applyAlignment="1">
      <alignment horizontal="right" vertical="center" shrinkToFit="1"/>
    </xf>
    <xf numFmtId="41" fontId="119" fillId="36" borderId="135" xfId="45" applyNumberFormat="1" applyFont="1" applyFill="1" applyBorder="1" applyAlignment="1">
      <alignment horizontal="right" vertical="center" shrinkToFit="1"/>
    </xf>
    <xf numFmtId="41" fontId="119" fillId="36" borderId="125" xfId="45" applyNumberFormat="1" applyFont="1" applyFill="1" applyBorder="1" applyAlignment="1">
      <alignment horizontal="right" vertical="center" shrinkToFit="1"/>
    </xf>
    <xf numFmtId="41" fontId="119" fillId="36" borderId="33" xfId="45" applyNumberFormat="1" applyFont="1" applyFill="1" applyBorder="1" applyAlignment="1">
      <alignment horizontal="right" vertical="center" shrinkToFit="1"/>
    </xf>
    <xf numFmtId="41" fontId="119" fillId="36" borderId="35" xfId="45" applyNumberFormat="1" applyFont="1" applyFill="1" applyBorder="1" applyAlignment="1">
      <alignment horizontal="right" vertical="center" shrinkToFit="1"/>
    </xf>
    <xf numFmtId="41" fontId="119" fillId="30" borderId="33" xfId="45" applyNumberFormat="1" applyFont="1" applyFill="1" applyBorder="1" applyAlignment="1">
      <alignment horizontal="center" vertical="center" shrinkToFit="1"/>
    </xf>
    <xf numFmtId="41" fontId="119" fillId="30" borderId="86" xfId="45" applyNumberFormat="1" applyFont="1" applyFill="1" applyBorder="1" applyAlignment="1">
      <alignment horizontal="right" vertical="center" shrinkToFit="1"/>
    </xf>
    <xf numFmtId="41" fontId="119" fillId="30" borderId="93" xfId="45" applyNumberFormat="1" applyFont="1" applyFill="1" applyBorder="1" applyAlignment="1">
      <alignment horizontal="right" vertical="center" shrinkToFit="1"/>
    </xf>
    <xf numFmtId="41" fontId="121" fillId="30" borderId="135" xfId="45" applyNumberFormat="1" applyFont="1" applyFill="1" applyBorder="1" applyAlignment="1">
      <alignment horizontal="right" vertical="center" shrinkToFit="1"/>
    </xf>
    <xf numFmtId="41" fontId="121" fillId="30" borderId="94" xfId="45" applyNumberFormat="1" applyFont="1" applyFill="1" applyBorder="1" applyAlignment="1">
      <alignment horizontal="right" vertical="center" shrinkToFit="1"/>
    </xf>
    <xf numFmtId="41" fontId="121" fillId="30" borderId="35" xfId="45" applyNumberFormat="1" applyFont="1" applyFill="1" applyBorder="1" applyAlignment="1">
      <alignment horizontal="right" vertical="center" shrinkToFit="1"/>
    </xf>
    <xf numFmtId="41" fontId="118" fillId="0" borderId="59" xfId="678" applyNumberFormat="1" applyFont="1" applyFill="1" applyBorder="1" applyAlignment="1">
      <alignment horizontal="center" vertical="center" shrinkToFit="1"/>
    </xf>
    <xf numFmtId="188" fontId="120" fillId="0" borderId="135" xfId="45" applyNumberFormat="1" applyFont="1" applyBorder="1">
      <alignment vertical="center"/>
    </xf>
    <xf numFmtId="188" fontId="120" fillId="0" borderId="125" xfId="45" applyNumberFormat="1" applyFont="1" applyBorder="1">
      <alignment vertical="center"/>
    </xf>
    <xf numFmtId="188" fontId="120" fillId="0" borderId="94" xfId="45" applyNumberFormat="1" applyFont="1" applyBorder="1">
      <alignment vertical="center"/>
    </xf>
    <xf numFmtId="188" fontId="120" fillId="0" borderId="35" xfId="45" applyNumberFormat="1" applyFont="1" applyBorder="1">
      <alignment vertical="center"/>
    </xf>
    <xf numFmtId="41" fontId="144" fillId="0" borderId="135" xfId="678" applyNumberFormat="1" applyFont="1" applyFill="1" applyBorder="1" applyAlignment="1">
      <alignment horizontal="center" vertical="center"/>
    </xf>
    <xf numFmtId="41" fontId="144" fillId="0" borderId="125" xfId="678" applyNumberFormat="1" applyFont="1" applyFill="1" applyBorder="1" applyAlignment="1">
      <alignment horizontal="center" vertical="center"/>
    </xf>
    <xf numFmtId="41" fontId="144" fillId="0" borderId="59" xfId="678" applyNumberFormat="1" applyFont="1" applyFill="1" applyBorder="1" applyAlignment="1">
      <alignment horizontal="center" vertical="center" shrinkToFit="1"/>
    </xf>
    <xf numFmtId="41" fontId="144" fillId="0" borderId="33" xfId="678" applyNumberFormat="1" applyFont="1" applyFill="1" applyBorder="1" applyAlignment="1">
      <alignment horizontal="center" vertical="center" shrinkToFit="1"/>
    </xf>
    <xf numFmtId="41" fontId="144" fillId="0" borderId="135" xfId="45" applyFont="1" applyFill="1" applyBorder="1" applyAlignment="1">
      <alignment vertical="center" shrinkToFit="1"/>
    </xf>
    <xf numFmtId="41" fontId="144" fillId="0" borderId="125" xfId="45" applyFont="1" applyFill="1" applyBorder="1" applyAlignment="1">
      <alignment vertical="center" shrinkToFit="1"/>
    </xf>
    <xf numFmtId="41" fontId="144" fillId="0" borderId="59" xfId="45" applyFont="1" applyFill="1" applyBorder="1" applyAlignment="1">
      <alignment vertical="center" shrinkToFit="1"/>
    </xf>
    <xf numFmtId="41" fontId="144" fillId="0" borderId="33" xfId="45" applyFont="1" applyFill="1" applyBorder="1" applyAlignment="1">
      <alignment vertical="center" shrinkToFit="1"/>
    </xf>
    <xf numFmtId="41" fontId="144" fillId="0" borderId="135" xfId="45" applyFont="1" applyBorder="1">
      <alignment vertical="center"/>
    </xf>
    <xf numFmtId="41" fontId="144" fillId="0" borderId="125" xfId="45" applyFont="1" applyBorder="1">
      <alignment vertical="center"/>
    </xf>
    <xf numFmtId="41" fontId="144" fillId="0" borderId="94" xfId="45" applyFont="1" applyBorder="1">
      <alignment vertical="center"/>
    </xf>
    <xf numFmtId="41" fontId="144" fillId="0" borderId="35" xfId="45" applyFont="1" applyBorder="1">
      <alignment vertical="center"/>
    </xf>
    <xf numFmtId="41" fontId="144" fillId="0" borderId="135" xfId="45" applyNumberFormat="1" applyFont="1" applyFill="1" applyBorder="1">
      <alignment vertical="center"/>
    </xf>
    <xf numFmtId="41" fontId="144" fillId="0" borderId="125" xfId="45" applyNumberFormat="1" applyFont="1" applyFill="1" applyBorder="1">
      <alignment vertical="center"/>
    </xf>
    <xf numFmtId="41" fontId="144" fillId="0" borderId="94" xfId="45" applyNumberFormat="1" applyFont="1" applyFill="1" applyBorder="1">
      <alignment vertical="center"/>
    </xf>
    <xf numFmtId="41" fontId="144" fillId="0" borderId="35" xfId="45" applyNumberFormat="1" applyFont="1" applyFill="1" applyBorder="1">
      <alignment vertical="center"/>
    </xf>
    <xf numFmtId="41" fontId="144" fillId="33" borderId="135" xfId="681" applyNumberFormat="1" applyFont="1" applyFill="1" applyBorder="1" applyAlignment="1">
      <alignment horizontal="center" vertical="center" shrinkToFit="1"/>
    </xf>
    <xf numFmtId="41" fontId="144" fillId="33" borderId="125" xfId="681" applyNumberFormat="1" applyFont="1" applyFill="1" applyBorder="1" applyAlignment="1">
      <alignment horizontal="center" vertical="center" shrinkToFit="1"/>
    </xf>
    <xf numFmtId="41" fontId="144" fillId="33" borderId="94" xfId="681" applyNumberFormat="1" applyFont="1" applyFill="1" applyBorder="1" applyAlignment="1">
      <alignment horizontal="center" vertical="center" shrinkToFit="1"/>
    </xf>
    <xf numFmtId="41" fontId="144" fillId="33" borderId="35" xfId="681" applyNumberFormat="1" applyFont="1" applyFill="1" applyBorder="1" applyAlignment="1">
      <alignment horizontal="center" vertical="center" shrinkToFit="1"/>
    </xf>
    <xf numFmtId="41" fontId="144" fillId="0" borderId="136" xfId="45" applyFont="1" applyFill="1" applyBorder="1" applyAlignment="1">
      <alignment vertical="center" shrinkToFit="1"/>
    </xf>
    <xf numFmtId="41" fontId="144" fillId="0" borderId="60" xfId="45" applyFont="1" applyFill="1" applyBorder="1" applyAlignment="1">
      <alignment vertical="center" shrinkToFit="1"/>
    </xf>
    <xf numFmtId="41" fontId="144" fillId="0" borderId="56" xfId="45" applyFont="1" applyFill="1" applyBorder="1" applyAlignment="1">
      <alignment vertical="center" shrinkToFit="1"/>
    </xf>
    <xf numFmtId="189" fontId="119" fillId="0" borderId="237" xfId="46" applyNumberFormat="1" applyFont="1" applyFill="1" applyBorder="1" applyAlignment="1">
      <alignment horizontal="center" vertical="center" shrinkToFit="1"/>
    </xf>
    <xf numFmtId="41" fontId="119" fillId="33" borderId="237" xfId="681" applyNumberFormat="1" applyFont="1" applyFill="1" applyBorder="1" applyAlignment="1">
      <alignment horizontal="center" vertical="center" shrinkToFit="1"/>
    </xf>
    <xf numFmtId="41" fontId="120" fillId="0" borderId="237" xfId="45" applyNumberFormat="1" applyFont="1" applyBorder="1">
      <alignment vertical="center"/>
    </xf>
    <xf numFmtId="41" fontId="120" fillId="0" borderId="237" xfId="45" applyFont="1" applyBorder="1">
      <alignment vertical="center"/>
    </xf>
    <xf numFmtId="41" fontId="119" fillId="0" borderId="237" xfId="46" applyNumberFormat="1" applyFont="1" applyFill="1" applyBorder="1" applyAlignment="1">
      <alignment horizontal="center" vertical="center" shrinkToFit="1"/>
    </xf>
    <xf numFmtId="180" fontId="121" fillId="0" borderId="237" xfId="45" applyNumberFormat="1" applyFont="1" applyBorder="1">
      <alignment vertical="center"/>
    </xf>
    <xf numFmtId="41" fontId="120" fillId="33" borderId="237" xfId="681" applyNumberFormat="1" applyFont="1" applyFill="1" applyBorder="1" applyAlignment="1">
      <alignment horizontal="center" vertical="center" shrinkToFit="1"/>
    </xf>
    <xf numFmtId="41" fontId="119" fillId="0" borderId="237" xfId="683" applyNumberFormat="1" applyFont="1" applyFill="1" applyBorder="1" applyAlignment="1">
      <alignment horizontal="center" vertical="center" shrinkToFit="1"/>
    </xf>
    <xf numFmtId="41" fontId="121" fillId="33" borderId="237" xfId="681" applyNumberFormat="1" applyFont="1" applyFill="1" applyBorder="1" applyAlignment="1">
      <alignment horizontal="center" vertical="center" shrinkToFit="1"/>
    </xf>
    <xf numFmtId="41" fontId="144" fillId="0" borderId="54" xfId="683" applyNumberFormat="1" applyFont="1" applyFill="1" applyBorder="1" applyAlignment="1">
      <alignment horizontal="center" vertical="center" shrinkToFit="1"/>
    </xf>
    <xf numFmtId="41" fontId="144" fillId="0" borderId="56" xfId="683" applyNumberFormat="1" applyFont="1" applyFill="1" applyBorder="1" applyAlignment="1">
      <alignment horizontal="center" vertical="center" shrinkToFit="1"/>
    </xf>
    <xf numFmtId="41" fontId="144" fillId="0" borderId="58" xfId="683" applyNumberFormat="1" applyFont="1" applyFill="1" applyBorder="1" applyAlignment="1">
      <alignment horizontal="center" vertical="center" shrinkToFit="1"/>
    </xf>
    <xf numFmtId="41" fontId="144" fillId="0" borderId="59" xfId="683" applyNumberFormat="1" applyFont="1" applyFill="1" applyBorder="1" applyAlignment="1">
      <alignment horizontal="center" vertical="center" shrinkToFit="1"/>
    </xf>
    <xf numFmtId="41" fontId="144" fillId="0" borderId="33" xfId="683" applyNumberFormat="1" applyFont="1" applyFill="1" applyBorder="1" applyAlignment="1">
      <alignment horizontal="center" vertical="center" shrinkToFit="1"/>
    </xf>
    <xf numFmtId="41" fontId="144" fillId="0" borderId="60" xfId="683" applyNumberFormat="1" applyFont="1" applyFill="1" applyBorder="1" applyAlignment="1">
      <alignment horizontal="center" vertical="center" shrinkToFit="1"/>
    </xf>
    <xf numFmtId="41" fontId="144" fillId="0" borderId="54" xfId="45" applyNumberFormat="1" applyFont="1" applyFill="1" applyBorder="1">
      <alignment vertical="center"/>
    </xf>
    <xf numFmtId="41" fontId="144" fillId="0" borderId="56" xfId="45" applyNumberFormat="1" applyFont="1" applyFill="1" applyBorder="1">
      <alignment vertical="center"/>
    </xf>
    <xf numFmtId="41" fontId="144" fillId="0" borderId="58" xfId="45" applyNumberFormat="1" applyFont="1" applyFill="1" applyBorder="1">
      <alignment vertical="center"/>
    </xf>
    <xf numFmtId="41" fontId="144" fillId="0" borderId="59" xfId="45" applyNumberFormat="1" applyFont="1" applyFill="1" applyBorder="1">
      <alignment vertical="center"/>
    </xf>
    <xf numFmtId="41" fontId="144" fillId="0" borderId="33" xfId="45" applyNumberFormat="1" applyFont="1" applyFill="1" applyBorder="1">
      <alignment vertical="center"/>
    </xf>
    <xf numFmtId="41" fontId="144" fillId="0" borderId="60" xfId="45" applyNumberFormat="1" applyFont="1" applyFill="1" applyBorder="1">
      <alignment vertical="center"/>
    </xf>
    <xf numFmtId="41" fontId="24" fillId="32" borderId="76" xfId="45" applyNumberFormat="1" applyFont="1" applyFill="1" applyBorder="1" applyAlignment="1">
      <alignment horizontal="right" vertical="center" shrinkToFit="1"/>
    </xf>
    <xf numFmtId="0" fontId="0" fillId="25" borderId="50" xfId="0" applyFill="1" applyBorder="1" applyAlignment="1">
      <alignment horizontal="center" vertical="center"/>
    </xf>
    <xf numFmtId="0" fontId="0" fillId="25" borderId="87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6" fillId="0" borderId="0" xfId="0" quotePrefix="1" applyFont="1" applyFill="1" applyBorder="1" applyAlignment="1">
      <alignment horizontal="left" vertical="center"/>
    </xf>
    <xf numFmtId="0" fontId="127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9" fontId="24" fillId="28" borderId="35" xfId="36" applyFont="1" applyFill="1" applyBorder="1" applyAlignment="1">
      <alignment horizontal="center" vertical="center"/>
    </xf>
    <xf numFmtId="9" fontId="24" fillId="28" borderId="87" xfId="36" applyFont="1" applyFill="1" applyBorder="1" applyAlignment="1">
      <alignment horizontal="center" vertical="center"/>
    </xf>
    <xf numFmtId="0" fontId="24" fillId="31" borderId="147" xfId="0" applyFont="1" applyFill="1" applyBorder="1" applyAlignment="1">
      <alignment horizontal="center" vertical="center" wrapText="1"/>
    </xf>
    <xf numFmtId="0" fontId="0" fillId="0" borderId="153" xfId="0" applyBorder="1">
      <alignment vertical="center"/>
    </xf>
    <xf numFmtId="0" fontId="106" fillId="25" borderId="89" xfId="0" applyFont="1" applyFill="1" applyBorder="1" applyAlignment="1">
      <alignment horizontal="center" vertical="center" wrapText="1"/>
    </xf>
    <xf numFmtId="0" fontId="115" fillId="0" borderId="89" xfId="0" applyFont="1" applyBorder="1">
      <alignment vertical="center"/>
    </xf>
    <xf numFmtId="0" fontId="24" fillId="25" borderId="88" xfId="0" applyFont="1" applyFill="1" applyBorder="1" applyAlignment="1">
      <alignment horizontal="center" vertical="center" wrapText="1"/>
    </xf>
    <xf numFmtId="0" fontId="24" fillId="25" borderId="89" xfId="0" applyFont="1" applyFill="1" applyBorder="1" applyAlignment="1">
      <alignment horizontal="center" vertical="center" wrapText="1"/>
    </xf>
    <xf numFmtId="0" fontId="106" fillId="25" borderId="88" xfId="0" applyFont="1" applyFill="1" applyBorder="1" applyAlignment="1">
      <alignment horizontal="center" vertical="center" wrapText="1"/>
    </xf>
    <xf numFmtId="0" fontId="24" fillId="25" borderId="176" xfId="0" applyFont="1" applyFill="1" applyBorder="1" applyAlignment="1">
      <alignment horizontal="center" vertical="center" wrapText="1"/>
    </xf>
    <xf numFmtId="0" fontId="0" fillId="0" borderId="89" xfId="0" applyBorder="1">
      <alignment vertical="center"/>
    </xf>
    <xf numFmtId="0" fontId="24" fillId="32" borderId="176" xfId="0" applyFont="1" applyFill="1" applyBorder="1" applyAlignment="1">
      <alignment horizontal="center" vertical="center" wrapText="1"/>
    </xf>
    <xf numFmtId="0" fontId="24" fillId="25" borderId="147" xfId="0" applyFont="1" applyFill="1" applyBorder="1" applyAlignment="1">
      <alignment horizontal="center" vertical="center" wrapText="1"/>
    </xf>
    <xf numFmtId="178" fontId="24" fillId="28" borderId="95" xfId="45" applyNumberFormat="1" applyFont="1" applyFill="1" applyBorder="1" applyAlignment="1">
      <alignment horizontal="center" vertical="center"/>
    </xf>
    <xf numFmtId="178" fontId="24" fillId="28" borderId="99" xfId="45" applyNumberFormat="1" applyFont="1" applyFill="1" applyBorder="1" applyAlignment="1">
      <alignment horizontal="center" vertical="center"/>
    </xf>
    <xf numFmtId="178" fontId="24" fillId="28" borderId="93" xfId="45" applyNumberFormat="1" applyFont="1" applyFill="1" applyBorder="1" applyAlignment="1">
      <alignment horizontal="center" vertical="center"/>
    </xf>
    <xf numFmtId="178" fontId="24" fillId="28" borderId="178" xfId="45" applyNumberFormat="1" applyFont="1" applyFill="1" applyBorder="1" applyAlignment="1">
      <alignment horizontal="center" vertical="center"/>
    </xf>
    <xf numFmtId="178" fontId="24" fillId="28" borderId="96" xfId="45" applyNumberFormat="1" applyFont="1" applyFill="1" applyBorder="1" applyAlignment="1">
      <alignment horizontal="center" vertical="center"/>
    </xf>
    <xf numFmtId="178" fontId="24" fillId="28" borderId="97" xfId="45" applyNumberFormat="1" applyFont="1" applyFill="1" applyBorder="1" applyAlignment="1">
      <alignment horizontal="center" vertical="center"/>
    </xf>
    <xf numFmtId="178" fontId="24" fillId="28" borderId="181" xfId="45" applyNumberFormat="1" applyFont="1" applyFill="1" applyBorder="1" applyAlignment="1">
      <alignment horizontal="center" vertical="center"/>
    </xf>
    <xf numFmtId="0" fontId="0" fillId="0" borderId="140" xfId="0" applyBorder="1">
      <alignment vertical="center"/>
    </xf>
    <xf numFmtId="0" fontId="0" fillId="0" borderId="145" xfId="0" applyBorder="1">
      <alignment vertical="center"/>
    </xf>
    <xf numFmtId="0" fontId="126" fillId="0" borderId="0" xfId="0" quotePrefix="1" applyFont="1" applyFill="1" applyBorder="1" applyAlignment="1">
      <alignment horizontal="left"/>
    </xf>
    <xf numFmtId="0" fontId="12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178" fontId="24" fillId="28" borderId="139" xfId="45" applyNumberFormat="1" applyFont="1" applyFill="1" applyBorder="1" applyAlignment="1">
      <alignment horizontal="center" vertical="center"/>
    </xf>
    <xf numFmtId="0" fontId="0" fillId="0" borderId="146" xfId="0" applyBorder="1">
      <alignment vertical="center"/>
    </xf>
    <xf numFmtId="178" fontId="24" fillId="28" borderId="92" xfId="45" applyNumberFormat="1" applyFont="1" applyFill="1" applyBorder="1" applyAlignment="1">
      <alignment horizontal="center" vertical="center" wrapText="1"/>
    </xf>
    <xf numFmtId="178" fontId="24" fillId="28" borderId="71" xfId="45" applyNumberFormat="1" applyFont="1" applyFill="1" applyBorder="1" applyAlignment="1">
      <alignment horizontal="center" vertical="center"/>
    </xf>
    <xf numFmtId="178" fontId="24" fillId="28" borderId="177" xfId="45" applyNumberFormat="1" applyFont="1" applyFill="1" applyBorder="1" applyAlignment="1">
      <alignment horizontal="center" vertical="center"/>
    </xf>
    <xf numFmtId="178" fontId="24" fillId="28" borderId="24" xfId="45" applyNumberFormat="1" applyFont="1" applyFill="1" applyBorder="1" applyAlignment="1">
      <alignment horizontal="center" vertical="center"/>
    </xf>
    <xf numFmtId="178" fontId="24" fillId="28" borderId="25" xfId="45" applyNumberFormat="1" applyFont="1" applyFill="1" applyBorder="1" applyAlignment="1">
      <alignment horizontal="center" vertical="center"/>
    </xf>
    <xf numFmtId="178" fontId="24" fillId="28" borderId="26" xfId="45" applyNumberFormat="1" applyFont="1" applyFill="1" applyBorder="1" applyAlignment="1">
      <alignment horizontal="center" vertical="center"/>
    </xf>
    <xf numFmtId="178" fontId="24" fillId="28" borderId="44" xfId="45" applyNumberFormat="1" applyFont="1" applyFill="1" applyBorder="1" applyAlignment="1">
      <alignment horizontal="center" vertical="center"/>
    </xf>
    <xf numFmtId="178" fontId="24" fillId="28" borderId="42" xfId="45" applyNumberFormat="1" applyFont="1" applyFill="1" applyBorder="1" applyAlignment="1">
      <alignment horizontal="center" vertical="center"/>
    </xf>
    <xf numFmtId="0" fontId="65" fillId="89" borderId="104" xfId="0" applyFont="1" applyFill="1" applyBorder="1" applyAlignment="1">
      <alignment horizontal="center" vertical="center" wrapText="1"/>
    </xf>
    <xf numFmtId="0" fontId="65" fillId="89" borderId="86" xfId="0" applyFont="1" applyFill="1" applyBorder="1" applyAlignment="1">
      <alignment horizontal="center" vertical="center" wrapText="1"/>
    </xf>
    <xf numFmtId="0" fontId="65" fillId="89" borderId="84" xfId="0" applyFont="1" applyFill="1" applyBorder="1" applyAlignment="1">
      <alignment horizontal="center" vertical="center" wrapText="1"/>
    </xf>
    <xf numFmtId="178" fontId="24" fillId="25" borderId="142" xfId="45" applyNumberFormat="1" applyFont="1" applyFill="1" applyBorder="1" applyAlignment="1">
      <alignment horizontal="center" vertical="center" wrapText="1"/>
    </xf>
    <xf numFmtId="178" fontId="24" fillId="25" borderId="29" xfId="45" applyNumberFormat="1" applyFont="1" applyFill="1" applyBorder="1" applyAlignment="1">
      <alignment horizontal="center" vertical="center" wrapText="1"/>
    </xf>
    <xf numFmtId="178" fontId="24" fillId="25" borderId="159" xfId="45" applyNumberFormat="1" applyFont="1" applyFill="1" applyBorder="1" applyAlignment="1">
      <alignment horizontal="center" vertical="center" wrapText="1"/>
    </xf>
    <xf numFmtId="178" fontId="24" fillId="25" borderId="159" xfId="45" applyNumberFormat="1" applyFont="1" applyFill="1" applyBorder="1" applyAlignment="1">
      <alignment horizontal="center" vertical="center"/>
    </xf>
    <xf numFmtId="178" fontId="24" fillId="25" borderId="85" xfId="45" applyNumberFormat="1" applyFont="1" applyFill="1" applyBorder="1" applyAlignment="1">
      <alignment horizontal="center" vertical="center"/>
    </xf>
    <xf numFmtId="0" fontId="24" fillId="89" borderId="104" xfId="0" applyFont="1" applyFill="1" applyBorder="1" applyAlignment="1">
      <alignment horizontal="center" vertical="center" wrapText="1"/>
    </xf>
    <xf numFmtId="0" fontId="24" fillId="89" borderId="86" xfId="0" applyFont="1" applyFill="1" applyBorder="1" applyAlignment="1">
      <alignment horizontal="center" vertical="center" wrapText="1"/>
    </xf>
    <xf numFmtId="0" fontId="24" fillId="89" borderId="84" xfId="0" applyFont="1" applyFill="1" applyBorder="1" applyAlignment="1">
      <alignment horizontal="center" vertical="center" wrapText="1"/>
    </xf>
    <xf numFmtId="0" fontId="106" fillId="89" borderId="104" xfId="0" applyFont="1" applyFill="1" applyBorder="1" applyAlignment="1">
      <alignment horizontal="center" vertical="center" wrapText="1"/>
    </xf>
    <xf numFmtId="0" fontId="106" fillId="89" borderId="86" xfId="0" applyFont="1" applyFill="1" applyBorder="1" applyAlignment="1">
      <alignment horizontal="center" vertical="center" wrapText="1"/>
    </xf>
    <xf numFmtId="0" fontId="106" fillId="89" borderId="84" xfId="0" applyFont="1" applyFill="1" applyBorder="1" applyAlignment="1">
      <alignment horizontal="center" vertical="center" wrapText="1"/>
    </xf>
    <xf numFmtId="178" fontId="106" fillId="25" borderId="142" xfId="45" applyNumberFormat="1" applyFont="1" applyFill="1" applyBorder="1" applyAlignment="1">
      <alignment horizontal="center" vertical="center" wrapText="1"/>
    </xf>
    <xf numFmtId="178" fontId="106" fillId="25" borderId="29" xfId="45" applyNumberFormat="1" applyFont="1" applyFill="1" applyBorder="1" applyAlignment="1">
      <alignment horizontal="center" vertical="center" wrapText="1"/>
    </xf>
    <xf numFmtId="178" fontId="106" fillId="25" borderId="159" xfId="45" applyNumberFormat="1" applyFont="1" applyFill="1" applyBorder="1" applyAlignment="1">
      <alignment horizontal="center" vertical="center" wrapText="1"/>
    </xf>
    <xf numFmtId="178" fontId="106" fillId="25" borderId="159" xfId="45" applyNumberFormat="1" applyFont="1" applyFill="1" applyBorder="1" applyAlignment="1">
      <alignment horizontal="center" vertical="center"/>
    </xf>
    <xf numFmtId="178" fontId="106" fillId="25" borderId="85" xfId="45" applyNumberFormat="1" applyFont="1" applyFill="1" applyBorder="1" applyAlignment="1">
      <alignment horizontal="center" vertical="center"/>
    </xf>
    <xf numFmtId="0" fontId="24" fillId="25" borderId="104" xfId="0" applyFont="1" applyFill="1" applyBorder="1" applyAlignment="1">
      <alignment horizontal="center" vertical="center" wrapText="1"/>
    </xf>
    <xf numFmtId="0" fontId="24" fillId="25" borderId="84" xfId="0" applyFont="1" applyFill="1" applyBorder="1" applyAlignment="1">
      <alignment horizontal="center" vertical="center" wrapText="1"/>
    </xf>
    <xf numFmtId="178" fontId="24" fillId="25" borderId="142" xfId="45" applyNumberFormat="1" applyFont="1" applyFill="1" applyBorder="1" applyAlignment="1">
      <alignment horizontal="center" vertical="center"/>
    </xf>
    <xf numFmtId="0" fontId="106" fillId="89" borderId="104" xfId="0" quotePrefix="1" applyFont="1" applyFill="1" applyBorder="1" applyAlignment="1">
      <alignment horizontal="center" vertical="center" wrapText="1"/>
    </xf>
    <xf numFmtId="178" fontId="24" fillId="25" borderId="183" xfId="45" applyNumberFormat="1" applyFont="1" applyFill="1" applyBorder="1" applyAlignment="1">
      <alignment horizontal="center" vertical="center" wrapText="1"/>
    </xf>
    <xf numFmtId="0" fontId="24" fillId="25" borderId="86" xfId="0" applyFont="1" applyFill="1" applyBorder="1" applyAlignment="1">
      <alignment horizontal="center" vertical="center" wrapText="1"/>
    </xf>
    <xf numFmtId="178" fontId="24" fillId="25" borderId="150" xfId="45" applyNumberFormat="1" applyFont="1" applyFill="1" applyBorder="1" applyAlignment="1">
      <alignment horizontal="center" vertical="center"/>
    </xf>
    <xf numFmtId="0" fontId="24" fillId="25" borderId="158" xfId="0" applyFont="1" applyFill="1" applyBorder="1" applyAlignment="1">
      <alignment horizontal="center" vertical="center" wrapText="1"/>
    </xf>
    <xf numFmtId="178" fontId="24" fillId="28" borderId="211" xfId="45" applyNumberFormat="1" applyFont="1" applyFill="1" applyBorder="1" applyAlignment="1">
      <alignment horizontal="center" vertical="center"/>
    </xf>
    <xf numFmtId="178" fontId="24" fillId="28" borderId="21" xfId="45" applyNumberFormat="1" applyFont="1" applyFill="1" applyBorder="1" applyAlignment="1">
      <alignment horizontal="center" vertical="center"/>
    </xf>
    <xf numFmtId="178" fontId="24" fillId="28" borderId="13" xfId="45" applyNumberFormat="1" applyFont="1" applyFill="1" applyBorder="1" applyAlignment="1">
      <alignment horizontal="center" vertical="center"/>
    </xf>
    <xf numFmtId="178" fontId="24" fillId="28" borderId="20" xfId="45" applyNumberFormat="1" applyFont="1" applyFill="1" applyBorder="1" applyAlignment="1">
      <alignment horizontal="center" vertical="center"/>
    </xf>
    <xf numFmtId="178" fontId="24" fillId="28" borderId="196" xfId="45" applyNumberFormat="1" applyFont="1" applyFill="1" applyBorder="1" applyAlignment="1">
      <alignment horizontal="center" vertical="center"/>
    </xf>
    <xf numFmtId="178" fontId="24" fillId="28" borderId="174" xfId="45" applyNumberFormat="1" applyFont="1" applyFill="1" applyBorder="1" applyAlignment="1">
      <alignment horizontal="center" vertical="center" wrapText="1"/>
    </xf>
    <xf numFmtId="178" fontId="24" fillId="28" borderId="19" xfId="45" applyNumberFormat="1" applyFont="1" applyFill="1" applyBorder="1" applyAlignment="1">
      <alignment horizontal="center" vertical="center"/>
    </xf>
    <xf numFmtId="178" fontId="24" fillId="28" borderId="213" xfId="45" applyNumberFormat="1" applyFont="1" applyFill="1" applyBorder="1" applyAlignment="1">
      <alignment horizontal="center" vertical="center" wrapText="1"/>
    </xf>
    <xf numFmtId="178" fontId="24" fillId="28" borderId="194" xfId="45" applyNumberFormat="1" applyFont="1" applyFill="1" applyBorder="1" applyAlignment="1">
      <alignment horizontal="center" vertical="center"/>
    </xf>
    <xf numFmtId="178" fontId="65" fillId="28" borderId="213" xfId="45" applyNumberFormat="1" applyFont="1" applyFill="1" applyBorder="1" applyAlignment="1">
      <alignment horizontal="center" vertical="center" wrapText="1"/>
    </xf>
    <xf numFmtId="178" fontId="65" fillId="28" borderId="215" xfId="45" applyNumberFormat="1" applyFont="1" applyFill="1" applyBorder="1" applyAlignment="1">
      <alignment horizontal="center" vertical="center"/>
    </xf>
    <xf numFmtId="0" fontId="22" fillId="0" borderId="0" xfId="0" quotePrefix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78" fontId="24" fillId="28" borderId="83" xfId="45" applyNumberFormat="1" applyFont="1" applyFill="1" applyBorder="1" applyAlignment="1">
      <alignment horizontal="center" vertical="center"/>
    </xf>
    <xf numFmtId="178" fontId="24" fillId="28" borderId="78" xfId="45" applyNumberFormat="1" applyFont="1" applyFill="1" applyBorder="1" applyAlignment="1">
      <alignment horizontal="center" vertical="center"/>
    </xf>
    <xf numFmtId="178" fontId="24" fillId="28" borderId="163" xfId="45" applyNumberFormat="1" applyFont="1" applyFill="1" applyBorder="1" applyAlignment="1">
      <alignment horizontal="center" vertical="center" wrapText="1"/>
    </xf>
    <xf numFmtId="178" fontId="24" fillId="28" borderId="31" xfId="45" applyNumberFormat="1" applyFont="1" applyFill="1" applyBorder="1" applyAlignment="1">
      <alignment horizontal="center" vertical="center"/>
    </xf>
    <xf numFmtId="178" fontId="24" fillId="28" borderId="27" xfId="45" applyNumberFormat="1" applyFont="1" applyFill="1" applyBorder="1" applyAlignment="1">
      <alignment horizontal="center" vertical="center"/>
    </xf>
    <xf numFmtId="178" fontId="65" fillId="28" borderId="81" xfId="45" applyNumberFormat="1" applyFont="1" applyFill="1" applyBorder="1" applyAlignment="1">
      <alignment horizontal="center" vertical="center"/>
    </xf>
    <xf numFmtId="178" fontId="65" fillId="28" borderId="39" xfId="45" applyNumberFormat="1" applyFont="1" applyFill="1" applyBorder="1" applyAlignment="1">
      <alignment horizontal="center" vertical="center"/>
    </xf>
    <xf numFmtId="178" fontId="65" fillId="28" borderId="103" xfId="45" applyNumberFormat="1" applyFont="1" applyFill="1" applyBorder="1" applyAlignment="1">
      <alignment horizontal="center" vertical="center"/>
    </xf>
    <xf numFmtId="178" fontId="24" fillId="28" borderId="81" xfId="45" applyNumberFormat="1" applyFont="1" applyFill="1" applyBorder="1" applyAlignment="1">
      <alignment horizontal="center" vertical="center"/>
    </xf>
    <xf numFmtId="178" fontId="24" fillId="28" borderId="39" xfId="45" applyNumberFormat="1" applyFont="1" applyFill="1" applyBorder="1" applyAlignment="1">
      <alignment horizontal="center" vertical="center"/>
    </xf>
    <xf numFmtId="178" fontId="65" fillId="28" borderId="37" xfId="45" applyNumberFormat="1" applyFont="1" applyFill="1" applyBorder="1" applyAlignment="1">
      <alignment horizontal="center" vertical="center"/>
    </xf>
    <xf numFmtId="178" fontId="65" fillId="28" borderId="148" xfId="45" applyNumberFormat="1" applyFont="1" applyFill="1" applyBorder="1" applyAlignment="1">
      <alignment horizontal="center" vertical="center"/>
    </xf>
    <xf numFmtId="178" fontId="65" fillId="28" borderId="13" xfId="45" applyNumberFormat="1" applyFont="1" applyFill="1" applyBorder="1" applyAlignment="1">
      <alignment horizontal="center" vertical="center"/>
    </xf>
    <xf numFmtId="178" fontId="65" fillId="28" borderId="34" xfId="45" applyNumberFormat="1" applyFont="1" applyFill="1" applyBorder="1" applyAlignment="1">
      <alignment horizontal="center" vertical="center"/>
    </xf>
    <xf numFmtId="178" fontId="24" fillId="28" borderId="158" xfId="45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/>
    </xf>
    <xf numFmtId="178" fontId="24" fillId="28" borderId="215" xfId="45" applyNumberFormat="1" applyFont="1" applyFill="1" applyBorder="1" applyAlignment="1">
      <alignment horizontal="center" vertical="center"/>
    </xf>
    <xf numFmtId="178" fontId="24" fillId="25" borderId="29" xfId="45" applyNumberFormat="1" applyFont="1" applyFill="1" applyBorder="1" applyAlignment="1">
      <alignment horizontal="center" vertical="center"/>
    </xf>
    <xf numFmtId="178" fontId="24" fillId="25" borderId="85" xfId="45" applyNumberFormat="1" applyFont="1" applyFill="1" applyBorder="1" applyAlignment="1">
      <alignment horizontal="center" vertical="center" wrapText="1"/>
    </xf>
    <xf numFmtId="178" fontId="24" fillId="25" borderId="197" xfId="45" applyNumberFormat="1" applyFont="1" applyFill="1" applyBorder="1" applyAlignment="1">
      <alignment horizontal="center" vertical="center" wrapText="1"/>
    </xf>
    <xf numFmtId="178" fontId="24" fillId="25" borderId="197" xfId="45" applyNumberFormat="1" applyFont="1" applyFill="1" applyBorder="1" applyAlignment="1">
      <alignment horizontal="center" vertical="center"/>
    </xf>
    <xf numFmtId="178" fontId="24" fillId="28" borderId="37" xfId="45" applyNumberFormat="1" applyFont="1" applyFill="1" applyBorder="1" applyAlignment="1">
      <alignment horizontal="center" vertical="center"/>
    </xf>
    <xf numFmtId="178" fontId="24" fillId="28" borderId="148" xfId="45" applyNumberFormat="1" applyFont="1" applyFill="1" applyBorder="1" applyAlignment="1">
      <alignment horizontal="center" vertical="center"/>
    </xf>
    <xf numFmtId="41" fontId="138" fillId="29" borderId="142" xfId="45" applyFont="1" applyFill="1" applyBorder="1" applyAlignment="1">
      <alignment horizontal="center" vertical="center"/>
    </xf>
    <xf numFmtId="41" fontId="138" fillId="29" borderId="85" xfId="45" applyFont="1" applyFill="1" applyBorder="1" applyAlignment="1">
      <alignment horizontal="center" vertical="center"/>
    </xf>
    <xf numFmtId="41" fontId="137" fillId="29" borderId="139" xfId="45" applyFont="1" applyFill="1" applyBorder="1" applyAlignment="1">
      <alignment horizontal="center" vertical="center" wrapText="1"/>
    </xf>
    <xf numFmtId="41" fontId="137" fillId="29" borderId="140" xfId="45" quotePrefix="1" applyFont="1" applyFill="1" applyBorder="1" applyAlignment="1">
      <alignment horizontal="center" vertical="center" wrapText="1"/>
    </xf>
    <xf numFmtId="41" fontId="137" fillId="29" borderId="140" xfId="45" applyFont="1" applyFill="1" applyBorder="1" applyAlignment="1">
      <alignment horizontal="center" vertical="center" wrapText="1"/>
    </xf>
    <xf numFmtId="0" fontId="13" fillId="0" borderId="0" xfId="0" quotePrefix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6" fillId="29" borderId="139" xfId="0" applyFont="1" applyFill="1" applyBorder="1" applyAlignment="1">
      <alignment horizontal="center" vertical="center" wrapText="1"/>
    </xf>
    <xf numFmtId="0" fontId="17" fillId="0" borderId="140" xfId="0" applyFont="1" applyBorder="1">
      <alignment vertical="center"/>
    </xf>
    <xf numFmtId="41" fontId="137" fillId="29" borderId="236" xfId="45" applyFont="1" applyFill="1" applyBorder="1" applyAlignment="1">
      <alignment horizontal="center" vertical="center" wrapText="1"/>
    </xf>
    <xf numFmtId="41" fontId="139" fillId="29" borderId="187" xfId="45" applyFont="1" applyFill="1" applyBorder="1">
      <alignment vertical="center"/>
    </xf>
    <xf numFmtId="41" fontId="136" fillId="29" borderId="225" xfId="45" applyFont="1" applyFill="1" applyBorder="1" applyAlignment="1">
      <alignment horizontal="center" vertical="center" wrapText="1"/>
    </xf>
    <xf numFmtId="41" fontId="17" fillId="29" borderId="226" xfId="45" applyFont="1" applyFill="1" applyBorder="1">
      <alignment vertical="center"/>
    </xf>
    <xf numFmtId="41" fontId="136" fillId="29" borderId="105" xfId="45" applyFont="1" applyFill="1" applyBorder="1" applyAlignment="1">
      <alignment horizontal="center" vertical="center" wrapText="1"/>
    </xf>
    <xf numFmtId="41" fontId="17" fillId="29" borderId="106" xfId="45" applyFont="1" applyFill="1" applyBorder="1">
      <alignment vertical="center"/>
    </xf>
    <xf numFmtId="41" fontId="136" fillId="29" borderId="230" xfId="45" applyFont="1" applyFill="1" applyBorder="1" applyAlignment="1">
      <alignment horizontal="center" vertical="center" wrapText="1"/>
    </xf>
    <xf numFmtId="41" fontId="17" fillId="29" borderId="231" xfId="45" applyFont="1" applyFill="1" applyBorder="1" applyAlignment="1">
      <alignment horizontal="center" vertical="center"/>
    </xf>
    <xf numFmtId="41" fontId="138" fillId="29" borderId="105" xfId="45" applyFont="1" applyFill="1" applyBorder="1" applyAlignment="1">
      <alignment horizontal="center" vertical="center"/>
    </xf>
    <xf numFmtId="41" fontId="138" fillId="29" borderId="106" xfId="45" applyFont="1" applyFill="1" applyBorder="1" applyAlignment="1">
      <alignment horizontal="center" vertical="center"/>
    </xf>
    <xf numFmtId="41" fontId="138" fillId="29" borderId="220" xfId="45" applyFont="1" applyFill="1" applyBorder="1" applyAlignment="1">
      <alignment horizontal="center" vertical="center"/>
    </xf>
    <xf numFmtId="41" fontId="138" fillId="29" borderId="190" xfId="45" applyFont="1" applyFill="1" applyBorder="1" applyAlignment="1">
      <alignment horizontal="center" vertical="center"/>
    </xf>
    <xf numFmtId="41" fontId="138" fillId="29" borderId="198" xfId="45" applyFont="1" applyFill="1" applyBorder="1" applyAlignment="1">
      <alignment horizontal="center" vertical="center"/>
    </xf>
    <xf numFmtId="41" fontId="138" fillId="29" borderId="199" xfId="45" applyFont="1" applyFill="1" applyBorder="1" applyAlignment="1">
      <alignment horizontal="center" vertical="center"/>
    </xf>
    <xf numFmtId="41" fontId="17" fillId="29" borderId="106" xfId="45" applyFont="1" applyFill="1" applyBorder="1" applyAlignment="1">
      <alignment horizontal="center" vertical="center"/>
    </xf>
    <xf numFmtId="0" fontId="143" fillId="90" borderId="147" xfId="2733" applyFont="1" applyFill="1" applyBorder="1" applyAlignment="1">
      <alignment horizontal="center" vertical="center"/>
    </xf>
    <xf numFmtId="0" fontId="143" fillId="90" borderId="146" xfId="2733" applyFont="1" applyFill="1" applyBorder="1" applyAlignment="1">
      <alignment horizontal="center" vertical="center"/>
    </xf>
    <xf numFmtId="0" fontId="143" fillId="90" borderId="140" xfId="2733" applyFont="1" applyFill="1" applyBorder="1" applyAlignment="1">
      <alignment horizontal="center" vertical="center"/>
    </xf>
    <xf numFmtId="0" fontId="21" fillId="90" borderId="147" xfId="2733" applyFont="1" applyFill="1" applyBorder="1" applyAlignment="1">
      <alignment horizontal="center" vertical="center"/>
    </xf>
    <xf numFmtId="0" fontId="21" fillId="90" borderId="146" xfId="2733" applyFont="1" applyFill="1" applyBorder="1" applyAlignment="1">
      <alignment horizontal="center" vertical="center"/>
    </xf>
    <xf numFmtId="0" fontId="21" fillId="90" borderId="140" xfId="2733" applyFont="1" applyFill="1" applyBorder="1" applyAlignment="1">
      <alignment horizontal="center" vertical="center"/>
    </xf>
    <xf numFmtId="0" fontId="143" fillId="90" borderId="139" xfId="2733" applyFont="1" applyFill="1" applyBorder="1" applyAlignment="1">
      <alignment horizontal="center" vertical="center" wrapText="1"/>
    </xf>
    <xf numFmtId="0" fontId="143" fillId="90" borderId="146" xfId="2733" applyFont="1" applyFill="1" applyBorder="1" applyAlignment="1">
      <alignment horizontal="center" vertical="center" wrapText="1"/>
    </xf>
    <xf numFmtId="0" fontId="143" fillId="90" borderId="140" xfId="2733" applyFont="1" applyFill="1" applyBorder="1" applyAlignment="1">
      <alignment horizontal="center" vertical="center" wrapText="1"/>
    </xf>
    <xf numFmtId="0" fontId="143" fillId="92" borderId="139" xfId="2733" applyFont="1" applyFill="1" applyBorder="1" applyAlignment="1">
      <alignment horizontal="center" vertical="center"/>
    </xf>
    <xf numFmtId="0" fontId="143" fillId="92" borderId="146" xfId="2733" applyFont="1" applyFill="1" applyBorder="1" applyAlignment="1">
      <alignment horizontal="center" vertical="center"/>
    </xf>
    <xf numFmtId="0" fontId="143" fillId="92" borderId="140" xfId="2733" applyFont="1" applyFill="1" applyBorder="1" applyAlignment="1">
      <alignment horizontal="center" vertical="center"/>
    </xf>
    <xf numFmtId="0" fontId="21" fillId="90" borderId="139" xfId="2733" applyFont="1" applyFill="1" applyBorder="1" applyAlignment="1">
      <alignment horizontal="center" vertical="center"/>
    </xf>
    <xf numFmtId="0" fontId="12" fillId="0" borderId="146" xfId="0" applyFont="1" applyBorder="1">
      <alignment vertical="center"/>
    </xf>
    <xf numFmtId="0" fontId="12" fillId="0" borderId="140" xfId="0" applyFont="1" applyBorder="1">
      <alignment vertical="center"/>
    </xf>
    <xf numFmtId="41" fontId="143" fillId="91" borderId="39" xfId="45" applyFont="1" applyFill="1" applyBorder="1" applyAlignment="1">
      <alignment horizontal="center" vertical="center"/>
    </xf>
    <xf numFmtId="41" fontId="143" fillId="91" borderId="39" xfId="2734" applyFont="1" applyFill="1" applyBorder="1" applyAlignment="1">
      <alignment horizontal="center" vertical="center"/>
    </xf>
    <xf numFmtId="41" fontId="143" fillId="91" borderId="103" xfId="2734" applyFont="1" applyFill="1" applyBorder="1" applyAlignment="1">
      <alignment horizontal="center" vertical="center"/>
    </xf>
    <xf numFmtId="41" fontId="143" fillId="91" borderId="78" xfId="2734" applyFont="1" applyFill="1" applyBorder="1" applyAlignment="1">
      <alignment horizontal="center" vertical="center"/>
    </xf>
    <xf numFmtId="0" fontId="135" fillId="90" borderId="176" xfId="2733" applyFont="1" applyFill="1" applyBorder="1" applyAlignment="1">
      <alignment horizontal="center" vertical="center"/>
    </xf>
    <xf numFmtId="0" fontId="135" fillId="90" borderId="146" xfId="2733" applyFont="1" applyFill="1" applyBorder="1" applyAlignment="1">
      <alignment horizontal="center" vertical="center"/>
    </xf>
    <xf numFmtId="0" fontId="135" fillId="90" borderId="140" xfId="2733" applyFont="1" applyFill="1" applyBorder="1" applyAlignment="1">
      <alignment horizontal="center" vertical="center"/>
    </xf>
    <xf numFmtId="0" fontId="3" fillId="0" borderId="0" xfId="2733" applyAlignment="1">
      <alignment horizontal="left" vertical="center"/>
    </xf>
    <xf numFmtId="0" fontId="2" fillId="0" borderId="14" xfId="2733" applyFont="1" applyBorder="1" applyAlignment="1">
      <alignment horizontal="right" vertical="center"/>
    </xf>
    <xf numFmtId="0" fontId="72" fillId="0" borderId="14" xfId="2733" applyFont="1" applyBorder="1" applyAlignment="1">
      <alignment horizontal="right" vertical="center"/>
    </xf>
    <xf numFmtId="0" fontId="143" fillId="91" borderId="143" xfId="2733" applyFont="1" applyFill="1" applyBorder="1" applyAlignment="1">
      <alignment horizontal="center" vertical="center"/>
    </xf>
    <xf numFmtId="0" fontId="143" fillId="91" borderId="144" xfId="2733" applyFont="1" applyFill="1" applyBorder="1" applyAlignment="1">
      <alignment horizontal="center" vertical="center"/>
    </xf>
    <xf numFmtId="0" fontId="143" fillId="91" borderId="139" xfId="2733" applyFont="1" applyFill="1" applyBorder="1" applyAlignment="1">
      <alignment horizontal="center" vertical="center" wrapText="1"/>
    </xf>
    <xf numFmtId="0" fontId="143" fillId="91" borderId="145" xfId="2733" applyFont="1" applyFill="1" applyBorder="1" applyAlignment="1">
      <alignment horizontal="center" vertical="center"/>
    </xf>
    <xf numFmtId="41" fontId="143" fillId="91" borderId="143" xfId="45" applyFont="1" applyFill="1" applyBorder="1" applyAlignment="1">
      <alignment horizontal="center" vertical="center"/>
    </xf>
    <xf numFmtId="41" fontId="143" fillId="91" borderId="78" xfId="45" applyFont="1" applyFill="1" applyBorder="1" applyAlignment="1">
      <alignment horizontal="center" vertical="center"/>
    </xf>
    <xf numFmtId="41" fontId="143" fillId="91" borderId="143" xfId="2734" applyFont="1" applyFill="1" applyBorder="1" applyAlignment="1">
      <alignment horizontal="center" vertical="center"/>
    </xf>
    <xf numFmtId="0" fontId="143" fillId="91" borderId="40" xfId="2733" applyFont="1" applyFill="1" applyBorder="1">
      <alignment vertical="center"/>
    </xf>
    <xf numFmtId="41" fontId="143" fillId="91" borderId="81" xfId="45" applyFont="1" applyFill="1" applyBorder="1" applyAlignment="1">
      <alignment horizontal="center" vertical="center"/>
    </xf>
    <xf numFmtId="41" fontId="143" fillId="91" borderId="233" xfId="2734" applyFont="1" applyFill="1" applyBorder="1" applyAlignment="1">
      <alignment horizontal="center" vertical="center"/>
    </xf>
    <xf numFmtId="41" fontId="143" fillId="91" borderId="234" xfId="2734" applyFont="1" applyFill="1" applyBorder="1" applyAlignment="1">
      <alignment horizontal="center" vertical="center"/>
    </xf>
    <xf numFmtId="41" fontId="143" fillId="91" borderId="81" xfId="2734" applyFont="1" applyFill="1" applyBorder="1" applyAlignment="1">
      <alignment horizontal="center" vertical="center"/>
    </xf>
    <xf numFmtId="0" fontId="115" fillId="91" borderId="143" xfId="2733" applyFont="1" applyFill="1" applyBorder="1" applyAlignment="1">
      <alignment horizontal="center" vertical="center"/>
    </xf>
    <xf numFmtId="0" fontId="115" fillId="91" borderId="144" xfId="2733" applyFont="1" applyFill="1" applyBorder="1" applyAlignment="1">
      <alignment horizontal="center" vertical="center"/>
    </xf>
    <xf numFmtId="0" fontId="115" fillId="91" borderId="139" xfId="2733" applyFont="1" applyFill="1" applyBorder="1" applyAlignment="1">
      <alignment horizontal="center" vertical="center" wrapText="1"/>
    </xf>
    <xf numFmtId="0" fontId="115" fillId="91" borderId="145" xfId="2733" applyFont="1" applyFill="1" applyBorder="1" applyAlignment="1">
      <alignment horizontal="center" vertical="center"/>
    </xf>
    <xf numFmtId="41" fontId="115" fillId="91" borderId="143" xfId="2734" applyFont="1" applyFill="1" applyBorder="1" applyAlignment="1">
      <alignment horizontal="center" vertical="center"/>
    </xf>
    <xf numFmtId="41" fontId="115" fillId="91" borderId="78" xfId="2734" applyFont="1" applyFill="1" applyBorder="1" applyAlignment="1">
      <alignment horizontal="center" vertical="center"/>
    </xf>
    <xf numFmtId="0" fontId="115" fillId="91" borderId="81" xfId="2733" applyFont="1" applyFill="1" applyBorder="1">
      <alignment vertical="center"/>
    </xf>
    <xf numFmtId="41" fontId="115" fillId="91" borderId="39" xfId="2734" applyFont="1" applyFill="1" applyBorder="1" applyAlignment="1">
      <alignment horizontal="center" vertical="center"/>
    </xf>
    <xf numFmtId="41" fontId="115" fillId="91" borderId="103" xfId="2734" applyFont="1" applyFill="1" applyBorder="1" applyAlignment="1">
      <alignment horizontal="center" vertical="center"/>
    </xf>
    <xf numFmtId="0" fontId="115" fillId="90" borderId="147" xfId="2733" applyFont="1" applyFill="1" applyBorder="1" applyAlignment="1">
      <alignment horizontal="center" vertical="center"/>
    </xf>
    <xf numFmtId="0" fontId="115" fillId="90" borderId="146" xfId="2733" applyFont="1" applyFill="1" applyBorder="1" applyAlignment="1">
      <alignment horizontal="center" vertical="center"/>
    </xf>
    <xf numFmtId="0" fontId="115" fillId="90" borderId="140" xfId="2733" applyFont="1" applyFill="1" applyBorder="1" applyAlignment="1">
      <alignment horizontal="center" vertical="center"/>
    </xf>
    <xf numFmtId="41" fontId="115" fillId="91" borderId="81" xfId="2734" applyFont="1" applyFill="1" applyBorder="1" applyAlignment="1">
      <alignment horizontal="center" vertical="center"/>
    </xf>
    <xf numFmtId="0" fontId="12" fillId="90" borderId="147" xfId="2733" applyFont="1" applyFill="1" applyBorder="1" applyAlignment="1">
      <alignment horizontal="center" vertical="center"/>
    </xf>
    <xf numFmtId="0" fontId="12" fillId="90" borderId="146" xfId="2733" applyFont="1" applyFill="1" applyBorder="1" applyAlignment="1">
      <alignment horizontal="center" vertical="center"/>
    </xf>
    <xf numFmtId="0" fontId="12" fillId="90" borderId="140" xfId="2733" applyFont="1" applyFill="1" applyBorder="1" applyAlignment="1">
      <alignment horizontal="center" vertical="center"/>
    </xf>
    <xf numFmtId="0" fontId="116" fillId="90" borderId="176" xfId="2733" applyFont="1" applyFill="1" applyBorder="1" applyAlignment="1">
      <alignment horizontal="center" vertical="center"/>
    </xf>
    <xf numFmtId="0" fontId="116" fillId="90" borderId="146" xfId="2733" applyFont="1" applyFill="1" applyBorder="1" applyAlignment="1">
      <alignment horizontal="center" vertical="center"/>
    </xf>
    <xf numFmtId="0" fontId="116" fillId="90" borderId="140" xfId="2733" applyFont="1" applyFill="1" applyBorder="1" applyAlignment="1">
      <alignment horizontal="center" vertical="center"/>
    </xf>
    <xf numFmtId="0" fontId="115" fillId="92" borderId="139" xfId="2733" applyFont="1" applyFill="1" applyBorder="1" applyAlignment="1">
      <alignment horizontal="center" vertical="center"/>
    </xf>
    <xf numFmtId="0" fontId="115" fillId="92" borderId="146" xfId="2733" applyFont="1" applyFill="1" applyBorder="1" applyAlignment="1">
      <alignment horizontal="center" vertical="center"/>
    </xf>
    <xf numFmtId="0" fontId="115" fillId="92" borderId="140" xfId="2733" applyFont="1" applyFill="1" applyBorder="1" applyAlignment="1">
      <alignment horizontal="center" vertical="center"/>
    </xf>
    <xf numFmtId="41" fontId="115" fillId="90" borderId="147" xfId="45" applyFont="1" applyFill="1" applyBorder="1" applyAlignment="1">
      <alignment horizontal="center" vertical="center"/>
    </xf>
    <xf numFmtId="41" fontId="115" fillId="90" borderId="146" xfId="45" applyFont="1" applyFill="1" applyBorder="1" applyAlignment="1">
      <alignment horizontal="center" vertical="center"/>
    </xf>
    <xf numFmtId="41" fontId="115" fillId="90" borderId="140" xfId="45" applyFont="1" applyFill="1" applyBorder="1" applyAlignment="1">
      <alignment horizontal="center" vertical="center"/>
    </xf>
    <xf numFmtId="0" fontId="115" fillId="90" borderId="139" xfId="2733" applyFont="1" applyFill="1" applyBorder="1" applyAlignment="1">
      <alignment horizontal="center" vertical="center" wrapText="1"/>
    </xf>
    <xf numFmtId="0" fontId="115" fillId="90" borderId="146" xfId="2733" applyFont="1" applyFill="1" applyBorder="1" applyAlignment="1">
      <alignment horizontal="center" vertical="center" wrapText="1"/>
    </xf>
    <xf numFmtId="0" fontId="115" fillId="90" borderId="140" xfId="2733" applyFont="1" applyFill="1" applyBorder="1" applyAlignment="1">
      <alignment horizontal="center" vertical="center" wrapText="1"/>
    </xf>
    <xf numFmtId="0" fontId="0" fillId="0" borderId="195" xfId="0" applyBorder="1" applyAlignment="1">
      <alignment horizontal="left" vertical="center"/>
    </xf>
    <xf numFmtId="0" fontId="125" fillId="0" borderId="0" xfId="2733" quotePrefix="1" applyFont="1" applyAlignment="1">
      <alignment horizontal="left" vertical="center"/>
    </xf>
    <xf numFmtId="0" fontId="0" fillId="93" borderId="192" xfId="0" applyFill="1" applyBorder="1" applyAlignment="1">
      <alignment horizontal="center" vertical="center"/>
    </xf>
    <xf numFmtId="0" fontId="0" fillId="93" borderId="192" xfId="0" applyFill="1" applyBorder="1" applyAlignment="1">
      <alignment horizontal="center" vertical="center" wrapText="1"/>
    </xf>
    <xf numFmtId="0" fontId="0" fillId="93" borderId="193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2742">
    <cellStyle name="??&amp;O?&amp;H?_x0008__x000f__x0007_?_x0007__x0001__x0001_" xfId="1"/>
    <cellStyle name="?W?_laroux" xfId="2"/>
    <cellStyle name="’E‰Y [0.00]_laroux" xfId="3"/>
    <cellStyle name="’E‰Y_laroux" xfId="4"/>
    <cellStyle name="111" xfId="5"/>
    <cellStyle name="20% - 강조색1 2" xfId="6"/>
    <cellStyle name="20% - 강조색1 2 10" xfId="1432"/>
    <cellStyle name="20% - 강조색1 2 11" xfId="1867"/>
    <cellStyle name="20% - 강조색1 2 12" xfId="2008"/>
    <cellStyle name="20% - 강조색1 2 13" xfId="2191"/>
    <cellStyle name="20% - 강조색1 2 14" xfId="2178"/>
    <cellStyle name="20% - 강조색1 2 15" xfId="2245"/>
    <cellStyle name="20% - 강조색1 2 16" xfId="2454"/>
    <cellStyle name="20% - 강조색1 2 17" xfId="2136"/>
    <cellStyle name="20% - 강조색1 2 18" xfId="2525"/>
    <cellStyle name="20% - 강조색1 2 19" xfId="2589"/>
    <cellStyle name="20% - 강조색1 2 2" xfId="721"/>
    <cellStyle name="20% - 강조색1 2 3" xfId="1055"/>
    <cellStyle name="20% - 강조색1 2 4" xfId="1175"/>
    <cellStyle name="20% - 강조색1 2 5" xfId="1297"/>
    <cellStyle name="20% - 강조색1 2 6" xfId="1549"/>
    <cellStyle name="20% - 강조색1 2 7" xfId="1617"/>
    <cellStyle name="20% - 강조색1 2 8" xfId="1660"/>
    <cellStyle name="20% - 강조색1 2 9" xfId="1751"/>
    <cellStyle name="20% - 강조색1 3" xfId="510"/>
    <cellStyle name="20% - 강조색2 2" xfId="7"/>
    <cellStyle name="20% - 강조색2 2 10" xfId="1629"/>
    <cellStyle name="20% - 강조색2 2 11" xfId="1868"/>
    <cellStyle name="20% - 강조색2 2 12" xfId="2007"/>
    <cellStyle name="20% - 강조색2 2 13" xfId="2031"/>
    <cellStyle name="20% - 강조색2 2 14" xfId="2159"/>
    <cellStyle name="20% - 강조색2 2 15" xfId="1846"/>
    <cellStyle name="20% - 강조색2 2 16" xfId="2129"/>
    <cellStyle name="20% - 강조색2 2 17" xfId="2328"/>
    <cellStyle name="20% - 강조색2 2 18" xfId="2451"/>
    <cellStyle name="20% - 강조색2 2 19" xfId="2055"/>
    <cellStyle name="20% - 강조색2 2 2" xfId="722"/>
    <cellStyle name="20% - 강조색2 2 3" xfId="1056"/>
    <cellStyle name="20% - 강조색2 2 4" xfId="1176"/>
    <cellStyle name="20% - 강조색2 2 5" xfId="1155"/>
    <cellStyle name="20% - 강조색2 2 6" xfId="1545"/>
    <cellStyle name="20% - 강조색2 2 7" xfId="1520"/>
    <cellStyle name="20% - 강조색2 2 8" xfId="1405"/>
    <cellStyle name="20% - 강조색2 2 9" xfId="1748"/>
    <cellStyle name="20% - 강조색2 3" xfId="511"/>
    <cellStyle name="20% - 강조색3 2" xfId="8"/>
    <cellStyle name="20% - 강조색3 2 10" xfId="1646"/>
    <cellStyle name="20% - 강조색3 2 11" xfId="1869"/>
    <cellStyle name="20% - 강조색3 2 12" xfId="2165"/>
    <cellStyle name="20% - 강조색3 2 13" xfId="2011"/>
    <cellStyle name="20% - 강조색3 2 14" xfId="1990"/>
    <cellStyle name="20% - 강조색3 2 15" xfId="1965"/>
    <cellStyle name="20% - 강조색3 2 16" xfId="2450"/>
    <cellStyle name="20% - 강조색3 2 17" xfId="2010"/>
    <cellStyle name="20% - 강조색3 2 18" xfId="2467"/>
    <cellStyle name="20% - 강조색3 2 19" xfId="2419"/>
    <cellStyle name="20% - 강조색3 2 2" xfId="723"/>
    <cellStyle name="20% - 강조색3 2 3" xfId="1057"/>
    <cellStyle name="20% - 강조색3 2 4" xfId="1177"/>
    <cellStyle name="20% - 강조색3 2 5" xfId="1295"/>
    <cellStyle name="20% - 강조색3 2 6" xfId="1544"/>
    <cellStyle name="20% - 강조색3 2 7" xfId="1492"/>
    <cellStyle name="20% - 강조색3 2 8" xfId="1509"/>
    <cellStyle name="20% - 강조색3 2 9" xfId="1744"/>
    <cellStyle name="20% - 강조색3 3" xfId="512"/>
    <cellStyle name="20% - 강조색4 2" xfId="9"/>
    <cellStyle name="20% - 강조색4 2 10" xfId="1793"/>
    <cellStyle name="20% - 강조색4 2 11" xfId="1870"/>
    <cellStyle name="20% - 강조색4 2 12" xfId="2160"/>
    <cellStyle name="20% - 강조색4 2 13" xfId="2198"/>
    <cellStyle name="20% - 강조색4 2 14" xfId="1918"/>
    <cellStyle name="20% - 강조색4 2 15" xfId="2420"/>
    <cellStyle name="20% - 강조색4 2 16" xfId="2460"/>
    <cellStyle name="20% - 강조색4 2 17" xfId="2098"/>
    <cellStyle name="20% - 강조색4 2 18" xfId="2500"/>
    <cellStyle name="20% - 강조색4 2 19" xfId="2572"/>
    <cellStyle name="20% - 강조색4 2 2" xfId="724"/>
    <cellStyle name="20% - 강조색4 2 3" xfId="1058"/>
    <cellStyle name="20% - 강조색4 2 4" xfId="1178"/>
    <cellStyle name="20% - 강조색4 2 5" xfId="1291"/>
    <cellStyle name="20% - 강조색4 2 6" xfId="1543"/>
    <cellStyle name="20% - 강조색4 2 7" xfId="1638"/>
    <cellStyle name="20% - 강조색4 2 8" xfId="1333"/>
    <cellStyle name="20% - 강조색4 2 9" xfId="1757"/>
    <cellStyle name="20% - 강조색4 3" xfId="513"/>
    <cellStyle name="20% - 강조색5 2" xfId="10"/>
    <cellStyle name="20% - 강조색5 2 10" xfId="1551"/>
    <cellStyle name="20% - 강조색5 2 11" xfId="1871"/>
    <cellStyle name="20% - 강조색5 2 12" xfId="2054"/>
    <cellStyle name="20% - 강조색5 2 13" xfId="2025"/>
    <cellStyle name="20% - 강조색5 2 14" xfId="1853"/>
    <cellStyle name="20% - 강조색5 2 15" xfId="2416"/>
    <cellStyle name="20% - 강조색5 2 16" xfId="2304"/>
    <cellStyle name="20% - 강조색5 2 17" xfId="2116"/>
    <cellStyle name="20% - 강조색5 2 18" xfId="2471"/>
    <cellStyle name="20% - 강조색5 2 19" xfId="2279"/>
    <cellStyle name="20% - 강조색5 2 2" xfId="725"/>
    <cellStyle name="20% - 강조색5 2 3" xfId="1059"/>
    <cellStyle name="20% - 강조색5 2 4" xfId="1179"/>
    <cellStyle name="20% - 강조색5 2 5" xfId="1287"/>
    <cellStyle name="20% - 강조색5 2 6" xfId="1540"/>
    <cellStyle name="20% - 강조색5 2 7" xfId="1633"/>
    <cellStyle name="20% - 강조색5 2 8" xfId="1657"/>
    <cellStyle name="20% - 강조색5 2 9" xfId="1746"/>
    <cellStyle name="20% - 강조색5 3" xfId="514"/>
    <cellStyle name="20% - 강조색6 2" xfId="11"/>
    <cellStyle name="20% - 강조색6 2 10" xfId="1791"/>
    <cellStyle name="20% - 강조색6 2 11" xfId="1872"/>
    <cellStyle name="20% - 강조색6 2 12" xfId="1940"/>
    <cellStyle name="20% - 강조색6 2 13" xfId="2095"/>
    <cellStyle name="20% - 강조색6 2 14" xfId="2128"/>
    <cellStyle name="20% - 강조색6 2 15" xfId="2367"/>
    <cellStyle name="20% - 강조색6 2 16" xfId="2177"/>
    <cellStyle name="20% - 강조색6 2 17" xfId="2148"/>
    <cellStyle name="20% - 강조색6 2 18" xfId="2414"/>
    <cellStyle name="20% - 강조색6 2 19" xfId="1852"/>
    <cellStyle name="20% - 강조색6 2 2" xfId="726"/>
    <cellStyle name="20% - 강조색6 2 3" xfId="1060"/>
    <cellStyle name="20% - 강조색6 2 4" xfId="1180"/>
    <cellStyle name="20% - 강조색6 2 5" xfId="1284"/>
    <cellStyle name="20% - 강조색6 2 6" xfId="1532"/>
    <cellStyle name="20% - 강조색6 2 7" xfId="1407"/>
    <cellStyle name="20% - 강조색6 2 8" xfId="1306"/>
    <cellStyle name="20% - 강조색6 2 9" xfId="1743"/>
    <cellStyle name="20% - 강조색6 3" xfId="515"/>
    <cellStyle name="40% - 강조색1 2" xfId="12"/>
    <cellStyle name="40% - 강조색1 2 10" xfId="1789"/>
    <cellStyle name="40% - 강조색1 2 11" xfId="1873"/>
    <cellStyle name="40% - 강조색1 2 12" xfId="2006"/>
    <cellStyle name="40% - 강조색1 2 13" xfId="2014"/>
    <cellStyle name="40% - 강조색1 2 14" xfId="1974"/>
    <cellStyle name="40% - 강조색1 2 15" xfId="2238"/>
    <cellStyle name="40% - 강조색1 2 16" xfId="2446"/>
    <cellStyle name="40% - 강조색1 2 17" xfId="2034"/>
    <cellStyle name="40% - 강조색1 2 18" xfId="2461"/>
    <cellStyle name="40% - 강조색1 2 19" xfId="2275"/>
    <cellStyle name="40% - 강조색1 2 2" xfId="727"/>
    <cellStyle name="40% - 강조색1 2 3" xfId="1061"/>
    <cellStyle name="40% - 강조색1 2 4" xfId="1181"/>
    <cellStyle name="40% - 강조색1 2 5" xfId="1281"/>
    <cellStyle name="40% - 강조색1 2 6" xfId="1561"/>
    <cellStyle name="40% - 강조색1 2 7" xfId="1372"/>
    <cellStyle name="40% - 강조색1 2 8" xfId="1654"/>
    <cellStyle name="40% - 강조색1 2 9" xfId="1499"/>
    <cellStyle name="40% - 강조색1 3" xfId="516"/>
    <cellStyle name="40% - 강조색2 2" xfId="13"/>
    <cellStyle name="40% - 강조색2 2 10" xfId="1788"/>
    <cellStyle name="40% - 강조색2 2 11" xfId="1874"/>
    <cellStyle name="40% - 강조색2 2 12" xfId="2005"/>
    <cellStyle name="40% - 강조색2 2 13" xfId="2195"/>
    <cellStyle name="40% - 강조색2 2 14" xfId="1850"/>
    <cellStyle name="40% - 강조색2 2 15" xfId="2341"/>
    <cellStyle name="40% - 강조색2 2 16" xfId="2458"/>
    <cellStyle name="40% - 강조색2 2 17" xfId="2222"/>
    <cellStyle name="40% - 강조색2 2 18" xfId="2146"/>
    <cellStyle name="40% - 강조색2 2 19" xfId="2540"/>
    <cellStyle name="40% - 강조색2 2 2" xfId="728"/>
    <cellStyle name="40% - 강조색2 2 3" xfId="1062"/>
    <cellStyle name="40% - 강조색2 2 4" xfId="1182"/>
    <cellStyle name="40% - 강조색2 2 5" xfId="1278"/>
    <cellStyle name="40% - 강조색2 2 6" xfId="1556"/>
    <cellStyle name="40% - 강조색2 2 7" xfId="1525"/>
    <cellStyle name="40% - 강조색2 2 8" xfId="1662"/>
    <cellStyle name="40% - 강조색2 2 9" xfId="1479"/>
    <cellStyle name="40% - 강조색2 3" xfId="517"/>
    <cellStyle name="40% - 강조색3 2" xfId="14"/>
    <cellStyle name="40% - 강조색3 2 10" xfId="1675"/>
    <cellStyle name="40% - 강조색3 2 11" xfId="1875"/>
    <cellStyle name="40% - 강조색3 2 12" xfId="2004"/>
    <cellStyle name="40% - 강조색3 2 13" xfId="2029"/>
    <cellStyle name="40% - 강조색3 2 14" xfId="2074"/>
    <cellStyle name="40% - 강조색3 2 15" xfId="2290"/>
    <cellStyle name="40% - 강조색3 2 16" xfId="2199"/>
    <cellStyle name="40% - 강조색3 2 17" xfId="2154"/>
    <cellStyle name="40% - 강조색3 2 18" xfId="2457"/>
    <cellStyle name="40% - 강조색3 2 19" xfId="1956"/>
    <cellStyle name="40% - 강조색3 2 2" xfId="729"/>
    <cellStyle name="40% - 강조색3 2 3" xfId="1063"/>
    <cellStyle name="40% - 강조색3 2 4" xfId="1183"/>
    <cellStyle name="40% - 강조색3 2 5" xfId="1274"/>
    <cellStyle name="40% - 강조색3 2 6" xfId="1547"/>
    <cellStyle name="40% - 강조색3 2 7" xfId="1536"/>
    <cellStyle name="40% - 강조색3 2 8" xfId="1329"/>
    <cellStyle name="40% - 강조색3 2 9" xfId="1755"/>
    <cellStyle name="40% - 강조색3 3" xfId="518"/>
    <cellStyle name="40% - 강조색4 2" xfId="15"/>
    <cellStyle name="40% - 강조색4 2 10" xfId="1511"/>
    <cellStyle name="40% - 강조색4 2 11" xfId="1876"/>
    <cellStyle name="40% - 강조색4 2 12" xfId="2003"/>
    <cellStyle name="40% - 강조색4 2 13" xfId="2189"/>
    <cellStyle name="40% - 강조색4 2 14" xfId="2171"/>
    <cellStyle name="40% - 강조색4 2 15" xfId="2315"/>
    <cellStyle name="40% - 강조색4 2 16" xfId="2452"/>
    <cellStyle name="40% - 강조색4 2 17" xfId="2258"/>
    <cellStyle name="40% - 강조색4 2 18" xfId="2479"/>
    <cellStyle name="40% - 강조색4 2 19" xfId="2552"/>
    <cellStyle name="40% - 강조색4 2 2" xfId="730"/>
    <cellStyle name="40% - 강조색4 2 3" xfId="1064"/>
    <cellStyle name="40% - 강조색4 2 4" xfId="1184"/>
    <cellStyle name="40% - 강조색4 2 5" xfId="1270"/>
    <cellStyle name="40% - 강조색4 2 6" xfId="1567"/>
    <cellStyle name="40% - 강조색4 2 7" xfId="1530"/>
    <cellStyle name="40% - 강조색4 2 8" xfId="1632"/>
    <cellStyle name="40% - 강조색4 2 9" xfId="1752"/>
    <cellStyle name="40% - 강조색4 3" xfId="519"/>
    <cellStyle name="40% - 강조색5 2" xfId="16"/>
    <cellStyle name="40% - 강조색5 2 10" xfId="1697"/>
    <cellStyle name="40% - 강조색5 2 11" xfId="1877"/>
    <cellStyle name="40% - 강조색5 2 12" xfId="2002"/>
    <cellStyle name="40% - 강조색5 2 13" xfId="2202"/>
    <cellStyle name="40% - 강조색5 2 14" xfId="2100"/>
    <cellStyle name="40% - 강조색5 2 15" xfId="2340"/>
    <cellStyle name="40% - 강조색5 2 16" xfId="2464"/>
    <cellStyle name="40% - 강조색5 2 17" xfId="2190"/>
    <cellStyle name="40% - 강조색5 2 18" xfId="2378"/>
    <cellStyle name="40% - 강조색5 2 19" xfId="2407"/>
    <cellStyle name="40% - 강조색5 2 2" xfId="731"/>
    <cellStyle name="40% - 강조색5 2 3" xfId="1065"/>
    <cellStyle name="40% - 강조색5 2 4" xfId="1185"/>
    <cellStyle name="40% - 강조색5 2 5" xfId="1267"/>
    <cellStyle name="40% - 강조색5 2 6" xfId="1554"/>
    <cellStyle name="40% - 강조색5 2 7" xfId="1415"/>
    <cellStyle name="40% - 강조색5 2 8" xfId="1490"/>
    <cellStyle name="40% - 강조색5 2 9" xfId="1596"/>
    <cellStyle name="40% - 강조색5 3" xfId="520"/>
    <cellStyle name="40% - 강조색6 2" xfId="17"/>
    <cellStyle name="40% - 강조색6 2 10" xfId="1684"/>
    <cellStyle name="40% - 강조색6 2 11" xfId="1878"/>
    <cellStyle name="40% - 강조색6 2 12" xfId="2001"/>
    <cellStyle name="40% - 강조색6 2 13" xfId="2022"/>
    <cellStyle name="40% - 강조색6 2 14" xfId="1970"/>
    <cellStyle name="40% - 강조색6 2 15" xfId="2335"/>
    <cellStyle name="40% - 강조색6 2 16" xfId="2438"/>
    <cellStyle name="40% - 강조색6 2 17" xfId="1847"/>
    <cellStyle name="40% - 강조색6 2 18" xfId="1933"/>
    <cellStyle name="40% - 강조색6 2 19" xfId="2099"/>
    <cellStyle name="40% - 강조색6 2 2" xfId="732"/>
    <cellStyle name="40% - 강조색6 2 3" xfId="1066"/>
    <cellStyle name="40% - 강조색6 2 4" xfId="1186"/>
    <cellStyle name="40% - 강조색6 2 5" xfId="1265"/>
    <cellStyle name="40% - 강조색6 2 6" xfId="1546"/>
    <cellStyle name="40% - 강조색6 2 7" xfId="1521"/>
    <cellStyle name="40% - 강조색6 2 8" xfId="1699"/>
    <cellStyle name="40% - 강조색6 2 9" xfId="1724"/>
    <cellStyle name="40% - 강조색6 3" xfId="521"/>
    <cellStyle name="60% - 강조색1 2" xfId="18"/>
    <cellStyle name="60% - 강조색1 2 10" xfId="1741"/>
    <cellStyle name="60% - 강조색1 2 11" xfId="1879"/>
    <cellStyle name="60% - 강조색1 2 12" xfId="2157"/>
    <cellStyle name="60% - 강조색1 2 13" xfId="2064"/>
    <cellStyle name="60% - 강조색1 2 14" xfId="1975"/>
    <cellStyle name="60% - 강조색1 2 15" xfId="2347"/>
    <cellStyle name="60% - 강조색1 2 16" xfId="2320"/>
    <cellStyle name="60% - 강조색1 2 17" xfId="2330"/>
    <cellStyle name="60% - 강조색1 2 18" xfId="2214"/>
    <cellStyle name="60% - 강조색1 2 19" xfId="2515"/>
    <cellStyle name="60% - 강조색1 2 2" xfId="733"/>
    <cellStyle name="60% - 강조색1 2 3" xfId="1067"/>
    <cellStyle name="60% - 강조색1 2 4" xfId="1187"/>
    <cellStyle name="60% - 강조색1 2 5" xfId="1429"/>
    <cellStyle name="60% - 강조색1 2 6" xfId="1250"/>
    <cellStyle name="60% - 강조색1 2 7" xfId="1494"/>
    <cellStyle name="60% - 강조색1 2 8" xfId="1703"/>
    <cellStyle name="60% - 강조색1 2 9" xfId="1681"/>
    <cellStyle name="60% - 강조색1 3" xfId="522"/>
    <cellStyle name="60% - 강조색2 2" xfId="19"/>
    <cellStyle name="60% - 강조색2 2 10" xfId="1440"/>
    <cellStyle name="60% - 강조색2 2 11" xfId="1880"/>
    <cellStyle name="60% - 강조색2 2 12" xfId="2166"/>
    <cellStyle name="60% - 강조색2 2 13" xfId="2032"/>
    <cellStyle name="60% - 강조색2 2 14" xfId="1863"/>
    <cellStyle name="60% - 강조색2 2 15" xfId="2236"/>
    <cellStyle name="60% - 강조색2 2 16" xfId="2302"/>
    <cellStyle name="60% - 강조색2 2 17" xfId="2411"/>
    <cellStyle name="60% - 강조색2 2 18" xfId="2149"/>
    <cellStyle name="60% - 강조색2 2 19" xfId="2244"/>
    <cellStyle name="60% - 강조색2 2 2" xfId="734"/>
    <cellStyle name="60% - 강조색2 2 3" xfId="1068"/>
    <cellStyle name="60% - 강조색2 2 4" xfId="1188"/>
    <cellStyle name="60% - 강조색2 2 5" xfId="1425"/>
    <cellStyle name="60% - 강조색2 2 6" xfId="1252"/>
    <cellStyle name="60% - 강조색2 2 7" xfId="1631"/>
    <cellStyle name="60% - 강조색2 2 8" xfId="1696"/>
    <cellStyle name="60% - 강조색2 2 9" xfId="1680"/>
    <cellStyle name="60% - 강조색2 3" xfId="523"/>
    <cellStyle name="60% - 강조색3 2" xfId="20"/>
    <cellStyle name="60% - 강조색3 2 10" xfId="1739"/>
    <cellStyle name="60% - 강조색3 2 11" xfId="1881"/>
    <cellStyle name="60% - 강조색3 2 12" xfId="2111"/>
    <cellStyle name="60% - 강조색3 2 13" xfId="2242"/>
    <cellStyle name="60% - 강조색3 2 14" xfId="2327"/>
    <cellStyle name="60% - 강조색3 2 15" xfId="2243"/>
    <cellStyle name="60% - 강조색3 2 16" xfId="2504"/>
    <cellStyle name="60% - 강조색3 2 17" xfId="2575"/>
    <cellStyle name="60% - 강조색3 2 18" xfId="2630"/>
    <cellStyle name="60% - 강조색3 2 19" xfId="2675"/>
    <cellStyle name="60% - 강조색3 2 2" xfId="735"/>
    <cellStyle name="60% - 강조색3 2 3" xfId="1069"/>
    <cellStyle name="60% - 강조색3 2 4" xfId="1189"/>
    <cellStyle name="60% - 강조색3 2 5" xfId="1413"/>
    <cellStyle name="60% - 강조색3 2 6" xfId="1565"/>
    <cellStyle name="60% - 강조색3 2 7" xfId="1639"/>
    <cellStyle name="60% - 강조색3 2 8" xfId="1693"/>
    <cellStyle name="60% - 강조색3 2 9" xfId="1688"/>
    <cellStyle name="60% - 강조색3 3" xfId="524"/>
    <cellStyle name="60% - 강조색4 2" xfId="21"/>
    <cellStyle name="60% - 강조색4 2 10" xfId="1619"/>
    <cellStyle name="60% - 강조색4 2 11" xfId="1882"/>
    <cellStyle name="60% - 강조색4 2 12" xfId="2053"/>
    <cellStyle name="60% - 강조색4 2 13" xfId="2251"/>
    <cellStyle name="60% - 강조색4 2 14" xfId="2334"/>
    <cellStyle name="60% - 강조색4 2 15" xfId="2256"/>
    <cellStyle name="60% - 강조색4 2 16" xfId="2510"/>
    <cellStyle name="60% - 강조색4 2 17" xfId="2579"/>
    <cellStyle name="60% - 강조색4 2 18" xfId="2634"/>
    <cellStyle name="60% - 강조색4 2 19" xfId="2679"/>
    <cellStyle name="60% - 강조색4 2 2" xfId="736"/>
    <cellStyle name="60% - 강조색4 2 3" xfId="1070"/>
    <cellStyle name="60% - 강조색4 2 4" xfId="1190"/>
    <cellStyle name="60% - 강조색4 2 5" xfId="1420"/>
    <cellStyle name="60% - 강조색4 2 6" xfId="1562"/>
    <cellStyle name="60% - 강조색4 2 7" xfId="1592"/>
    <cellStyle name="60% - 강조색4 2 8" xfId="1692"/>
    <cellStyle name="60% - 강조색4 2 9" xfId="1636"/>
    <cellStyle name="60% - 강조색4 3" xfId="525"/>
    <cellStyle name="60% - 강조색5 2" xfId="22"/>
    <cellStyle name="60% - 강조색5 2 10" xfId="1753"/>
    <cellStyle name="60% - 강조색5 2 11" xfId="1883"/>
    <cellStyle name="60% - 강조색5 2 12" xfId="2047"/>
    <cellStyle name="60% - 강조색5 2 13" xfId="2237"/>
    <cellStyle name="60% - 강조색5 2 14" xfId="2319"/>
    <cellStyle name="60% - 강조색5 2 15" xfId="2289"/>
    <cellStyle name="60% - 강조색5 2 16" xfId="2499"/>
    <cellStyle name="60% - 강조색5 2 17" xfId="2571"/>
    <cellStyle name="60% - 강조색5 2 18" xfId="2629"/>
    <cellStyle name="60% - 강조색5 2 19" xfId="2674"/>
    <cellStyle name="60% - 강조색5 2 2" xfId="737"/>
    <cellStyle name="60% - 강조색5 2 3" xfId="1071"/>
    <cellStyle name="60% - 강조색5 2 4" xfId="1191"/>
    <cellStyle name="60% - 강조색5 2 5" xfId="1263"/>
    <cellStyle name="60% - 강조색5 2 6" xfId="1315"/>
    <cellStyle name="60% - 강조색5 2 7" xfId="1400"/>
    <cellStyle name="60% - 강조색5 2 8" xfId="1690"/>
    <cellStyle name="60% - 강조색5 2 9" xfId="1630"/>
    <cellStyle name="60% - 강조색5 3" xfId="526"/>
    <cellStyle name="60% - 강조색6 2" xfId="23"/>
    <cellStyle name="60% - 강조색6 2 10" xfId="1749"/>
    <cellStyle name="60% - 강조색6 2 11" xfId="1884"/>
    <cellStyle name="60% - 강조색6 2 12" xfId="2000"/>
    <cellStyle name="60% - 강조색6 2 13" xfId="2232"/>
    <cellStyle name="60% - 강조색6 2 14" xfId="2314"/>
    <cellStyle name="60% - 강조색6 2 15" xfId="2240"/>
    <cellStyle name="60% - 강조색6 2 16" xfId="2496"/>
    <cellStyle name="60% - 강조색6 2 17" xfId="2568"/>
    <cellStyle name="60% - 강조색6 2 18" xfId="2626"/>
    <cellStyle name="60% - 강조색6 2 19" xfId="2671"/>
    <cellStyle name="60% - 강조색6 2 2" xfId="738"/>
    <cellStyle name="60% - 강조색6 2 3" xfId="1072"/>
    <cellStyle name="60% - 강조색6 2 4" xfId="1192"/>
    <cellStyle name="60% - 강조색6 2 5" xfId="1261"/>
    <cellStyle name="60% - 강조색6 2 6" xfId="1411"/>
    <cellStyle name="60% - 강조색6 2 7" xfId="1343"/>
    <cellStyle name="60% - 강조색6 2 8" xfId="1685"/>
    <cellStyle name="60% - 강조색6 2 9" xfId="1635"/>
    <cellStyle name="60% - 강조색6 3" xfId="527"/>
    <cellStyle name="60% - 강조색6 4" xfId="647"/>
    <cellStyle name="AeE­ [0]_INQUIRY ¿μ¾÷AßAø " xfId="227"/>
    <cellStyle name="AeE­_INQUIRY ¿μ¾÷AßAø " xfId="228"/>
    <cellStyle name="ALIGNMENT" xfId="229"/>
    <cellStyle name="AÞ¸¶ [0]_INQUIRY ¿μ¾÷AßAø " xfId="230"/>
    <cellStyle name="AÞ¸¶_INQUIRY ¿μ¾÷AßAø " xfId="231"/>
    <cellStyle name="C￥AØ_¿μ¾÷CoE² " xfId="232"/>
    <cellStyle name="category" xfId="233"/>
    <cellStyle name="Comma [0]_ SG&amp;A Bridge " xfId="234"/>
    <cellStyle name="Comma_ SG&amp;A Bridge " xfId="235"/>
    <cellStyle name="Comma0" xfId="236"/>
    <cellStyle name="Currency [0]_ SG&amp;A Bridge " xfId="237"/>
    <cellStyle name="Currency_ SG&amp;A Bridge " xfId="238"/>
    <cellStyle name="Currency0" xfId="239"/>
    <cellStyle name="Date" xfId="240"/>
    <cellStyle name="Fixed" xfId="241"/>
    <cellStyle name="Grey" xfId="242"/>
    <cellStyle name="HEADER" xfId="243"/>
    <cellStyle name="Header1" xfId="244"/>
    <cellStyle name="Header2" xfId="245"/>
    <cellStyle name="Heading 1" xfId="246"/>
    <cellStyle name="Heading 2" xfId="247"/>
    <cellStyle name="Input [yellow]" xfId="248"/>
    <cellStyle name="Model" xfId="249"/>
    <cellStyle name="Normal - Style1" xfId="250"/>
    <cellStyle name="Normal - Style1 10" xfId="1687"/>
    <cellStyle name="Normal - Style1 11" xfId="1334"/>
    <cellStyle name="Normal - Style1 12" xfId="1799"/>
    <cellStyle name="Normal - Style1 13" xfId="2023"/>
    <cellStyle name="Normal - Style1 14" xfId="2175"/>
    <cellStyle name="Normal - Style1 15" xfId="2225"/>
    <cellStyle name="Normal - Style1 16" xfId="2308"/>
    <cellStyle name="Normal - Style1 17" xfId="2211"/>
    <cellStyle name="Normal - Style1 18" xfId="2489"/>
    <cellStyle name="Normal - Style1 19" xfId="2561"/>
    <cellStyle name="Normal - Style1 2" xfId="251"/>
    <cellStyle name="Normal - Style1 2 10" xfId="1825"/>
    <cellStyle name="Normal - Style1 2 11" xfId="2181"/>
    <cellStyle name="Normal - Style1 2 12" xfId="2278"/>
    <cellStyle name="Normal - Style1 2 13" xfId="2360"/>
    <cellStyle name="Normal - Style1 2 14" xfId="2430"/>
    <cellStyle name="Normal - Style1 2 15" xfId="2537"/>
    <cellStyle name="Normal - Style1 2 16" xfId="2600"/>
    <cellStyle name="Normal - Style1 2 17" xfId="2652"/>
    <cellStyle name="Normal - Style1 2 18" xfId="2695"/>
    <cellStyle name="Normal - Style1 2 19" xfId="2707"/>
    <cellStyle name="Normal - Style1 2 2" xfId="1037"/>
    <cellStyle name="Normal - Style1 2 3" xfId="1139"/>
    <cellStyle name="Normal - Style1 2 4" xfId="1456"/>
    <cellStyle name="Normal - Style1 2 5" xfId="1581"/>
    <cellStyle name="Normal - Style1 2 6" xfId="1648"/>
    <cellStyle name="Normal - Style1 2 7" xfId="1726"/>
    <cellStyle name="Normal - Style1 2 8" xfId="1770"/>
    <cellStyle name="Normal - Style1 2 9" xfId="1795"/>
    <cellStyle name="Normal - Style1 20" xfId="2619"/>
    <cellStyle name="Normal - Style1 21" xfId="2666"/>
    <cellStyle name="Normal - Style1 3" xfId="845"/>
    <cellStyle name="Normal - Style1 3 10" xfId="1824"/>
    <cellStyle name="Normal - Style1 3 11" xfId="2180"/>
    <cellStyle name="Normal - Style1 3 12" xfId="2277"/>
    <cellStyle name="Normal - Style1 3 13" xfId="2359"/>
    <cellStyle name="Normal - Style1 3 14" xfId="2429"/>
    <cellStyle name="Normal - Style1 3 15" xfId="2536"/>
    <cellStyle name="Normal - Style1 3 16" xfId="2599"/>
    <cellStyle name="Normal - Style1 3 17" xfId="2651"/>
    <cellStyle name="Normal - Style1 3 18" xfId="2694"/>
    <cellStyle name="Normal - Style1 3 19" xfId="2706"/>
    <cellStyle name="Normal - Style1 3 2" xfId="1036"/>
    <cellStyle name="Normal - Style1 3 3" xfId="1138"/>
    <cellStyle name="Normal - Style1 3 4" xfId="1455"/>
    <cellStyle name="Normal - Style1 3 5" xfId="1580"/>
    <cellStyle name="Normal - Style1 3 6" xfId="1647"/>
    <cellStyle name="Normal - Style1 3 7" xfId="1725"/>
    <cellStyle name="Normal - Style1 3 8" xfId="1769"/>
    <cellStyle name="Normal - Style1 3 9" xfId="1794"/>
    <cellStyle name="Normal - Style1 4" xfId="1038"/>
    <cellStyle name="Normal - Style1 5" xfId="1113"/>
    <cellStyle name="Normal - Style1 6" xfId="1332"/>
    <cellStyle name="Normal - Style1 7" xfId="1395"/>
    <cellStyle name="Normal - Style1 8" xfId="1441"/>
    <cellStyle name="Normal - Style1 9" xfId="1644"/>
    <cellStyle name="Normal_ SG&amp;A Bridge " xfId="252"/>
    <cellStyle name="oh" xfId="253"/>
    <cellStyle name="Percent [2]" xfId="254"/>
    <cellStyle name="subhead" xfId="255"/>
    <cellStyle name="title [1]" xfId="256"/>
    <cellStyle name="title [2]" xfId="257"/>
    <cellStyle name="Total" xfId="258"/>
    <cellStyle name="강조색1 2" xfId="24"/>
    <cellStyle name="강조색1 2 10" xfId="1754"/>
    <cellStyle name="강조색1 2 11" xfId="1885"/>
    <cellStyle name="강조색1 2 12" xfId="1999"/>
    <cellStyle name="강조색1 2 13" xfId="2230"/>
    <cellStyle name="강조색1 2 14" xfId="2312"/>
    <cellStyle name="강조색1 2 15" xfId="1858"/>
    <cellStyle name="강조색1 2 16" xfId="2494"/>
    <cellStyle name="강조색1 2 17" xfId="2566"/>
    <cellStyle name="강조색1 2 18" xfId="2624"/>
    <cellStyle name="강조색1 2 19" xfId="2669"/>
    <cellStyle name="강조색1 2 2" xfId="739"/>
    <cellStyle name="강조색1 2 3" xfId="1073"/>
    <cellStyle name="강조색1 2 4" xfId="1193"/>
    <cellStyle name="강조색1 2 5" xfId="1259"/>
    <cellStyle name="강조색1 2 6" xfId="1254"/>
    <cellStyle name="강조색1 2 7" xfId="1519"/>
    <cellStyle name="강조색1 2 8" xfId="1677"/>
    <cellStyle name="강조색1 2 9" xfId="1750"/>
    <cellStyle name="강조색1 3" xfId="528"/>
    <cellStyle name="강조색2" xfId="2735" builtinId="33"/>
    <cellStyle name="강조색2 2" xfId="25"/>
    <cellStyle name="강조색2 2 10" xfId="1734"/>
    <cellStyle name="강조색2 2 11" xfId="1886"/>
    <cellStyle name="강조색2 2 12" xfId="1998"/>
    <cellStyle name="강조색2 2 13" xfId="2228"/>
    <cellStyle name="강조색2 2 14" xfId="2310"/>
    <cellStyle name="강조색2 2 15" xfId="1844"/>
    <cellStyle name="강조색2 2 16" xfId="2492"/>
    <cellStyle name="강조색2 2 17" xfId="2564"/>
    <cellStyle name="강조색2 2 18" xfId="2622"/>
    <cellStyle name="강조색2 2 19" xfId="2667"/>
    <cellStyle name="강조색2 2 2" xfId="740"/>
    <cellStyle name="강조색2 2 3" xfId="1074"/>
    <cellStyle name="강조색2 2 4" xfId="1194"/>
    <cellStyle name="강조색2 2 5" xfId="1257"/>
    <cellStyle name="강조색2 2 6" xfId="1256"/>
    <cellStyle name="강조색2 2 7" xfId="1535"/>
    <cellStyle name="강조색2 2 8" xfId="1705"/>
    <cellStyle name="강조색2 2 9" xfId="1756"/>
    <cellStyle name="강조색2 3" xfId="529"/>
    <cellStyle name="강조색3 2" xfId="26"/>
    <cellStyle name="강조색3 2 10" xfId="1412"/>
    <cellStyle name="강조색3 2 11" xfId="1887"/>
    <cellStyle name="강조색3 2 12" xfId="1985"/>
    <cellStyle name="강조색3 2 13" xfId="2223"/>
    <cellStyle name="강조색3 2 14" xfId="2306"/>
    <cellStyle name="강조색3 2 15" xfId="2140"/>
    <cellStyle name="강조색3 2 16" xfId="2487"/>
    <cellStyle name="강조색3 2 17" xfId="2559"/>
    <cellStyle name="강조색3 2 18" xfId="2617"/>
    <cellStyle name="강조색3 2 19" xfId="2664"/>
    <cellStyle name="강조색3 2 2" xfId="741"/>
    <cellStyle name="강조색3 2 3" xfId="1075"/>
    <cellStyle name="강조색3 2 4" xfId="1195"/>
    <cellStyle name="강조색3 2 5" xfId="1255"/>
    <cellStyle name="강조색3 2 6" xfId="1258"/>
    <cellStyle name="강조색3 2 7" xfId="1529"/>
    <cellStyle name="강조색3 2 8" xfId="1702"/>
    <cellStyle name="강조색3 2 9" xfId="1732"/>
    <cellStyle name="강조색3 3" xfId="530"/>
    <cellStyle name="강조색4 2" xfId="27"/>
    <cellStyle name="강조색4 2 10" xfId="1747"/>
    <cellStyle name="강조색4 2 11" xfId="1888"/>
    <cellStyle name="강조색4 2 12" xfId="1981"/>
    <cellStyle name="강조색4 2 13" xfId="2216"/>
    <cellStyle name="강조색4 2 14" xfId="2297"/>
    <cellStyle name="강조색4 2 15" xfId="2024"/>
    <cellStyle name="강조색4 2 16" xfId="2480"/>
    <cellStyle name="강조색4 2 17" xfId="2553"/>
    <cellStyle name="강조색4 2 18" xfId="2613"/>
    <cellStyle name="강조색4 2 19" xfId="2662"/>
    <cellStyle name="강조색4 2 2" xfId="742"/>
    <cellStyle name="강조색4 2 3" xfId="1076"/>
    <cellStyle name="강조색4 2 4" xfId="1196"/>
    <cellStyle name="강조색4 2 5" xfId="1253"/>
    <cellStyle name="강조색4 2 6" xfId="1260"/>
    <cellStyle name="강조색4 2 7" xfId="1563"/>
    <cellStyle name="강조색4 2 8" xfId="1695"/>
    <cellStyle name="강조색4 2 9" xfId="1634"/>
    <cellStyle name="강조색4 3" xfId="531"/>
    <cellStyle name="강조색5 2" xfId="28"/>
    <cellStyle name="강조색5 2 10" xfId="1656"/>
    <cellStyle name="강조색5 2 11" xfId="1889"/>
    <cellStyle name="강조색5 2 12" xfId="1977"/>
    <cellStyle name="강조색5 2 13" xfId="2253"/>
    <cellStyle name="강조색5 2 14" xfId="2338"/>
    <cellStyle name="강조색5 2 15" xfId="2437"/>
    <cellStyle name="강조색5 2 16" xfId="2513"/>
    <cellStyle name="강조색5 2 17" xfId="2581"/>
    <cellStyle name="강조색5 2 18" xfId="2636"/>
    <cellStyle name="강조색5 2 19" xfId="2681"/>
    <cellStyle name="강조색5 2 2" xfId="743"/>
    <cellStyle name="강조색5 2 3" xfId="1077"/>
    <cellStyle name="강조색5 2 4" xfId="1197"/>
    <cellStyle name="강조색5 2 5" xfId="1251"/>
    <cellStyle name="강조색5 2 6" xfId="1262"/>
    <cellStyle name="강조색5 2 7" xfId="1558"/>
    <cellStyle name="강조색5 2 8" xfId="1713"/>
    <cellStyle name="강조색5 2 9" xfId="1396"/>
    <cellStyle name="강조색5 3" xfId="532"/>
    <cellStyle name="강조색6 2" xfId="29"/>
    <cellStyle name="강조색6 2 10" xfId="1523"/>
    <cellStyle name="강조색6 2 11" xfId="1890"/>
    <cellStyle name="강조색6 2 12" xfId="1976"/>
    <cellStyle name="강조색6 2 13" xfId="2250"/>
    <cellStyle name="강조색6 2 14" xfId="2333"/>
    <cellStyle name="강조색6 2 15" xfId="2125"/>
    <cellStyle name="강조색6 2 16" xfId="2509"/>
    <cellStyle name="강조색6 2 17" xfId="2578"/>
    <cellStyle name="강조색6 2 18" xfId="2633"/>
    <cellStyle name="강조색6 2 19" xfId="2678"/>
    <cellStyle name="강조색6 2 2" xfId="744"/>
    <cellStyle name="강조색6 2 3" xfId="1078"/>
    <cellStyle name="강조색6 2 4" xfId="1198"/>
    <cellStyle name="강조색6 2 5" xfId="1241"/>
    <cellStyle name="강조색6 2 6" xfId="1353"/>
    <cellStyle name="강조색6 2 7" xfId="1564"/>
    <cellStyle name="강조색6 2 8" xfId="1701"/>
    <cellStyle name="강조색6 2 9" xfId="1341"/>
    <cellStyle name="강조색6 3" xfId="533"/>
    <cellStyle name="경고문 2" xfId="30"/>
    <cellStyle name="경고문 2 10" xfId="1598"/>
    <cellStyle name="경고문 2 11" xfId="1891"/>
    <cellStyle name="경고문 2 12" xfId="1972"/>
    <cellStyle name="경고문 2 13" xfId="2235"/>
    <cellStyle name="경고문 2 14" xfId="2317"/>
    <cellStyle name="경고문 2 15" xfId="2435"/>
    <cellStyle name="경고문 2 16" xfId="2498"/>
    <cellStyle name="경고문 2 17" xfId="2570"/>
    <cellStyle name="경고문 2 18" xfId="2628"/>
    <cellStyle name="경고문 2 19" xfId="2673"/>
    <cellStyle name="경고문 2 2" xfId="745"/>
    <cellStyle name="경고문 2 3" xfId="1079"/>
    <cellStyle name="경고문 2 4" xfId="1199"/>
    <cellStyle name="경고문 2 5" xfId="1239"/>
    <cellStyle name="경고문 2 6" xfId="1559"/>
    <cellStyle name="경고문 2 7" xfId="1524"/>
    <cellStyle name="경고문 2 8" xfId="1694"/>
    <cellStyle name="경고문 2 9" xfId="1669"/>
    <cellStyle name="경고문 3" xfId="534"/>
    <cellStyle name="계산 2" xfId="31"/>
    <cellStyle name="계산 2 10" xfId="1378"/>
    <cellStyle name="계산 2 11" xfId="1892"/>
    <cellStyle name="계산 2 12" xfId="1968"/>
    <cellStyle name="계산 2 13" xfId="2262"/>
    <cellStyle name="계산 2 14" xfId="2344"/>
    <cellStyle name="계산 2 15" xfId="2433"/>
    <cellStyle name="계산 2 16" xfId="2520"/>
    <cellStyle name="계산 2 17" xfId="2586"/>
    <cellStyle name="계산 2 18" xfId="2640"/>
    <cellStyle name="계산 2 19" xfId="2684"/>
    <cellStyle name="계산 2 2" xfId="746"/>
    <cellStyle name="계산 2 3" xfId="1080"/>
    <cellStyle name="계산 2 4" xfId="1200"/>
    <cellStyle name="계산 2 5" xfId="1237"/>
    <cellStyle name="계산 2 6" xfId="1566"/>
    <cellStyle name="계산 2 7" xfId="1359"/>
    <cellStyle name="계산 2 8" xfId="1327"/>
    <cellStyle name="계산 2 9" xfId="1670"/>
    <cellStyle name="계산 3" xfId="535"/>
    <cellStyle name="나쁨 2" xfId="32"/>
    <cellStyle name="나쁨 2 10" xfId="1637"/>
    <cellStyle name="나쁨 2 11" xfId="1893"/>
    <cellStyle name="나쁨 2 12" xfId="1966"/>
    <cellStyle name="나쁨 2 13" xfId="2246"/>
    <cellStyle name="나쁨 2 14" xfId="2331"/>
    <cellStyle name="나쁨 2 15" xfId="2428"/>
    <cellStyle name="나쁨 2 16" xfId="2506"/>
    <cellStyle name="나쁨 2 17" xfId="2576"/>
    <cellStyle name="나쁨 2 18" xfId="2631"/>
    <cellStyle name="나쁨 2 19" xfId="2676"/>
    <cellStyle name="나쁨 2 2" xfId="747"/>
    <cellStyle name="나쁨 2 3" xfId="1081"/>
    <cellStyle name="나쁨 2 4" xfId="1201"/>
    <cellStyle name="나쁨 2 5" xfId="1354"/>
    <cellStyle name="나쁨 2 6" xfId="1522"/>
    <cellStyle name="나쁨 2 7" xfId="1555"/>
    <cellStyle name="나쁨 2 8" xfId="1242"/>
    <cellStyle name="나쁨 2 9" xfId="1709"/>
    <cellStyle name="나쁨 3" xfId="536"/>
    <cellStyle name="나쁨 4" xfId="594"/>
    <cellStyle name="네모제목" xfId="33"/>
    <cellStyle name="뒤에 오는 하이퍼링크_BOOK1" xfId="34"/>
    <cellStyle name="메모 2" xfId="35"/>
    <cellStyle name="메모 2 10" xfId="1603"/>
    <cellStyle name="메모 2 11" xfId="1894"/>
    <cellStyle name="메모 2 12" xfId="2173"/>
    <cellStyle name="메모 2 13" xfId="2234"/>
    <cellStyle name="메모 2 14" xfId="2316"/>
    <cellStyle name="메모 2 15" xfId="2424"/>
    <cellStyle name="메모 2 16" xfId="2497"/>
    <cellStyle name="메모 2 17" xfId="2569"/>
    <cellStyle name="메모 2 18" xfId="2627"/>
    <cellStyle name="메모 2 19" xfId="2672"/>
    <cellStyle name="메모 2 2" xfId="748"/>
    <cellStyle name="메모 2 3" xfId="1082"/>
    <cellStyle name="메모 2 4" xfId="1202"/>
    <cellStyle name="메모 2 5" xfId="1350"/>
    <cellStyle name="메모 2 6" xfId="1316"/>
    <cellStyle name="메모 2 7" xfId="1461"/>
    <cellStyle name="메모 2 8" xfId="1711"/>
    <cellStyle name="메모 2 9" xfId="1672"/>
    <cellStyle name="메모 3" xfId="537"/>
    <cellStyle name="백분율" xfId="36" builtinId="5"/>
    <cellStyle name="백분율 [0]" xfId="37"/>
    <cellStyle name="백분율 [2]" xfId="38"/>
    <cellStyle name="백분율 2" xfId="39"/>
    <cellStyle name="백분율 2 2" xfId="40"/>
    <cellStyle name="백분율 2 3" xfId="871"/>
    <cellStyle name="백분율 2 4" xfId="1010"/>
    <cellStyle name="백분율 2 5" xfId="994"/>
    <cellStyle name="백분율 3" xfId="377"/>
    <cellStyle name="백분율 3 10" xfId="1506"/>
    <cellStyle name="백분율 3 11" xfId="1623"/>
    <cellStyle name="백분율 3 12" xfId="1810"/>
    <cellStyle name="백분율 3 13" xfId="2062"/>
    <cellStyle name="백분율 3 14" xfId="1908"/>
    <cellStyle name="백분율 3 15" xfId="1857"/>
    <cellStyle name="백분율 3 16" xfId="2152"/>
    <cellStyle name="백분율 3 17" xfId="2294"/>
    <cellStyle name="백분율 3 18" xfId="2368"/>
    <cellStyle name="백분율 3 19" xfId="2200"/>
    <cellStyle name="백분율 3 2" xfId="869"/>
    <cellStyle name="백분율 3 2 2" xfId="895"/>
    <cellStyle name="백분율 3 2 2 2" xfId="933"/>
    <cellStyle name="백분율 3 2 3" xfId="918"/>
    <cellStyle name="백분율 3 20" xfId="2486"/>
    <cellStyle name="백분율 3 21" xfId="2558"/>
    <cellStyle name="백분율 3 3" xfId="886"/>
    <cellStyle name="백분율 3 3 2" xfId="926"/>
    <cellStyle name="백분율 3 4" xfId="909"/>
    <cellStyle name="백분율 3 5" xfId="1124"/>
    <cellStyle name="백분율 3 6" xfId="1368"/>
    <cellStyle name="백분율 3 7" xfId="1464"/>
    <cellStyle name="백분율 3 8" xfId="1403"/>
    <cellStyle name="백분율 3 9" xfId="1317"/>
    <cellStyle name="백분율 4" xfId="406"/>
    <cellStyle name="백분율 4 10" xfId="1465"/>
    <cellStyle name="백분율 4 11" xfId="1814"/>
    <cellStyle name="백분율 4 12" xfId="2072"/>
    <cellStyle name="백분율 4 13" xfId="2145"/>
    <cellStyle name="백분율 4 14" xfId="1963"/>
    <cellStyle name="백분율 4 15" xfId="2187"/>
    <cellStyle name="백분율 4 16" xfId="2322"/>
    <cellStyle name="백분율 4 17" xfId="2071"/>
    <cellStyle name="백분율 4 18" xfId="2385"/>
    <cellStyle name="백분율 4 19" xfId="2261"/>
    <cellStyle name="백분율 4 2" xfId="629"/>
    <cellStyle name="백분율 4 20" xfId="2505"/>
    <cellStyle name="백분율 4 3" xfId="880"/>
    <cellStyle name="백분율 4 4" xfId="1128"/>
    <cellStyle name="백분율 4 5" xfId="1373"/>
    <cellStyle name="백분율 4 6" xfId="1474"/>
    <cellStyle name="백분율 4 7" xfId="1355"/>
    <cellStyle name="백분율 4 8" xfId="1437"/>
    <cellStyle name="백분율 4 9" xfId="1628"/>
    <cellStyle name="백분율 5" xfId="474"/>
    <cellStyle name="백분율 5 10" xfId="1402"/>
    <cellStyle name="백분율 5 11" xfId="1812"/>
    <cellStyle name="백분율 5 12" xfId="2067"/>
    <cellStyle name="백분율 5 13" xfId="2105"/>
    <cellStyle name="백분율 5 14" xfId="1931"/>
    <cellStyle name="백분율 5 15" xfId="2097"/>
    <cellStyle name="백분율 5 16" xfId="2431"/>
    <cellStyle name="백분율 5 17" xfId="2369"/>
    <cellStyle name="백분율 5 18" xfId="2156"/>
    <cellStyle name="백분율 5 19" xfId="2476"/>
    <cellStyle name="백분율 5 2" xfId="630"/>
    <cellStyle name="백분율 5 2 10" xfId="1816"/>
    <cellStyle name="백분율 5 2 11" xfId="2080"/>
    <cellStyle name="백분율 5 2 12" xfId="2027"/>
    <cellStyle name="백분율 5 2 13" xfId="2185"/>
    <cellStyle name="백분율 5 2 14" xfId="1967"/>
    <cellStyle name="백분율 5 2 15" xfId="2300"/>
    <cellStyle name="백분율 5 2 16" xfId="2381"/>
    <cellStyle name="백분율 5 2 17" xfId="2163"/>
    <cellStyle name="백분율 5 2 18" xfId="2158"/>
    <cellStyle name="백분율 5 2 19" xfId="2303"/>
    <cellStyle name="백분율 5 2 2" xfId="891"/>
    <cellStyle name="백분율 5 2 3" xfId="1130"/>
    <cellStyle name="백분율 5 2 4" xfId="1377"/>
    <cellStyle name="백분율 5 2 5" xfId="1484"/>
    <cellStyle name="백분율 5 2 6" xfId="1472"/>
    <cellStyle name="백분율 5 2 7" xfId="1303"/>
    <cellStyle name="백분율 5 2 8" xfId="1534"/>
    <cellStyle name="백분율 5 2 9" xfId="1216"/>
    <cellStyle name="백분율 5 20" xfId="2549"/>
    <cellStyle name="백분율 5 3" xfId="874"/>
    <cellStyle name="백분율 5 4" xfId="1126"/>
    <cellStyle name="백분율 5 5" xfId="1370"/>
    <cellStyle name="백분율 5 6" xfId="1468"/>
    <cellStyle name="백분율 5 7" xfId="1162"/>
    <cellStyle name="백분율 5 8" xfId="1387"/>
    <cellStyle name="백분율 5 9" xfId="1379"/>
    <cellStyle name="백분율 6" xfId="475"/>
    <cellStyle name="백분율 6 2" xfId="631"/>
    <cellStyle name="백분율 7" xfId="479"/>
    <cellStyle name="백분율 8" xfId="602"/>
    <cellStyle name="백분율 9" xfId="649"/>
    <cellStyle name="보통 2" xfId="41"/>
    <cellStyle name="보통 2 10" xfId="1385"/>
    <cellStyle name="보통 2 11" xfId="1895"/>
    <cellStyle name="보통 2 12" xfId="2168"/>
    <cellStyle name="보통 2 13" xfId="2035"/>
    <cellStyle name="보통 2 14" xfId="2218"/>
    <cellStyle name="보통 2 15" xfId="2421"/>
    <cellStyle name="보통 2 16" xfId="1917"/>
    <cellStyle name="보통 2 17" xfId="2482"/>
    <cellStyle name="보통 2 18" xfId="2555"/>
    <cellStyle name="보통 2 19" xfId="2615"/>
    <cellStyle name="보통 2 2" xfId="749"/>
    <cellStyle name="보통 2 3" xfId="1083"/>
    <cellStyle name="보통 2 4" xfId="1203"/>
    <cellStyle name="보통 2 5" xfId="1345"/>
    <cellStyle name="보통 2 6" xfId="1322"/>
    <cellStyle name="보통 2 7" xfId="1642"/>
    <cellStyle name="보통 2 8" xfId="1706"/>
    <cellStyle name="보통 2 9" xfId="1627"/>
    <cellStyle name="보통 3" xfId="538"/>
    <cellStyle name="凤준" xfId="67"/>
    <cellStyle name="뷭?_BOOKSHIP" xfId="42"/>
    <cellStyle name="설명 텍스트 2" xfId="43"/>
    <cellStyle name="설명 텍스트 2 10" xfId="1164"/>
    <cellStyle name="설명 텍스트 2 11" xfId="1896"/>
    <cellStyle name="설명 텍스트 2 12" xfId="2112"/>
    <cellStyle name="설명 텍스트 2 13" xfId="2036"/>
    <cellStyle name="설명 텍스트 2 14" xfId="2226"/>
    <cellStyle name="설명 텍스트 2 15" xfId="2418"/>
    <cellStyle name="설명 텍스트 2 16" xfId="1935"/>
    <cellStyle name="설명 텍스트 2 17" xfId="2490"/>
    <cellStyle name="설명 텍스트 2 18" xfId="2562"/>
    <cellStyle name="설명 텍스트 2 19" xfId="2620"/>
    <cellStyle name="설명 텍스트 2 2" xfId="750"/>
    <cellStyle name="설명 텍스트 2 3" xfId="1084"/>
    <cellStyle name="설명 텍스트 2 4" xfId="1204"/>
    <cellStyle name="설명 텍스트 2 5" xfId="1152"/>
    <cellStyle name="설명 텍스트 2 6" xfId="1357"/>
    <cellStyle name="설명 텍스트 2 7" xfId="1640"/>
    <cellStyle name="설명 텍스트 2 8" xfId="1482"/>
    <cellStyle name="설명 텍스트 2 9" xfId="1616"/>
    <cellStyle name="설명 텍스트 3" xfId="539"/>
    <cellStyle name="셀 확인 2" xfId="44"/>
    <cellStyle name="셀 확인 2 10" xfId="1431"/>
    <cellStyle name="셀 확인 2 11" xfId="1897"/>
    <cellStyle name="셀 확인 2 12" xfId="2052"/>
    <cellStyle name="셀 확인 2 13" xfId="2260"/>
    <cellStyle name="셀 확인 2 14" xfId="2343"/>
    <cellStyle name="셀 확인 2 15" xfId="2123"/>
    <cellStyle name="셀 확인 2 16" xfId="2519"/>
    <cellStyle name="셀 확인 2 17" xfId="2585"/>
    <cellStyle name="셀 확인 2 18" xfId="2639"/>
    <cellStyle name="셀 확인 2 19" xfId="2683"/>
    <cellStyle name="셀 확인 2 2" xfId="751"/>
    <cellStyle name="셀 확인 2 3" xfId="1085"/>
    <cellStyle name="셀 확인 2 4" xfId="1205"/>
    <cellStyle name="셀 확인 2 5" xfId="1236"/>
    <cellStyle name="셀 확인 2 6" xfId="1264"/>
    <cellStyle name="셀 확인 2 7" xfId="1593"/>
    <cellStyle name="셀 확인 2 8" xfId="1382"/>
    <cellStyle name="셀 확인 2 9" xfId="1569"/>
    <cellStyle name="셀 확인 3" xfId="540"/>
    <cellStyle name="쉼표 [0]" xfId="45" builtinId="6"/>
    <cellStyle name="쉼표 [0] 10" xfId="678"/>
    <cellStyle name="쉼표 [0] 11" xfId="679"/>
    <cellStyle name="쉼표 [0] 12" xfId="680"/>
    <cellStyle name="쉼표 [0] 13" xfId="681"/>
    <cellStyle name="쉼표 [0] 14" xfId="682"/>
    <cellStyle name="쉼표 [0] 15" xfId="683"/>
    <cellStyle name="쉼표 [0] 15 10" xfId="1615"/>
    <cellStyle name="쉼표 [0] 15 11" xfId="1911"/>
    <cellStyle name="쉼표 [0] 15 12" xfId="1848"/>
    <cellStyle name="쉼표 [0] 15 13" xfId="1934"/>
    <cellStyle name="쉼표 [0] 15 14" xfId="2021"/>
    <cellStyle name="쉼표 [0] 15 15" xfId="1855"/>
    <cellStyle name="쉼표 [0] 15 16" xfId="1960"/>
    <cellStyle name="쉼표 [0] 15 17" xfId="2439"/>
    <cellStyle name="쉼표 [0] 15 18" xfId="2447"/>
    <cellStyle name="쉼표 [0] 15 19" xfId="2255"/>
    <cellStyle name="쉼표 [0] 15 2" xfId="763"/>
    <cellStyle name="쉼표 [0] 15 3" xfId="1097"/>
    <cellStyle name="쉼표 [0] 15 4" xfId="1218"/>
    <cellStyle name="쉼표 [0] 15 5" xfId="1406"/>
    <cellStyle name="쉼표 [0] 15 6" xfId="1299"/>
    <cellStyle name="쉼표 [0] 15 7" xfId="1473"/>
    <cellStyle name="쉼표 [0] 15 8" xfId="1588"/>
    <cellStyle name="쉼표 [0] 15 9" xfId="1613"/>
    <cellStyle name="쉼표 [0] 16" xfId="684"/>
    <cellStyle name="쉼표 [0] 17" xfId="685"/>
    <cellStyle name="쉼표 [0] 18" xfId="764"/>
    <cellStyle name="쉼표 [0] 19" xfId="765"/>
    <cellStyle name="쉼표 [0] 2" xfId="46"/>
    <cellStyle name="쉼표 [0] 2 10" xfId="706"/>
    <cellStyle name="쉼표 [0] 2 11" xfId="708"/>
    <cellStyle name="쉼표 [0] 2 12" xfId="710"/>
    <cellStyle name="쉼표 [0] 2 13" xfId="712"/>
    <cellStyle name="쉼표 [0] 2 14" xfId="714"/>
    <cellStyle name="쉼표 [0] 2 15" xfId="716"/>
    <cellStyle name="쉼표 [0] 2 16" xfId="718"/>
    <cellStyle name="쉼표 [0] 2 17" xfId="779"/>
    <cellStyle name="쉼표 [0] 2 18" xfId="781"/>
    <cellStyle name="쉼표 [0] 2 19" xfId="783"/>
    <cellStyle name="쉼표 [0] 2 2" xfId="47"/>
    <cellStyle name="쉼표 [0] 2 2 2" xfId="48"/>
    <cellStyle name="쉼표 [0] 2 2 3" xfId="2740"/>
    <cellStyle name="쉼표 [0] 2 20" xfId="785"/>
    <cellStyle name="쉼표 [0] 2 21" xfId="787"/>
    <cellStyle name="쉼표 [0] 2 22" xfId="789"/>
    <cellStyle name="쉼표 [0] 2 23" xfId="797"/>
    <cellStyle name="쉼표 [0] 2 24" xfId="799"/>
    <cellStyle name="쉼표 [0] 2 25" xfId="801"/>
    <cellStyle name="쉼표 [0] 2 26" xfId="803"/>
    <cellStyle name="쉼표 [0] 2 27" xfId="805"/>
    <cellStyle name="쉼표 [0] 2 28" xfId="807"/>
    <cellStyle name="쉼표 [0] 2 29" xfId="809"/>
    <cellStyle name="쉼표 [0] 2 3" xfId="49"/>
    <cellStyle name="쉼표 [0] 2 3 10" xfId="1665"/>
    <cellStyle name="쉼표 [0] 2 3 11" xfId="1312"/>
    <cellStyle name="쉼표 [0] 2 3 12" xfId="1786"/>
    <cellStyle name="쉼표 [0] 2 3 13" xfId="1841"/>
    <cellStyle name="쉼표 [0] 2 3 14" xfId="2089"/>
    <cellStyle name="쉼표 [0] 2 3 15" xfId="2249"/>
    <cellStyle name="쉼표 [0] 2 3 16" xfId="2332"/>
    <cellStyle name="쉼표 [0] 2 3 17" xfId="2405"/>
    <cellStyle name="쉼표 [0] 2 3 18" xfId="2508"/>
    <cellStyle name="쉼표 [0] 2 3 19" xfId="2577"/>
    <cellStyle name="쉼표 [0] 2 3 2" xfId="693"/>
    <cellStyle name="쉼표 [0] 2 3 2 10" xfId="1801"/>
    <cellStyle name="쉼표 [0] 2 3 2 11" xfId="2041"/>
    <cellStyle name="쉼표 [0] 2 3 2 12" xfId="1954"/>
    <cellStyle name="쉼표 [0] 2 3 2 13" xfId="2103"/>
    <cellStyle name="쉼표 [0] 2 3 2 14" xfId="2012"/>
    <cellStyle name="쉼표 [0] 2 3 2 15" xfId="2427"/>
    <cellStyle name="쉼표 [0] 2 3 2 16" xfId="2410"/>
    <cellStyle name="쉼표 [0] 2 3 2 17" xfId="2449"/>
    <cellStyle name="쉼표 [0] 2 3 2 18" xfId="2104"/>
    <cellStyle name="쉼표 [0] 2 3 2 19" xfId="2444"/>
    <cellStyle name="쉼표 [0] 2 3 2 2" xfId="849"/>
    <cellStyle name="쉼표 [0] 2 3 2 3" xfId="1115"/>
    <cellStyle name="쉼표 [0] 2 3 2 4" xfId="1348"/>
    <cellStyle name="쉼표 [0] 2 3 2 5" xfId="1328"/>
    <cellStyle name="쉼표 [0] 2 3 2 6" xfId="1163"/>
    <cellStyle name="쉼표 [0] 2 3 2 7" xfId="1419"/>
    <cellStyle name="쉼표 [0] 2 3 2 8" xfId="1144"/>
    <cellStyle name="쉼표 [0] 2 3 2 9" xfId="1682"/>
    <cellStyle name="쉼표 [0] 2 3 20" xfId="2632"/>
    <cellStyle name="쉼표 [0] 2 3 21" xfId="2677"/>
    <cellStyle name="쉼표 [0] 2 3 3" xfId="854"/>
    <cellStyle name="쉼표 [0] 2 3 4" xfId="858"/>
    <cellStyle name="쉼표 [0] 2 3 5" xfId="1052"/>
    <cellStyle name="쉼표 [0] 2 3 6" xfId="1154"/>
    <cellStyle name="쉼표 [0] 2 3 7" xfId="1443"/>
    <cellStyle name="쉼표 [0] 2 3 8" xfId="1514"/>
    <cellStyle name="쉼표 [0] 2 3 9" xfId="1445"/>
    <cellStyle name="쉼표 [0] 2 30" xfId="811"/>
    <cellStyle name="쉼표 [0] 2 31" xfId="813"/>
    <cellStyle name="쉼표 [0] 2 32" xfId="815"/>
    <cellStyle name="쉼표 [0] 2 33" xfId="818"/>
    <cellStyle name="쉼표 [0] 2 34" xfId="820"/>
    <cellStyle name="쉼표 [0] 2 35" xfId="823"/>
    <cellStyle name="쉼표 [0] 2 36" xfId="826"/>
    <cellStyle name="쉼표 [0] 2 37" xfId="829"/>
    <cellStyle name="쉼표 [0] 2 38" xfId="832"/>
    <cellStyle name="쉼표 [0] 2 39" xfId="835"/>
    <cellStyle name="쉼표 [0] 2 4" xfId="50"/>
    <cellStyle name="쉼표 [0] 2 4 10" xfId="1426"/>
    <cellStyle name="쉼표 [0] 2 4 11" xfId="1843"/>
    <cellStyle name="쉼표 [0] 2 4 12" xfId="2075"/>
    <cellStyle name="쉼표 [0] 2 4 13" xfId="2096"/>
    <cellStyle name="쉼표 [0] 2 4 14" xfId="2267"/>
    <cellStyle name="쉼표 [0] 2 4 15" xfId="2415"/>
    <cellStyle name="쉼표 [0] 2 4 16" xfId="2389"/>
    <cellStyle name="쉼표 [0] 2 4 17" xfId="2526"/>
    <cellStyle name="쉼표 [0] 2 4 18" xfId="2590"/>
    <cellStyle name="쉼표 [0] 2 4 19" xfId="2643"/>
    <cellStyle name="쉼표 [0] 2 4 2" xfId="695"/>
    <cellStyle name="쉼표 [0] 2 4 3" xfId="1053"/>
    <cellStyle name="쉼표 [0] 2 4 4" xfId="1156"/>
    <cellStyle name="쉼표 [0] 2 4 5" xfId="1360"/>
    <cellStyle name="쉼표 [0] 2 4 6" xfId="1475"/>
    <cellStyle name="쉼표 [0] 2 4 7" xfId="1171"/>
    <cellStyle name="쉼표 [0] 2 4 8" xfId="1517"/>
    <cellStyle name="쉼표 [0] 2 4 9" xfId="1590"/>
    <cellStyle name="쉼표 [0] 2 40" xfId="838"/>
    <cellStyle name="쉼표 [0] 2 41" xfId="841"/>
    <cellStyle name="쉼표 [0] 2 42" xfId="844"/>
    <cellStyle name="쉼표 [0] 2 43" xfId="850"/>
    <cellStyle name="쉼표 [0] 2 44" xfId="846"/>
    <cellStyle name="쉼표 [0] 2 45" xfId="859"/>
    <cellStyle name="쉼표 [0] 2 46" xfId="899"/>
    <cellStyle name="쉼표 [0] 2 47" xfId="1025"/>
    <cellStyle name="쉼표 [0] 2 48" xfId="1029"/>
    <cellStyle name="쉼표 [0] 2 49" xfId="1032"/>
    <cellStyle name="쉼표 [0] 2 5" xfId="697"/>
    <cellStyle name="쉼표 [0] 2 50" xfId="1034"/>
    <cellStyle name="쉼표 [0] 2 51" xfId="2734"/>
    <cellStyle name="쉼표 [0] 2 52" xfId="2738"/>
    <cellStyle name="쉼표 [0] 2 6" xfId="699"/>
    <cellStyle name="쉼표 [0] 2 7" xfId="701"/>
    <cellStyle name="쉼표 [0] 2 8" xfId="702"/>
    <cellStyle name="쉼표 [0] 2 9" xfId="704"/>
    <cellStyle name="쉼표 [0] 20" xfId="766"/>
    <cellStyle name="쉼표 [0] 21" xfId="767"/>
    <cellStyle name="쉼표 [0] 22" xfId="768"/>
    <cellStyle name="쉼표 [0] 23" xfId="769"/>
    <cellStyle name="쉼표 [0] 24" xfId="770"/>
    <cellStyle name="쉼표 [0] 3" xfId="51"/>
    <cellStyle name="쉼표 [0] 3 10" xfId="1311"/>
    <cellStyle name="쉼표 [0] 3 11" xfId="1275"/>
    <cellStyle name="쉼표 [0] 3 12" xfId="1143"/>
    <cellStyle name="쉼표 [0] 3 13" xfId="1470"/>
    <cellStyle name="쉼표 [0] 3 14" xfId="1661"/>
    <cellStyle name="쉼표 [0] 3 15" xfId="1807"/>
    <cellStyle name="쉼표 [0] 3 16" xfId="2059"/>
    <cellStyle name="쉼표 [0] 3 17" xfId="1915"/>
    <cellStyle name="쉼표 [0] 3 18" xfId="2143"/>
    <cellStyle name="쉼표 [0] 3 19" xfId="1929"/>
    <cellStyle name="쉼표 [0] 3 2" xfId="52"/>
    <cellStyle name="쉼표 [0] 3 20" xfId="1845"/>
    <cellStyle name="쉼표 [0] 3 21" xfId="2137"/>
    <cellStyle name="쉼표 [0] 3 22" xfId="2318"/>
    <cellStyle name="쉼표 [0] 3 23" xfId="2384"/>
    <cellStyle name="쉼표 [0] 3 24" xfId="2117"/>
    <cellStyle name="쉼표 [0] 3 25" xfId="2711"/>
    <cellStyle name="쉼표 [0] 3 3" xfId="53"/>
    <cellStyle name="쉼표 [0] 3 3 10" xfId="1513"/>
    <cellStyle name="쉼표 [0] 3 3 11" xfId="1803"/>
    <cellStyle name="쉼표 [0] 3 3 12" xfId="2044"/>
    <cellStyle name="쉼표 [0] 3 3 13" xfId="1946"/>
    <cellStyle name="쉼표 [0] 3 3 14" xfId="2273"/>
    <cellStyle name="쉼표 [0] 3 3 15" xfId="2354"/>
    <cellStyle name="쉼표 [0] 3 3 16" xfId="2030"/>
    <cellStyle name="쉼표 [0] 3 3 17" xfId="2531"/>
    <cellStyle name="쉼표 [0] 3 3 18" xfId="2595"/>
    <cellStyle name="쉼표 [0] 3 3 19" xfId="2648"/>
    <cellStyle name="쉼표 [0] 3 3 2" xfId="380"/>
    <cellStyle name="쉼표 [0] 3 3 20" xfId="2691"/>
    <cellStyle name="쉼표 [0] 3 3 21" xfId="2712"/>
    <cellStyle name="쉼표 [0] 3 3 3" xfId="853"/>
    <cellStyle name="쉼표 [0] 3 3 4" xfId="1117"/>
    <cellStyle name="쉼표 [0] 3 3 5" xfId="1352"/>
    <cellStyle name="쉼표 [0] 3 3 6" xfId="1324"/>
    <cellStyle name="쉼표 [0] 3 3 7" xfId="1422"/>
    <cellStyle name="쉼표 [0] 3 3 8" xfId="1531"/>
    <cellStyle name="쉼표 [0] 3 3 9" xfId="1471"/>
    <cellStyle name="쉼표 [0] 3 4" xfId="54"/>
    <cellStyle name="쉼표 [0] 3 4 10" xfId="1804"/>
    <cellStyle name="쉼표 [0] 3 4 11" xfId="2048"/>
    <cellStyle name="쉼표 [0] 3 4 12" xfId="1839"/>
    <cellStyle name="쉼표 [0] 3 4 13" xfId="1928"/>
    <cellStyle name="쉼표 [0] 3 4 14" xfId="2172"/>
    <cellStyle name="쉼표 [0] 3 4 15" xfId="2033"/>
    <cellStyle name="쉼표 [0] 3 4 16" xfId="2356"/>
    <cellStyle name="쉼표 [0] 3 4 17" xfId="1986"/>
    <cellStyle name="쉼표 [0] 3 4 18" xfId="2483"/>
    <cellStyle name="쉼표 [0] 3 4 19" xfId="2556"/>
    <cellStyle name="쉼표 [0] 3 4 2" xfId="857"/>
    <cellStyle name="쉼표 [0] 3 4 3" xfId="1118"/>
    <cellStyle name="쉼표 [0] 3 4 4" xfId="1356"/>
    <cellStyle name="쉼표 [0] 3 4 5" xfId="1321"/>
    <cellStyle name="쉼표 [0] 3 4 6" xfId="1320"/>
    <cellStyle name="쉼표 [0] 3 4 7" xfId="1290"/>
    <cellStyle name="쉼표 [0] 3 4 8" xfId="1335"/>
    <cellStyle name="쉼표 [0] 3 4 9" xfId="1548"/>
    <cellStyle name="쉼표 [0] 3 5" xfId="367"/>
    <cellStyle name="쉼표 [0] 3 5 10" xfId="1826"/>
    <cellStyle name="쉼표 [0] 3 5 11" xfId="2182"/>
    <cellStyle name="쉼표 [0] 3 5 12" xfId="2280"/>
    <cellStyle name="쉼표 [0] 3 5 13" xfId="2361"/>
    <cellStyle name="쉼표 [0] 3 5 14" xfId="2432"/>
    <cellStyle name="쉼표 [0] 3 5 15" xfId="2538"/>
    <cellStyle name="쉼표 [0] 3 5 16" xfId="2601"/>
    <cellStyle name="쉼표 [0] 3 5 17" xfId="2653"/>
    <cellStyle name="쉼표 [0] 3 5 18" xfId="2696"/>
    <cellStyle name="쉼표 [0] 3 5 19" xfId="2708"/>
    <cellStyle name="쉼표 [0] 3 5 2" xfId="1039"/>
    <cellStyle name="쉼표 [0] 3 5 3" xfId="1140"/>
    <cellStyle name="쉼표 [0] 3 5 4" xfId="1457"/>
    <cellStyle name="쉼표 [0] 3 5 5" xfId="1582"/>
    <cellStyle name="쉼표 [0] 3 5 6" xfId="1650"/>
    <cellStyle name="쉼표 [0] 3 5 7" xfId="1727"/>
    <cellStyle name="쉼표 [0] 3 5 8" xfId="1771"/>
    <cellStyle name="쉼표 [0] 3 5 9" xfId="1796"/>
    <cellStyle name="쉼표 [0] 3 6" xfId="379"/>
    <cellStyle name="쉼표 [0] 3 6 10" xfId="1827"/>
    <cellStyle name="쉼표 [0] 3 6 11" xfId="2184"/>
    <cellStyle name="쉼표 [0] 3 6 12" xfId="2283"/>
    <cellStyle name="쉼표 [0] 3 6 13" xfId="2363"/>
    <cellStyle name="쉼표 [0] 3 6 14" xfId="2434"/>
    <cellStyle name="쉼표 [0] 3 6 15" xfId="2541"/>
    <cellStyle name="쉼표 [0] 3 6 16" xfId="2603"/>
    <cellStyle name="쉼표 [0] 3 6 17" xfId="2655"/>
    <cellStyle name="쉼표 [0] 3 6 18" xfId="2698"/>
    <cellStyle name="쉼표 [0] 3 6 19" xfId="2709"/>
    <cellStyle name="쉼표 [0] 3 6 2" xfId="1041"/>
    <cellStyle name="쉼표 [0] 3 6 3" xfId="1141"/>
    <cellStyle name="쉼표 [0] 3 6 4" xfId="1459"/>
    <cellStyle name="쉼표 [0] 3 6 5" xfId="1583"/>
    <cellStyle name="쉼표 [0] 3 6 6" xfId="1652"/>
    <cellStyle name="쉼표 [0] 3 6 7" xfId="1729"/>
    <cellStyle name="쉼표 [0] 3 6 8" xfId="1773"/>
    <cellStyle name="쉼표 [0] 3 6 9" xfId="1797"/>
    <cellStyle name="쉼표 [0] 3 7" xfId="866"/>
    <cellStyle name="쉼표 [0] 3 7 10" xfId="1828"/>
    <cellStyle name="쉼표 [0] 3 7 11" xfId="2186"/>
    <cellStyle name="쉼표 [0] 3 7 12" xfId="2285"/>
    <cellStyle name="쉼표 [0] 3 7 13" xfId="2365"/>
    <cellStyle name="쉼표 [0] 3 7 14" xfId="2436"/>
    <cellStyle name="쉼표 [0] 3 7 15" xfId="2543"/>
    <cellStyle name="쉼표 [0] 3 7 16" xfId="2605"/>
    <cellStyle name="쉼표 [0] 3 7 17" xfId="2657"/>
    <cellStyle name="쉼표 [0] 3 7 18" xfId="2700"/>
    <cellStyle name="쉼표 [0] 3 7 19" xfId="2710"/>
    <cellStyle name="쉼표 [0] 3 7 2" xfId="1043"/>
    <cellStyle name="쉼표 [0] 3 7 3" xfId="1142"/>
    <cellStyle name="쉼표 [0] 3 7 4" xfId="1460"/>
    <cellStyle name="쉼표 [0] 3 7 5" xfId="1585"/>
    <cellStyle name="쉼표 [0] 3 7 6" xfId="1653"/>
    <cellStyle name="쉼표 [0] 3 7 7" xfId="1731"/>
    <cellStyle name="쉼표 [0] 3 7 8" xfId="1775"/>
    <cellStyle name="쉼표 [0] 3 7 9" xfId="1798"/>
    <cellStyle name="쉼표 [0] 3 8" xfId="1121"/>
    <cellStyle name="쉼표 [0] 3 9" xfId="1365"/>
    <cellStyle name="쉼표 [0] 4" xfId="55"/>
    <cellStyle name="쉼표 [0] 4 10" xfId="1123"/>
    <cellStyle name="쉼표 [0] 4 11" xfId="1367"/>
    <cellStyle name="쉼표 [0] 4 12" xfId="1463"/>
    <cellStyle name="쉼표 [0] 4 13" xfId="1289"/>
    <cellStyle name="쉼표 [0] 4 14" xfId="1273"/>
    <cellStyle name="쉼표 [0] 4 15" xfId="1542"/>
    <cellStyle name="쉼표 [0] 4 16" xfId="1572"/>
    <cellStyle name="쉼표 [0] 4 17" xfId="1809"/>
    <cellStyle name="쉼표 [0] 4 18" xfId="2061"/>
    <cellStyle name="쉼표 [0] 4 19" xfId="1909"/>
    <cellStyle name="쉼표 [0] 4 2" xfId="868"/>
    <cellStyle name="쉼표 [0] 4 2 2" xfId="894"/>
    <cellStyle name="쉼표 [0] 4 2 2 2" xfId="932"/>
    <cellStyle name="쉼표 [0] 4 2 3" xfId="917"/>
    <cellStyle name="쉼표 [0] 4 20" xfId="1962"/>
    <cellStyle name="쉼표 [0] 4 21" xfId="2227"/>
    <cellStyle name="쉼표 [0] 4 22" xfId="2130"/>
    <cellStyle name="쉼표 [0] 4 23" xfId="2201"/>
    <cellStyle name="쉼표 [0] 4 24" xfId="2491"/>
    <cellStyle name="쉼표 [0] 4 25" xfId="2563"/>
    <cellStyle name="쉼표 [0] 4 26" xfId="2621"/>
    <cellStyle name="쉼표 [0] 4 3" xfId="885"/>
    <cellStyle name="쉼표 [0] 4 3 2" xfId="925"/>
    <cellStyle name="쉼표 [0] 4 4" xfId="908"/>
    <cellStyle name="쉼표 [0] 4 5" xfId="940"/>
    <cellStyle name="쉼표 [0] 4 6" xfId="955"/>
    <cellStyle name="쉼표 [0] 4 7" xfId="969"/>
    <cellStyle name="쉼표 [0] 4 8" xfId="962"/>
    <cellStyle name="쉼표 [0] 4 9" xfId="976"/>
    <cellStyle name="쉼표 [0] 5" xfId="56"/>
    <cellStyle name="쉼표 [0] 5 10" xfId="1319"/>
    <cellStyle name="쉼표 [0] 5 11" xfId="1390"/>
    <cellStyle name="쉼표 [0] 5 12" xfId="1614"/>
    <cellStyle name="쉼표 [0] 5 13" xfId="1691"/>
    <cellStyle name="쉼표 [0] 5 14" xfId="1813"/>
    <cellStyle name="쉼표 [0] 5 15" xfId="2068"/>
    <cellStyle name="쉼표 [0] 5 16" xfId="2101"/>
    <cellStyle name="쉼표 [0] 5 17" xfId="2046"/>
    <cellStyle name="쉼표 [0] 5 18" xfId="1864"/>
    <cellStyle name="쉼표 [0] 5 19" xfId="2170"/>
    <cellStyle name="쉼표 [0] 5 2" xfId="381"/>
    <cellStyle name="쉼표 [0] 5 2 10" xfId="1818"/>
    <cellStyle name="쉼표 [0] 5 2 11" xfId="2093"/>
    <cellStyle name="쉼표 [0] 5 2 12" xfId="2013"/>
    <cellStyle name="쉼표 [0] 5 2 13" xfId="1983"/>
    <cellStyle name="쉼표 [0] 5 2 14" xfId="2192"/>
    <cellStyle name="쉼표 [0] 5 2 15" xfId="2448"/>
    <cellStyle name="쉼표 [0] 5 2 16" xfId="2265"/>
    <cellStyle name="쉼표 [0] 5 2 17" xfId="2455"/>
    <cellStyle name="쉼표 [0] 5 2 18" xfId="2045"/>
    <cellStyle name="쉼표 [0] 5 2 19" xfId="2085"/>
    <cellStyle name="쉼표 [0] 5 2 2" xfId="914"/>
    <cellStyle name="쉼표 [0] 5 2 3" xfId="1132"/>
    <cellStyle name="쉼표 [0] 5 2 4" xfId="1388"/>
    <cellStyle name="쉼표 [0] 5 2 5" xfId="1500"/>
    <cellStyle name="쉼표 [0] 5 2 6" xfId="1340"/>
    <cellStyle name="쉼표 [0] 5 2 7" xfId="1361"/>
    <cellStyle name="쉼표 [0] 5 2 8" xfId="1224"/>
    <cellStyle name="쉼표 [0] 5 2 9" xfId="1666"/>
    <cellStyle name="쉼표 [0] 5 20" xfId="2325"/>
    <cellStyle name="쉼표 [0] 5 21" xfId="2127"/>
    <cellStyle name="쉼표 [0] 5 22" xfId="2376"/>
    <cellStyle name="쉼표 [0] 5 23" xfId="2507"/>
    <cellStyle name="쉼표 [0] 5 24" xfId="2713"/>
    <cellStyle name="쉼표 [0] 5 3" xfId="876"/>
    <cellStyle name="쉼표 [0] 5 3 10" xfId="1820"/>
    <cellStyle name="쉼표 [0] 5 3 11" xfId="2118"/>
    <cellStyle name="쉼표 [0] 5 3 12" xfId="2212"/>
    <cellStyle name="쉼표 [0] 5 3 13" xfId="2292"/>
    <cellStyle name="쉼표 [0] 5 3 14" xfId="2372"/>
    <cellStyle name="쉼표 [0] 5 3 15" xfId="2477"/>
    <cellStyle name="쉼표 [0] 5 3 16" xfId="2550"/>
    <cellStyle name="쉼표 [0] 5 3 17" xfId="2611"/>
    <cellStyle name="쉼표 [0] 5 3 18" xfId="2660"/>
    <cellStyle name="쉼표 [0] 5 3 19" xfId="2702"/>
    <cellStyle name="쉼표 [0] 5 3 2" xfId="953"/>
    <cellStyle name="쉼표 [0] 5 3 3" xfId="1134"/>
    <cellStyle name="쉼표 [0] 5 3 4" xfId="1408"/>
    <cellStyle name="쉼표 [0] 5 3 5" xfId="1526"/>
    <cellStyle name="쉼표 [0] 5 3 6" xfId="1599"/>
    <cellStyle name="쉼표 [0] 5 3 7" xfId="1673"/>
    <cellStyle name="쉼표 [0] 5 3 8" xfId="1735"/>
    <cellStyle name="쉼표 [0] 5 3 9" xfId="1783"/>
    <cellStyle name="쉼표 [0] 5 4" xfId="968"/>
    <cellStyle name="쉼표 [0] 5 5" xfId="959"/>
    <cellStyle name="쉼표 [0] 5 6" xfId="975"/>
    <cellStyle name="쉼표 [0] 5 7" xfId="1127"/>
    <cellStyle name="쉼표 [0] 5 8" xfId="1371"/>
    <cellStyle name="쉼표 [0] 5 9" xfId="1469"/>
    <cellStyle name="쉼표 [0] 6" xfId="365"/>
    <cellStyle name="쉼표 [0] 6 10" xfId="1487"/>
    <cellStyle name="쉼표 [0] 6 11" xfId="1576"/>
    <cellStyle name="쉼표 [0] 6 12" xfId="1683"/>
    <cellStyle name="쉼표 [0] 6 13" xfId="1817"/>
    <cellStyle name="쉼표 [0] 6 14" xfId="2086"/>
    <cellStyle name="쉼표 [0] 6 15" xfId="2020"/>
    <cellStyle name="쉼표 [0] 6 16" xfId="2196"/>
    <cellStyle name="쉼표 [0] 6 17" xfId="1916"/>
    <cellStyle name="쉼표 [0] 6 18" xfId="2440"/>
    <cellStyle name="쉼표 [0] 6 19" xfId="2459"/>
    <cellStyle name="쉼표 [0] 6 2" xfId="382"/>
    <cellStyle name="쉼표 [0] 6 20" xfId="2301"/>
    <cellStyle name="쉼표 [0] 6 21" xfId="2502"/>
    <cellStyle name="쉼표 [0] 6 22" xfId="2574"/>
    <cellStyle name="쉼표 [0] 6 23" xfId="2715"/>
    <cellStyle name="쉼표 [0] 6 3" xfId="616"/>
    <cellStyle name="쉼표 [0] 6 3 2" xfId="2722"/>
    <cellStyle name="쉼표 [0] 6 4" xfId="628"/>
    <cellStyle name="쉼표 [0] 6 4 2" xfId="2731"/>
    <cellStyle name="쉼표 [0] 6 5" xfId="900"/>
    <cellStyle name="쉼표 [0] 6 6" xfId="1131"/>
    <cellStyle name="쉼표 [0] 6 7" xfId="1380"/>
    <cellStyle name="쉼표 [0] 6 8" xfId="1491"/>
    <cellStyle name="쉼표 [0] 6 9" xfId="1338"/>
    <cellStyle name="쉼표 [0] 7" xfId="378"/>
    <cellStyle name="쉼표 [0] 7 2" xfId="626"/>
    <cellStyle name="쉼표 [0] 8" xfId="508"/>
    <cellStyle name="쉼표 [0] 8 10" xfId="1790"/>
    <cellStyle name="쉼표 [0] 8 11" xfId="1822"/>
    <cellStyle name="쉼표 [0] 8 12" xfId="2176"/>
    <cellStyle name="쉼표 [0] 8 13" xfId="2271"/>
    <cellStyle name="쉼표 [0] 8 14" xfId="2352"/>
    <cellStyle name="쉼표 [0] 8 15" xfId="2423"/>
    <cellStyle name="쉼표 [0] 8 16" xfId="2529"/>
    <cellStyle name="쉼표 [0] 8 17" xfId="2593"/>
    <cellStyle name="쉼표 [0] 8 18" xfId="2646"/>
    <cellStyle name="쉼표 [0] 8 19" xfId="2689"/>
    <cellStyle name="쉼표 [0] 8 2" xfId="619"/>
    <cellStyle name="쉼표 [0] 8 2 2" xfId="2725"/>
    <cellStyle name="쉼표 [0] 8 20" xfId="2704"/>
    <cellStyle name="쉼표 [0] 8 21" xfId="2718"/>
    <cellStyle name="쉼표 [0] 8 3" xfId="1030"/>
    <cellStyle name="쉼표 [0] 8 4" xfId="1136"/>
    <cellStyle name="쉼표 [0] 8 5" xfId="1451"/>
    <cellStyle name="쉼표 [0] 8 6" xfId="1575"/>
    <cellStyle name="쉼표 [0] 8 7" xfId="1643"/>
    <cellStyle name="쉼표 [0] 8 8" xfId="1720"/>
    <cellStyle name="쉼표 [0] 8 9" xfId="1763"/>
    <cellStyle name="쉼표 [0] 9" xfId="541"/>
    <cellStyle name="쉼표 [0] 9 10" xfId="1823"/>
    <cellStyle name="쉼표 [0] 9 11" xfId="2179"/>
    <cellStyle name="쉼표 [0] 9 12" xfId="2274"/>
    <cellStyle name="쉼표 [0] 9 13" xfId="2355"/>
    <cellStyle name="쉼표 [0] 9 14" xfId="2426"/>
    <cellStyle name="쉼표 [0] 9 15" xfId="2532"/>
    <cellStyle name="쉼표 [0] 9 16" xfId="2596"/>
    <cellStyle name="쉼표 [0] 9 17" xfId="2649"/>
    <cellStyle name="쉼표 [0] 9 18" xfId="2692"/>
    <cellStyle name="쉼표 [0] 9 19" xfId="2705"/>
    <cellStyle name="쉼표 [0] 9 2" xfId="1033"/>
    <cellStyle name="쉼표 [0] 9 3" xfId="1137"/>
    <cellStyle name="쉼표 [0] 9 4" xfId="1454"/>
    <cellStyle name="쉼표 [0] 9 5" xfId="1577"/>
    <cellStyle name="쉼표 [0] 9 6" xfId="1645"/>
    <cellStyle name="쉼표 [0] 9 7" xfId="1722"/>
    <cellStyle name="쉼표 [0] 9 8" xfId="1766"/>
    <cellStyle name="쉼표 [0] 9 9" xfId="1792"/>
    <cellStyle name="스타일 1" xfId="57"/>
    <cellStyle name="연결된 셀 2" xfId="58"/>
    <cellStyle name="연결된 셀 2 10" xfId="1602"/>
    <cellStyle name="연결된 셀 2 11" xfId="1898"/>
    <cellStyle name="연결된 셀 2 12" xfId="1992"/>
    <cellStyle name="연결된 셀 2 13" xfId="2254"/>
    <cellStyle name="연결된 셀 2 14" xfId="2339"/>
    <cellStyle name="연결된 셀 2 15" xfId="2248"/>
    <cellStyle name="연결된 셀 2 16" xfId="2514"/>
    <cellStyle name="연결된 셀 2 17" xfId="2582"/>
    <cellStyle name="연결된 셀 2 18" xfId="2637"/>
    <cellStyle name="연결된 셀 2 19" xfId="2682"/>
    <cellStyle name="연결된 셀 2 2" xfId="752"/>
    <cellStyle name="연결된 셀 2 3" xfId="1086"/>
    <cellStyle name="연결된 셀 2 4" xfId="1206"/>
    <cellStyle name="연결된 셀 2 5" xfId="1234"/>
    <cellStyle name="연결된 셀 2 6" xfId="1266"/>
    <cellStyle name="연결된 셀 2 7" xfId="1386"/>
    <cellStyle name="연결된 셀 2 8" xfId="1294"/>
    <cellStyle name="연결된 셀 2 9" xfId="1323"/>
    <cellStyle name="연결된 셀 3" xfId="542"/>
    <cellStyle name="요약 2" xfId="59"/>
    <cellStyle name="요약 2 10" xfId="1594"/>
    <cellStyle name="요약 2 11" xfId="1899"/>
    <cellStyle name="요약 2 12" xfId="1988"/>
    <cellStyle name="요약 2 13" xfId="1859"/>
    <cellStyle name="요약 2 14" xfId="1969"/>
    <cellStyle name="요약 2 15" xfId="2326"/>
    <cellStyle name="요약 2 16" xfId="2270"/>
    <cellStyle name="요약 2 17" xfId="2395"/>
    <cellStyle name="요약 2 18" xfId="2155"/>
    <cellStyle name="요약 2 19" xfId="2124"/>
    <cellStyle name="요약 2 2" xfId="753"/>
    <cellStyle name="요약 2 3" xfId="1087"/>
    <cellStyle name="요약 2 4" xfId="1207"/>
    <cellStyle name="요약 2 5" xfId="1233"/>
    <cellStyle name="요약 2 6" xfId="1358"/>
    <cellStyle name="요약 2 7" xfId="1533"/>
    <cellStyle name="요약 2 8" xfId="1518"/>
    <cellStyle name="요약 2 9" xfId="1326"/>
    <cellStyle name="요약 3" xfId="543"/>
    <cellStyle name="입력 2" xfId="60"/>
    <cellStyle name="입력 2 10" xfId="1621"/>
    <cellStyle name="입력 2 11" xfId="1900"/>
    <cellStyle name="입력 2 12" xfId="1831"/>
    <cellStyle name="입력 2 13" xfId="1955"/>
    <cellStyle name="입력 2 14" xfId="2094"/>
    <cellStyle name="입력 2 15" xfId="2342"/>
    <cellStyle name="입력 2 16" xfId="2392"/>
    <cellStyle name="입력 2 17" xfId="2402"/>
    <cellStyle name="입력 2 18" xfId="2468"/>
    <cellStyle name="입력 2 19" xfId="2422"/>
    <cellStyle name="입력 2 2" xfId="754"/>
    <cellStyle name="입력 2 3" xfId="1088"/>
    <cellStyle name="입력 2 4" xfId="1208"/>
    <cellStyle name="입력 2 5" xfId="1173"/>
    <cellStyle name="입력 2 6" xfId="1453"/>
    <cellStyle name="입력 2 7" xfId="1221"/>
    <cellStyle name="입력 2 8" xfId="1611"/>
    <cellStyle name="입력 2 9" xfId="1760"/>
    <cellStyle name="입력 3" xfId="544"/>
    <cellStyle name="제목 1 2" xfId="61"/>
    <cellStyle name="제목 1 2 10" xfId="1435"/>
    <cellStyle name="제목 1 2 11" xfId="1902"/>
    <cellStyle name="제목 1 2 12" xfId="1996"/>
    <cellStyle name="제목 1 2 13" xfId="2038"/>
    <cellStyle name="제목 1 2 14" xfId="2161"/>
    <cellStyle name="제목 1 2 15" xfId="2291"/>
    <cellStyle name="제목 1 2 16" xfId="2138"/>
    <cellStyle name="제목 1 2 17" xfId="2380"/>
    <cellStyle name="제목 1 2 18" xfId="2233"/>
    <cellStyle name="제목 1 2 19" xfId="2324"/>
    <cellStyle name="제목 1 2 2" xfId="756"/>
    <cellStyle name="제목 1 2 3" xfId="1090"/>
    <cellStyle name="제목 1 2 4" xfId="1210"/>
    <cellStyle name="제목 1 2 5" xfId="1170"/>
    <cellStyle name="제목 1 2 6" xfId="1222"/>
    <cellStyle name="제목 1 2 7" xfId="1538"/>
    <cellStyle name="제목 1 2 8" xfId="1625"/>
    <cellStyle name="제목 1 2 9" xfId="1733"/>
    <cellStyle name="제목 1 3" xfId="546"/>
    <cellStyle name="제목 2 2" xfId="62"/>
    <cellStyle name="제목 2 2 10" xfId="1612"/>
    <cellStyle name="제목 2 2 11" xfId="1903"/>
    <cellStyle name="제목 2 2 12" xfId="1995"/>
    <cellStyle name="제목 2 2 13" xfId="1829"/>
    <cellStyle name="제목 2 2 14" xfId="2113"/>
    <cellStyle name="제목 2 2 15" xfId="2215"/>
    <cellStyle name="제목 2 2 16" xfId="2167"/>
    <cellStyle name="제목 2 2 17" xfId="2018"/>
    <cellStyle name="제목 2 2 18" xfId="2329"/>
    <cellStyle name="제목 2 2 19" xfId="2462"/>
    <cellStyle name="제목 2 2 2" xfId="757"/>
    <cellStyle name="제목 2 2 3" xfId="1091"/>
    <cellStyle name="제목 2 2 4" xfId="1211"/>
    <cellStyle name="제목 2 2 5" xfId="1169"/>
    <cellStyle name="제목 2 2 6" xfId="1347"/>
    <cellStyle name="제목 2 2 7" xfId="1384"/>
    <cellStyle name="제목 2 2 8" xfId="1620"/>
    <cellStyle name="제목 2 2 9" xfId="1595"/>
    <cellStyle name="제목 2 3" xfId="547"/>
    <cellStyle name="제목 3 2" xfId="63"/>
    <cellStyle name="제목 3 2 10" xfId="1450"/>
    <cellStyle name="제목 3 2 11" xfId="1904"/>
    <cellStyle name="제목 3 2 12" xfId="1994"/>
    <cellStyle name="제목 3 2 13" xfId="2132"/>
    <cellStyle name="제목 3 2 14" xfId="1973"/>
    <cellStyle name="제목 3 2 15" xfId="2015"/>
    <cellStyle name="제목 3 2 16" xfId="2083"/>
    <cellStyle name="제목 3 2 17" xfId="2400"/>
    <cellStyle name="제목 3 2 18" xfId="2288"/>
    <cellStyle name="제목 3 2 19" xfId="2463"/>
    <cellStyle name="제목 3 2 2" xfId="758"/>
    <cellStyle name="제목 3 2 3" xfId="1092"/>
    <cellStyle name="제목 3 2 4" xfId="1212"/>
    <cellStyle name="제목 3 2 5" xfId="1168"/>
    <cellStyle name="제목 3 2 6" xfId="1389"/>
    <cellStyle name="제목 3 2 7" xfId="1504"/>
    <cellStyle name="제목 3 2 8" xfId="1704"/>
    <cellStyle name="제목 3 2 9" xfId="1715"/>
    <cellStyle name="제목 3 3" xfId="548"/>
    <cellStyle name="제목 4 2" xfId="64"/>
    <cellStyle name="제목 4 2 10" xfId="1710"/>
    <cellStyle name="제목 4 2 11" xfId="1905"/>
    <cellStyle name="제목 4 2 12" xfId="1913"/>
    <cellStyle name="제목 4 2 13" xfId="2144"/>
    <cellStyle name="제목 4 2 14" xfId="2208"/>
    <cellStyle name="제목 4 2 15" xfId="2084"/>
    <cellStyle name="제목 4 2 16" xfId="1961"/>
    <cellStyle name="제목 4 2 17" xfId="2473"/>
    <cellStyle name="제목 4 2 18" xfId="2546"/>
    <cellStyle name="제목 4 2 19" xfId="2608"/>
    <cellStyle name="제목 4 2 2" xfId="759"/>
    <cellStyle name="제목 4 2 3" xfId="1093"/>
    <cellStyle name="제목 4 2 4" xfId="1213"/>
    <cellStyle name="제목 4 2 5" xfId="1166"/>
    <cellStyle name="제목 4 2 6" xfId="1398"/>
    <cellStyle name="제목 4 2 7" xfId="1493"/>
    <cellStyle name="제목 4 2 8" xfId="1712"/>
    <cellStyle name="제목 4 2 9" xfId="1698"/>
    <cellStyle name="제목 4 3" xfId="549"/>
    <cellStyle name="제목 5" xfId="65"/>
    <cellStyle name="제목 5 10" xfId="1570"/>
    <cellStyle name="제목 5 11" xfId="1901"/>
    <cellStyle name="제목 5 12" xfId="1997"/>
    <cellStyle name="제목 5 13" xfId="2037"/>
    <cellStyle name="제목 5 14" xfId="2114"/>
    <cellStyle name="제목 5 15" xfId="2321"/>
    <cellStyle name="제목 5 16" xfId="2247"/>
    <cellStyle name="제목 5 17" xfId="2069"/>
    <cellStyle name="제목 5 18" xfId="2337"/>
    <cellStyle name="제목 5 19" xfId="2524"/>
    <cellStyle name="제목 5 2" xfId="755"/>
    <cellStyle name="제목 5 3" xfId="1089"/>
    <cellStyle name="제목 5 4" xfId="1209"/>
    <cellStyle name="제목 5 5" xfId="1172"/>
    <cellStyle name="제목 5 6" xfId="1160"/>
    <cellStyle name="제목 5 7" xfId="1495"/>
    <cellStyle name="제목 5 8" xfId="1622"/>
    <cellStyle name="제목 5 9" xfId="1758"/>
    <cellStyle name="제목 6" xfId="545"/>
    <cellStyle name="좋음 2" xfId="66"/>
    <cellStyle name="좋음 2 10" xfId="1663"/>
    <cellStyle name="좋음 2 11" xfId="1906"/>
    <cellStyle name="좋음 2 12" xfId="1912"/>
    <cellStyle name="좋음 2 13" xfId="2150"/>
    <cellStyle name="좋음 2 14" xfId="2209"/>
    <cellStyle name="좋음 2 15" xfId="2183"/>
    <cellStyle name="좋음 2 16" xfId="2197"/>
    <cellStyle name="좋음 2 17" xfId="2474"/>
    <cellStyle name="좋음 2 18" xfId="2547"/>
    <cellStyle name="좋음 2 19" xfId="2609"/>
    <cellStyle name="좋음 2 2" xfId="760"/>
    <cellStyle name="좋음 2 3" xfId="1094"/>
    <cellStyle name="좋음 2 4" xfId="1214"/>
    <cellStyle name="좋음 2 5" xfId="1165"/>
    <cellStyle name="좋음 2 6" xfId="1573"/>
    <cellStyle name="좋음 2 7" xfId="1269"/>
    <cellStyle name="좋음 2 8" xfId="1667"/>
    <cellStyle name="좋음 2 9" xfId="1686"/>
    <cellStyle name="좋음 3" xfId="550"/>
    <cellStyle name="출력 2" xfId="68"/>
    <cellStyle name="출력 2 10" xfId="1605"/>
    <cellStyle name="출력 2 11" xfId="1907"/>
    <cellStyle name="출력 2 12" xfId="1993"/>
    <cellStyle name="출력 2 13" xfId="2252"/>
    <cellStyle name="출력 2 14" xfId="2336"/>
    <cellStyle name="출력 2 15" xfId="2088"/>
    <cellStyle name="출력 2 16" xfId="2512"/>
    <cellStyle name="출력 2 17" xfId="2580"/>
    <cellStyle name="출력 2 18" xfId="2635"/>
    <cellStyle name="출력 2 19" xfId="2680"/>
    <cellStyle name="출력 2 2" xfId="761"/>
    <cellStyle name="출력 2 3" xfId="1095"/>
    <cellStyle name="출력 2 4" xfId="1215"/>
    <cellStyle name="출력 2 5" xfId="1268"/>
    <cellStyle name="출력 2 6" xfId="1568"/>
    <cellStyle name="출력 2 7" xfId="1309"/>
    <cellStyle name="출력 2 8" xfId="1515"/>
    <cellStyle name="출력 2 9" xfId="1708"/>
    <cellStyle name="출력 3" xfId="551"/>
    <cellStyle name="콤마 [0]_0.상암내역총괄" xfId="69"/>
    <cellStyle name="콤마 [2]" xfId="70"/>
    <cellStyle name="콤마_0.상암내역총괄" xfId="71"/>
    <cellStyle name="표준" xfId="0" builtinId="0"/>
    <cellStyle name="표준 10" xfId="72"/>
    <cellStyle name="표준 10 10" xfId="971"/>
    <cellStyle name="표준 10 11" xfId="992"/>
    <cellStyle name="표준 10 12" xfId="999"/>
    <cellStyle name="표준 10 13" xfId="989"/>
    <cellStyle name="표준 10 14" xfId="1050"/>
    <cellStyle name="표준 10 15" xfId="1151"/>
    <cellStyle name="표준 10 16" xfId="1282"/>
    <cellStyle name="표준 10 17" xfId="1498"/>
    <cellStyle name="표준 10 18" xfId="1220"/>
    <cellStyle name="표준 10 19" xfId="1240"/>
    <cellStyle name="표준 10 2" xfId="691"/>
    <cellStyle name="표준 10 2 10" xfId="1811"/>
    <cellStyle name="표준 10 2 11" xfId="2066"/>
    <cellStyle name="표준 10 2 12" xfId="2092"/>
    <cellStyle name="표준 10 2 13" xfId="1927"/>
    <cellStyle name="표준 10 2 14" xfId="1978"/>
    <cellStyle name="표준 10 2 15" xfId="2296"/>
    <cellStyle name="표준 10 2 16" xfId="2417"/>
    <cellStyle name="표준 10 2 17" xfId="2221"/>
    <cellStyle name="표준 10 2 18" xfId="2259"/>
    <cellStyle name="표준 10 2 19" xfId="2445"/>
    <cellStyle name="표준 10 2 2" xfId="873"/>
    <cellStyle name="표준 10 2 3" xfId="1125"/>
    <cellStyle name="표준 10 2 4" xfId="1369"/>
    <cellStyle name="표준 10 2 5" xfId="1467"/>
    <cellStyle name="표준 10 2 6" xfId="1157"/>
    <cellStyle name="표준 10 2 7" xfId="1571"/>
    <cellStyle name="표준 10 2 8" xfId="1318"/>
    <cellStyle name="표준 10 2 9" xfId="1238"/>
    <cellStyle name="표준 10 20" xfId="1604"/>
    <cellStyle name="표준 10 21" xfId="1777"/>
    <cellStyle name="표준 10 22" xfId="1837"/>
    <cellStyle name="표준 10 23" xfId="2107"/>
    <cellStyle name="표준 10 24" xfId="2263"/>
    <cellStyle name="표준 10 25" xfId="2345"/>
    <cellStyle name="표준 10 26" xfId="2388"/>
    <cellStyle name="표준 10 27" xfId="2521"/>
    <cellStyle name="표준 10 28" xfId="2587"/>
    <cellStyle name="표준 10 29" xfId="2641"/>
    <cellStyle name="표준 10 3" xfId="913"/>
    <cellStyle name="표준 10 30" xfId="2685"/>
    <cellStyle name="표준 10 4" xfId="938"/>
    <cellStyle name="표준 10 5" xfId="943"/>
    <cellStyle name="표준 10 6" xfId="901"/>
    <cellStyle name="표준 10 7" xfId="952"/>
    <cellStyle name="표준 10 8" xfId="966"/>
    <cellStyle name="표준 10 9" xfId="957"/>
    <cellStyle name="표준 100" xfId="73"/>
    <cellStyle name="표준 101" xfId="74"/>
    <cellStyle name="표준 102" xfId="75"/>
    <cellStyle name="표준 103" xfId="76"/>
    <cellStyle name="표준 104" xfId="77"/>
    <cellStyle name="표준 105" xfId="78"/>
    <cellStyle name="표준 106" xfId="79"/>
    <cellStyle name="표준 107" xfId="80"/>
    <cellStyle name="표준 108" xfId="81"/>
    <cellStyle name="표준 109" xfId="82"/>
    <cellStyle name="표준 11" xfId="83"/>
    <cellStyle name="표준 11 2" xfId="650"/>
    <cellStyle name="표준 11 2 10" xfId="1819"/>
    <cellStyle name="표준 11 2 11" xfId="2109"/>
    <cellStyle name="표준 11 2 12" xfId="2204"/>
    <cellStyle name="표준 11 2 13" xfId="2120"/>
    <cellStyle name="표준 11 2 14" xfId="2205"/>
    <cellStyle name="표준 11 2 15" xfId="2466"/>
    <cellStyle name="표준 11 2 16" xfId="1979"/>
    <cellStyle name="표준 11 2 17" xfId="2469"/>
    <cellStyle name="표준 11 2 18" xfId="2425"/>
    <cellStyle name="표준 11 2 19" xfId="2485"/>
    <cellStyle name="표준 11 2 2" xfId="939"/>
    <cellStyle name="표준 11 2 3" xfId="1133"/>
    <cellStyle name="표준 11 2 4" xfId="1397"/>
    <cellStyle name="표준 11 2 5" xfId="1516"/>
    <cellStyle name="표준 11 2 6" xfId="1589"/>
    <cellStyle name="표준 11 2 7" xfId="1664"/>
    <cellStyle name="표준 11 2 8" xfId="1610"/>
    <cellStyle name="표준 11 2 9" xfId="1780"/>
    <cellStyle name="표준 11 3" xfId="944"/>
    <cellStyle name="표준 11 4" xfId="905"/>
    <cellStyle name="표준 11 5" xfId="942"/>
    <cellStyle name="표준 11 6" xfId="965"/>
    <cellStyle name="표준 11 7" xfId="956"/>
    <cellStyle name="표준 11 8" xfId="970"/>
    <cellStyle name="표준 110" xfId="84"/>
    <cellStyle name="표준 111" xfId="85"/>
    <cellStyle name="표준 112" xfId="86"/>
    <cellStyle name="표준 113" xfId="87"/>
    <cellStyle name="표준 114" xfId="88"/>
    <cellStyle name="표준 115" xfId="89"/>
    <cellStyle name="표준 116" xfId="90"/>
    <cellStyle name="표준 117" xfId="91"/>
    <cellStyle name="표준 118" xfId="92"/>
    <cellStyle name="표준 119" xfId="93"/>
    <cellStyle name="표준 12" xfId="94"/>
    <cellStyle name="표준 12 2" xfId="920"/>
    <cellStyle name="표준 12 3" xfId="903"/>
    <cellStyle name="표준 12 4" xfId="964"/>
    <cellStyle name="표준 12 5" xfId="963"/>
    <cellStyle name="표준 12 6" xfId="977"/>
    <cellStyle name="표준 120" xfId="95"/>
    <cellStyle name="표준 121" xfId="96"/>
    <cellStyle name="표준 122" xfId="97"/>
    <cellStyle name="표준 123" xfId="98"/>
    <cellStyle name="표준 124" xfId="99"/>
    <cellStyle name="표준 125" xfId="100"/>
    <cellStyle name="표준 126" xfId="101"/>
    <cellStyle name="표준 127" xfId="102"/>
    <cellStyle name="표준 128" xfId="103"/>
    <cellStyle name="표준 129" xfId="104"/>
    <cellStyle name="표준 13" xfId="105"/>
    <cellStyle name="표준 130" xfId="106"/>
    <cellStyle name="표준 131" xfId="107"/>
    <cellStyle name="표준 132" xfId="108"/>
    <cellStyle name="표준 133" xfId="109"/>
    <cellStyle name="표준 134" xfId="110"/>
    <cellStyle name="표준 135" xfId="111"/>
    <cellStyle name="표준 136" xfId="112"/>
    <cellStyle name="표준 137" xfId="113"/>
    <cellStyle name="표준 138" xfId="114"/>
    <cellStyle name="표준 139" xfId="115"/>
    <cellStyle name="표준 14" xfId="116"/>
    <cellStyle name="표준 140" xfId="117"/>
    <cellStyle name="표준 141" xfId="118"/>
    <cellStyle name="표준 142" xfId="119"/>
    <cellStyle name="표준 143" xfId="120"/>
    <cellStyle name="표준 144" xfId="121"/>
    <cellStyle name="표준 145" xfId="122"/>
    <cellStyle name="표준 146" xfId="123"/>
    <cellStyle name="표준 147" xfId="124"/>
    <cellStyle name="표준 148" xfId="125"/>
    <cellStyle name="표준 149" xfId="126"/>
    <cellStyle name="표준 15" xfId="127"/>
    <cellStyle name="표준 150" xfId="128"/>
    <cellStyle name="표준 151" xfId="259"/>
    <cellStyle name="표준 152" xfId="261"/>
    <cellStyle name="표준 153" xfId="260"/>
    <cellStyle name="표준 154" xfId="262"/>
    <cellStyle name="표준 155" xfId="264"/>
    <cellStyle name="표준 156" xfId="265"/>
    <cellStyle name="표준 157" xfId="263"/>
    <cellStyle name="표준 158" xfId="267"/>
    <cellStyle name="표준 159" xfId="266"/>
    <cellStyle name="표준 16" xfId="129"/>
    <cellStyle name="표준 16 2" xfId="947"/>
    <cellStyle name="표준 16 2 2" xfId="948"/>
    <cellStyle name="표준 16 2 3" xfId="1014"/>
    <cellStyle name="표준 16 2 4" xfId="998"/>
    <cellStyle name="표준 16 2 5" xfId="1000"/>
    <cellStyle name="표준 16 3" xfId="1013"/>
    <cellStyle name="표준 16 4" xfId="1008"/>
    <cellStyle name="표준 16 5" xfId="1023"/>
    <cellStyle name="표준 160" xfId="268"/>
    <cellStyle name="표준 161" xfId="269"/>
    <cellStyle name="표준 161 2" xfId="383"/>
    <cellStyle name="표준 162" xfId="270"/>
    <cellStyle name="표준 163" xfId="271"/>
    <cellStyle name="표준 164" xfId="272"/>
    <cellStyle name="표준 165" xfId="273"/>
    <cellStyle name="표준 166" xfId="274"/>
    <cellStyle name="표준 167" xfId="275"/>
    <cellStyle name="표준 168" xfId="276"/>
    <cellStyle name="표준 169" xfId="277"/>
    <cellStyle name="표준 17" xfId="130"/>
    <cellStyle name="표준 17 2" xfId="949"/>
    <cellStyle name="표준 17 3" xfId="1015"/>
    <cellStyle name="표준 17 4" xfId="996"/>
    <cellStyle name="표준 17 5" xfId="1004"/>
    <cellStyle name="표준 170" xfId="278"/>
    <cellStyle name="표준 171" xfId="282"/>
    <cellStyle name="표준 172" xfId="279"/>
    <cellStyle name="표준 173" xfId="281"/>
    <cellStyle name="표준 174" xfId="285"/>
    <cellStyle name="표준 175" xfId="284"/>
    <cellStyle name="표준 176" xfId="280"/>
    <cellStyle name="표준 177" xfId="287"/>
    <cellStyle name="표준 178" xfId="283"/>
    <cellStyle name="표준 179" xfId="286"/>
    <cellStyle name="표준 18" xfId="131"/>
    <cellStyle name="표준 18 2" xfId="950"/>
    <cellStyle name="표준 18 3" xfId="1016"/>
    <cellStyle name="표준 18 4" xfId="990"/>
    <cellStyle name="표준 18 5" xfId="995"/>
    <cellStyle name="표준 180" xfId="288"/>
    <cellStyle name="표준 181" xfId="289"/>
    <cellStyle name="표준 182" xfId="290"/>
    <cellStyle name="표준 183" xfId="291"/>
    <cellStyle name="표준 184" xfId="292"/>
    <cellStyle name="표준 185" xfId="293"/>
    <cellStyle name="표준 186" xfId="294"/>
    <cellStyle name="표준 187" xfId="295"/>
    <cellStyle name="표준 188" xfId="296"/>
    <cellStyle name="표준 189" xfId="297"/>
    <cellStyle name="표준 19" xfId="132"/>
    <cellStyle name="표준 19 2" xfId="951"/>
    <cellStyle name="표준 19 3" xfId="1017"/>
    <cellStyle name="표준 19 4" xfId="987"/>
    <cellStyle name="표준 19 5" xfId="1003"/>
    <cellStyle name="표준 190" xfId="298"/>
    <cellStyle name="표준 191" xfId="299"/>
    <cellStyle name="표준 192" xfId="300"/>
    <cellStyle name="표준 193" xfId="301"/>
    <cellStyle name="표준 194" xfId="302"/>
    <cellStyle name="표준 195" xfId="303"/>
    <cellStyle name="표준 196" xfId="304"/>
    <cellStyle name="표준 197" xfId="305"/>
    <cellStyle name="표준 198" xfId="306"/>
    <cellStyle name="표준 199" xfId="307"/>
    <cellStyle name="표준 2" xfId="133"/>
    <cellStyle name="표준 2 10" xfId="707"/>
    <cellStyle name="표준 2 11" xfId="709"/>
    <cellStyle name="표준 2 12" xfId="711"/>
    <cellStyle name="표준 2 13" xfId="713"/>
    <cellStyle name="표준 2 14" xfId="715"/>
    <cellStyle name="표준 2 15" xfId="717"/>
    <cellStyle name="표준 2 16" xfId="719"/>
    <cellStyle name="표준 2 17" xfId="778"/>
    <cellStyle name="표준 2 18" xfId="780"/>
    <cellStyle name="표준 2 19" xfId="782"/>
    <cellStyle name="표준 2 2" xfId="134"/>
    <cellStyle name="표준 2 2 2" xfId="847"/>
    <cellStyle name="표준 2 2 3" xfId="851"/>
    <cellStyle name="표준 2 2 4" xfId="855"/>
    <cellStyle name="표준 2 2 5" xfId="2739"/>
    <cellStyle name="표준 2 20" xfId="784"/>
    <cellStyle name="표준 2 21" xfId="786"/>
    <cellStyle name="표준 2 22" xfId="788"/>
    <cellStyle name="표준 2 23" xfId="798"/>
    <cellStyle name="표준 2 24" xfId="800"/>
    <cellStyle name="표준 2 25" xfId="802"/>
    <cellStyle name="표준 2 26" xfId="804"/>
    <cellStyle name="표준 2 27" xfId="806"/>
    <cellStyle name="표준 2 28" xfId="808"/>
    <cellStyle name="표준 2 29" xfId="810"/>
    <cellStyle name="표준 2 3" xfId="135"/>
    <cellStyle name="표준 2 3 10" xfId="1505"/>
    <cellStyle name="표준 2 3 11" xfId="1578"/>
    <cellStyle name="표준 2 3 12" xfId="1480"/>
    <cellStyle name="표준 2 3 13" xfId="1280"/>
    <cellStyle name="표준 2 3 14" xfId="1787"/>
    <cellStyle name="표준 2 3 15" xfId="1840"/>
    <cellStyle name="표준 2 3 16" xfId="2063"/>
    <cellStyle name="표준 2 3 17" xfId="2090"/>
    <cellStyle name="표준 2 3 18" xfId="2039"/>
    <cellStyle name="표준 2 3 19" xfId="2409"/>
    <cellStyle name="표준 2 3 2" xfId="692"/>
    <cellStyle name="표준 2 3 2 10" xfId="1821"/>
    <cellStyle name="표준 2 3 2 11" xfId="2119"/>
    <cellStyle name="표준 2 3 2 12" xfId="2213"/>
    <cellStyle name="표준 2 3 2 13" xfId="2293"/>
    <cellStyle name="표준 2 3 2 14" xfId="2373"/>
    <cellStyle name="표준 2 3 2 15" xfId="2478"/>
    <cellStyle name="표준 2 3 2 16" xfId="2551"/>
    <cellStyle name="표준 2 3 2 17" xfId="2612"/>
    <cellStyle name="표준 2 3 2 18" xfId="2661"/>
    <cellStyle name="표준 2 3 2 19" xfId="2703"/>
    <cellStyle name="표준 2 3 2 2" xfId="954"/>
    <cellStyle name="표준 2 3 2 3" xfId="1135"/>
    <cellStyle name="표준 2 3 2 4" xfId="1409"/>
    <cellStyle name="표준 2 3 2 5" xfId="1527"/>
    <cellStyle name="표준 2 3 2 6" xfId="1600"/>
    <cellStyle name="표준 2 3 2 7" xfId="1674"/>
    <cellStyle name="표준 2 3 2 8" xfId="1736"/>
    <cellStyle name="표준 2 3 2 9" xfId="1784"/>
    <cellStyle name="표준 2 3 20" xfId="2349"/>
    <cellStyle name="표준 2 3 21" xfId="2398"/>
    <cellStyle name="표준 2 3 22" xfId="2375"/>
    <cellStyle name="표준 2 3 23" xfId="2517"/>
    <cellStyle name="표준 2 3 3" xfId="967"/>
    <cellStyle name="표준 2 3 4" xfId="958"/>
    <cellStyle name="표준 2 3 5" xfId="972"/>
    <cellStyle name="표준 2 3 6" xfId="978"/>
    <cellStyle name="표준 2 3 7" xfId="1051"/>
    <cellStyle name="표준 2 3 8" xfId="1153"/>
    <cellStyle name="표준 2 3 9" xfId="1448"/>
    <cellStyle name="표준 2 30" xfId="812"/>
    <cellStyle name="표준 2 31" xfId="814"/>
    <cellStyle name="표준 2 32" xfId="816"/>
    <cellStyle name="표준 2 33" xfId="819"/>
    <cellStyle name="표준 2 34" xfId="821"/>
    <cellStyle name="표준 2 35" xfId="824"/>
    <cellStyle name="표준 2 36" xfId="827"/>
    <cellStyle name="표준 2 37" xfId="830"/>
    <cellStyle name="표준 2 38" xfId="833"/>
    <cellStyle name="표준 2 39" xfId="836"/>
    <cellStyle name="표준 2 4" xfId="694"/>
    <cellStyle name="표준 2 40" xfId="839"/>
    <cellStyle name="표준 2 41" xfId="842"/>
    <cellStyle name="표준 2 42" xfId="860"/>
    <cellStyle name="표준 2 43" xfId="865"/>
    <cellStyle name="표준 2 44" xfId="1024"/>
    <cellStyle name="표준 2 45" xfId="1028"/>
    <cellStyle name="표준 2 46" xfId="1031"/>
    <cellStyle name="표준 2 47" xfId="1035"/>
    <cellStyle name="표준 2 48" xfId="1040"/>
    <cellStyle name="표준 2 49" xfId="1042"/>
    <cellStyle name="표준 2 5" xfId="696"/>
    <cellStyle name="표준 2 50" xfId="1044"/>
    <cellStyle name="표준 2 51" xfId="2733"/>
    <cellStyle name="표준 2 52" xfId="2737"/>
    <cellStyle name="표준 2 6" xfId="698"/>
    <cellStyle name="표준 2 7" xfId="700"/>
    <cellStyle name="표준 2 8" xfId="703"/>
    <cellStyle name="표준 2 9" xfId="705"/>
    <cellStyle name="표준 20" xfId="136"/>
    <cellStyle name="표준 20 10" xfId="1167"/>
    <cellStyle name="표준 20 11" xfId="1866"/>
    <cellStyle name="표준 20 12" xfId="2139"/>
    <cellStyle name="표준 20 13" xfId="2016"/>
    <cellStyle name="표준 20 14" xfId="2082"/>
    <cellStyle name="표준 20 15" xfId="2070"/>
    <cellStyle name="표준 20 16" xfId="2443"/>
    <cellStyle name="표준 20 17" xfId="2282"/>
    <cellStyle name="표준 20 18" xfId="2141"/>
    <cellStyle name="표준 20 19" xfId="2219"/>
    <cellStyle name="표준 20 2" xfId="720"/>
    <cellStyle name="표준 20 3" xfId="1054"/>
    <cellStyle name="표준 20 4" xfId="1174"/>
    <cellStyle name="표준 20 5" xfId="1300"/>
    <cellStyle name="표준 20 6" xfId="1557"/>
    <cellStyle name="표준 20 7" xfId="1626"/>
    <cellStyle name="표준 20 8" xfId="1550"/>
    <cellStyle name="표준 20 9" xfId="1738"/>
    <cellStyle name="표준 200" xfId="308"/>
    <cellStyle name="표준 201" xfId="309"/>
    <cellStyle name="표준 202" xfId="310"/>
    <cellStyle name="표준 203" xfId="312"/>
    <cellStyle name="표준 204" xfId="311"/>
    <cellStyle name="표준 205" xfId="314"/>
    <cellStyle name="표준 206" xfId="316"/>
    <cellStyle name="표준 207" xfId="317"/>
    <cellStyle name="표준 208" xfId="313"/>
    <cellStyle name="표준 209" xfId="315"/>
    <cellStyle name="표준 21" xfId="137"/>
    <cellStyle name="표준 210" xfId="318"/>
    <cellStyle name="표준 211" xfId="319"/>
    <cellStyle name="표준 212" xfId="320"/>
    <cellStyle name="표준 213" xfId="321"/>
    <cellStyle name="표준 214" xfId="322"/>
    <cellStyle name="표준 215" xfId="324"/>
    <cellStyle name="표준 216" xfId="325"/>
    <cellStyle name="표준 217" xfId="326"/>
    <cellStyle name="표준 218" xfId="327"/>
    <cellStyle name="표준 219" xfId="328"/>
    <cellStyle name="표준 22" xfId="138"/>
    <cellStyle name="표준 220" xfId="329"/>
    <cellStyle name="표준 221" xfId="330"/>
    <cellStyle name="표준 222" xfId="323"/>
    <cellStyle name="표준 223" xfId="331"/>
    <cellStyle name="표준 224" xfId="332"/>
    <cellStyle name="표준 225" xfId="333"/>
    <cellStyle name="표준 226" xfId="334"/>
    <cellStyle name="표준 227" xfId="335"/>
    <cellStyle name="표준 228" xfId="336"/>
    <cellStyle name="표준 229" xfId="338"/>
    <cellStyle name="표준 23" xfId="139"/>
    <cellStyle name="표준 23 10" xfId="1745"/>
    <cellStyle name="표준 23 11" xfId="1910"/>
    <cellStyle name="표준 23 12" xfId="1851"/>
    <cellStyle name="표준 23 13" xfId="1860"/>
    <cellStyle name="표준 23 14" xfId="2087"/>
    <cellStyle name="표준 23 15" xfId="2305"/>
    <cellStyle name="표준 23 16" xfId="2408"/>
    <cellStyle name="표준 23 17" xfId="2162"/>
    <cellStyle name="표준 23 18" xfId="2518"/>
    <cellStyle name="표준 23 19" xfId="2584"/>
    <cellStyle name="표준 23 2" xfId="762"/>
    <cellStyle name="표준 23 3" xfId="1096"/>
    <cellStyle name="표준 23 4" xfId="1217"/>
    <cellStyle name="표준 23 5" xfId="1442"/>
    <cellStyle name="표준 23 6" xfId="1286"/>
    <cellStyle name="표준 23 7" xfId="1496"/>
    <cellStyle name="표준 23 8" xfId="1394"/>
    <cellStyle name="표준 23 9" xfId="1707"/>
    <cellStyle name="표준 230" xfId="337"/>
    <cellStyle name="표준 231" xfId="339"/>
    <cellStyle name="표준 232" xfId="341"/>
    <cellStyle name="표준 233" xfId="342"/>
    <cellStyle name="표준 234" xfId="343"/>
    <cellStyle name="표준 235" xfId="344"/>
    <cellStyle name="표준 236" xfId="345"/>
    <cellStyle name="표준 237" xfId="346"/>
    <cellStyle name="표준 238" xfId="347"/>
    <cellStyle name="표준 239" xfId="340"/>
    <cellStyle name="표준 24" xfId="140"/>
    <cellStyle name="표준 240" xfId="348"/>
    <cellStyle name="표준 241" xfId="349"/>
    <cellStyle name="표준 242" xfId="350"/>
    <cellStyle name="표준 243" xfId="351"/>
    <cellStyle name="표준 244" xfId="352"/>
    <cellStyle name="표준 245" xfId="353"/>
    <cellStyle name="표준 246" xfId="354"/>
    <cellStyle name="표준 247" xfId="355"/>
    <cellStyle name="표준 248" xfId="359"/>
    <cellStyle name="표준 249" xfId="360"/>
    <cellStyle name="표준 25" xfId="141"/>
    <cellStyle name="표준 250" xfId="356"/>
    <cellStyle name="표준 251" xfId="358"/>
    <cellStyle name="표준 252" xfId="361"/>
    <cellStyle name="표준 253" xfId="357"/>
    <cellStyle name="표준 254" xfId="362"/>
    <cellStyle name="표준 255" xfId="363"/>
    <cellStyle name="표준 256" xfId="364"/>
    <cellStyle name="표준 256 2" xfId="615"/>
    <cellStyle name="표준 256 2 2" xfId="2721"/>
    <cellStyle name="표준 256 3" xfId="627"/>
    <cellStyle name="표준 256 3 2" xfId="2730"/>
    <cellStyle name="표준 256 4" xfId="2714"/>
    <cellStyle name="표준 257" xfId="366"/>
    <cellStyle name="표준 258" xfId="368"/>
    <cellStyle name="표준 259" xfId="369"/>
    <cellStyle name="표준 26" xfId="142"/>
    <cellStyle name="표준 260" xfId="370"/>
    <cellStyle name="표준 261" xfId="371"/>
    <cellStyle name="표준 262" xfId="372"/>
    <cellStyle name="표준 263" xfId="373"/>
    <cellStyle name="표준 263 2" xfId="625"/>
    <cellStyle name="표준 264" xfId="374"/>
    <cellStyle name="표준 265" xfId="375"/>
    <cellStyle name="표준 266" xfId="376"/>
    <cellStyle name="표준 266 2" xfId="617"/>
    <cellStyle name="표준 266 2 2" xfId="2723"/>
    <cellStyle name="표준 266 3" xfId="2716"/>
    <cellStyle name="표준 267" xfId="384"/>
    <cellStyle name="표준 268" xfId="385"/>
    <cellStyle name="표준 269" xfId="386"/>
    <cellStyle name="표준 27" xfId="143"/>
    <cellStyle name="표준 270" xfId="387"/>
    <cellStyle name="표준 271" xfId="388"/>
    <cellStyle name="표준 272" xfId="389"/>
    <cellStyle name="표준 273" xfId="392"/>
    <cellStyle name="표준 274" xfId="393"/>
    <cellStyle name="표준 275" xfId="390"/>
    <cellStyle name="표준 276" xfId="391"/>
    <cellStyle name="표준 277" xfId="394"/>
    <cellStyle name="표준 278" xfId="395"/>
    <cellStyle name="표준 279" xfId="396"/>
    <cellStyle name="표준 28" xfId="144"/>
    <cellStyle name="표준 280" xfId="397"/>
    <cellStyle name="표준 281" xfId="398"/>
    <cellStyle name="표준 282" xfId="399"/>
    <cellStyle name="표준 283" xfId="400"/>
    <cellStyle name="표준 284" xfId="401"/>
    <cellStyle name="표준 285" xfId="402"/>
    <cellStyle name="표준 286" xfId="403"/>
    <cellStyle name="표준 287" xfId="404"/>
    <cellStyle name="표준 288" xfId="405"/>
    <cellStyle name="표준 289" xfId="407"/>
    <cellStyle name="표준 29" xfId="145"/>
    <cellStyle name="표준 290" xfId="408"/>
    <cellStyle name="표준 291" xfId="409"/>
    <cellStyle name="표준 292" xfId="410"/>
    <cellStyle name="표준 293" xfId="413"/>
    <cellStyle name="표준 294" xfId="414"/>
    <cellStyle name="표준 295" xfId="411"/>
    <cellStyle name="표준 296" xfId="412"/>
    <cellStyle name="표준 297" xfId="415"/>
    <cellStyle name="표준 298" xfId="416"/>
    <cellStyle name="표준 299" xfId="417"/>
    <cellStyle name="표준 3" xfId="146"/>
    <cellStyle name="표준 3 10" xfId="840"/>
    <cellStyle name="표준 3 11" xfId="843"/>
    <cellStyle name="표준 3 12" xfId="861"/>
    <cellStyle name="표준 3 13" xfId="946"/>
    <cellStyle name="표준 3 14" xfId="1022"/>
    <cellStyle name="표준 3 15" xfId="1027"/>
    <cellStyle name="표준 3 2" xfId="147"/>
    <cellStyle name="표준 3 2 10" xfId="1651"/>
    <cellStyle name="표준 3 2 11" xfId="1964"/>
    <cellStyle name="표준 3 2 12" xfId="1865"/>
    <cellStyle name="표준 3 2 13" xfId="1861"/>
    <cellStyle name="표준 3 2 14" xfId="2147"/>
    <cellStyle name="표준 3 2 15" xfId="2377"/>
    <cellStyle name="표준 3 2 16" xfId="2401"/>
    <cellStyle name="표준 3 2 17" xfId="2379"/>
    <cellStyle name="표준 3 2 18" xfId="1830"/>
    <cellStyle name="표준 3 2 19" xfId="2387"/>
    <cellStyle name="표준 3 2 2" xfId="817"/>
    <cellStyle name="표준 3 2 3" xfId="1112"/>
    <cellStyle name="표준 3 2 4" xfId="1271"/>
    <cellStyle name="표준 3 2 5" xfId="1427"/>
    <cellStyle name="표준 3 2 6" xfId="1364"/>
    <cellStyle name="표준 3 2 7" xfId="1597"/>
    <cellStyle name="표준 3 2 8" xfId="1349"/>
    <cellStyle name="표준 3 2 9" xfId="1649"/>
    <cellStyle name="표준 3 3" xfId="148"/>
    <cellStyle name="표준 3 4" xfId="822"/>
    <cellStyle name="표준 3 5" xfId="825"/>
    <cellStyle name="표준 3 6" xfId="828"/>
    <cellStyle name="표준 3 7" xfId="831"/>
    <cellStyle name="표준 3 8" xfId="834"/>
    <cellStyle name="표준 3 9" xfId="837"/>
    <cellStyle name="표준 30" xfId="149"/>
    <cellStyle name="표준 300" xfId="418"/>
    <cellStyle name="표준 301" xfId="419"/>
    <cellStyle name="표준 302" xfId="420"/>
    <cellStyle name="표준 303" xfId="421"/>
    <cellStyle name="표준 304" xfId="422"/>
    <cellStyle name="표준 305" xfId="423"/>
    <cellStyle name="표준 306" xfId="424"/>
    <cellStyle name="표준 307" xfId="425"/>
    <cellStyle name="표준 308" xfId="426"/>
    <cellStyle name="표준 309" xfId="427"/>
    <cellStyle name="표준 31" xfId="150"/>
    <cellStyle name="표준 310" xfId="428"/>
    <cellStyle name="표준 311" xfId="429"/>
    <cellStyle name="표준 312" xfId="430"/>
    <cellStyle name="표준 313" xfId="431"/>
    <cellStyle name="표준 314" xfId="432"/>
    <cellStyle name="표준 315" xfId="433"/>
    <cellStyle name="표준 316" xfId="434"/>
    <cellStyle name="표준 317" xfId="435"/>
    <cellStyle name="표준 318" xfId="436"/>
    <cellStyle name="표준 319" xfId="437"/>
    <cellStyle name="표준 32" xfId="151"/>
    <cellStyle name="표준 320" xfId="438"/>
    <cellStyle name="표준 321" xfId="439"/>
    <cellStyle name="표준 322" xfId="440"/>
    <cellStyle name="표준 323" xfId="441"/>
    <cellStyle name="표준 324" xfId="442"/>
    <cellStyle name="표준 325" xfId="443"/>
    <cellStyle name="표준 326" xfId="444"/>
    <cellStyle name="표준 327" xfId="445"/>
    <cellStyle name="표준 328" xfId="446"/>
    <cellStyle name="표준 329" xfId="447"/>
    <cellStyle name="표준 33" xfId="152"/>
    <cellStyle name="표준 33 10" xfId="1723"/>
    <cellStyle name="표준 33 11" xfId="1920"/>
    <cellStyle name="표준 33 12" xfId="2058"/>
    <cellStyle name="표준 33 13" xfId="2115"/>
    <cellStyle name="표준 33 14" xfId="2042"/>
    <cellStyle name="표준 33 15" xfId="2241"/>
    <cellStyle name="표준 33 16" xfId="2049"/>
    <cellStyle name="표준 33 17" xfId="2404"/>
    <cellStyle name="표준 33 18" xfId="2383"/>
    <cellStyle name="표준 33 19" xfId="2503"/>
    <cellStyle name="표준 33 2" xfId="771"/>
    <cellStyle name="표준 33 3" xfId="1098"/>
    <cellStyle name="표준 33 4" xfId="1226"/>
    <cellStyle name="표준 33 5" xfId="1404"/>
    <cellStyle name="표준 33 6" xfId="1302"/>
    <cellStyle name="표준 33 7" xfId="1641"/>
    <cellStyle name="표준 33 8" xfId="1668"/>
    <cellStyle name="표준 33 9" xfId="1774"/>
    <cellStyle name="표준 330" xfId="451"/>
    <cellStyle name="표준 331" xfId="448"/>
    <cellStyle name="표준 332" xfId="449"/>
    <cellStyle name="표준 333" xfId="450"/>
    <cellStyle name="표준 334" xfId="452"/>
    <cellStyle name="표준 335" xfId="453"/>
    <cellStyle name="표준 336" xfId="454"/>
    <cellStyle name="표준 337" xfId="455"/>
    <cellStyle name="표준 338" xfId="456"/>
    <cellStyle name="표준 339" xfId="457"/>
    <cellStyle name="표준 34" xfId="153"/>
    <cellStyle name="표준 34 10" xfId="1159"/>
    <cellStyle name="표준 34 11" xfId="1921"/>
    <cellStyle name="표준 34 12" xfId="2051"/>
    <cellStyle name="표준 34 13" xfId="2268"/>
    <cellStyle name="표준 34 14" xfId="2350"/>
    <cellStyle name="표준 34 15" xfId="2153"/>
    <cellStyle name="표준 34 16" xfId="2527"/>
    <cellStyle name="표준 34 17" xfId="2591"/>
    <cellStyle name="표준 34 18" xfId="2644"/>
    <cellStyle name="표준 34 19" xfId="2687"/>
    <cellStyle name="표준 34 2" xfId="772"/>
    <cellStyle name="표준 34 3" xfId="1099"/>
    <cellStyle name="표준 34 4" xfId="1227"/>
    <cellStyle name="표준 34 5" xfId="1293"/>
    <cellStyle name="표준 34 6" xfId="1219"/>
    <cellStyle name="표준 34 7" xfId="1428"/>
    <cellStyle name="표준 34 8" xfId="1476"/>
    <cellStyle name="표준 34 9" xfId="1772"/>
    <cellStyle name="표준 340" xfId="458"/>
    <cellStyle name="표준 341" xfId="459"/>
    <cellStyle name="표준 342" xfId="460"/>
    <cellStyle name="표준 343" xfId="461"/>
    <cellStyle name="표준 344" xfId="462"/>
    <cellStyle name="표준 345" xfId="463"/>
    <cellStyle name="표준 346" xfId="464"/>
    <cellStyle name="표준 347" xfId="465"/>
    <cellStyle name="표준 348" xfId="466"/>
    <cellStyle name="표준 349" xfId="467"/>
    <cellStyle name="표준 35" xfId="154"/>
    <cellStyle name="표준 35 10" xfId="1671"/>
    <cellStyle name="표준 35 11" xfId="1922"/>
    <cellStyle name="표준 35 12" xfId="1991"/>
    <cellStyle name="표준 35 13" xfId="2264"/>
    <cellStyle name="표준 35 14" xfId="2346"/>
    <cellStyle name="표준 35 15" xfId="2026"/>
    <cellStyle name="표준 35 16" xfId="2522"/>
    <cellStyle name="표준 35 17" xfId="2588"/>
    <cellStyle name="표준 35 18" xfId="2642"/>
    <cellStyle name="표준 35 19" xfId="2686"/>
    <cellStyle name="표준 35 2" xfId="773"/>
    <cellStyle name="표준 35 3" xfId="1100"/>
    <cellStyle name="표준 35 4" xfId="1228"/>
    <cellStyle name="표준 35 5" xfId="1444"/>
    <cellStyle name="표준 35 6" xfId="1305"/>
    <cellStyle name="표준 35 7" xfId="1430"/>
    <cellStyle name="표준 35 8" xfId="1449"/>
    <cellStyle name="표준 35 9" xfId="1768"/>
    <cellStyle name="표준 350" xfId="468"/>
    <cellStyle name="표준 351" xfId="469"/>
    <cellStyle name="표준 352" xfId="470"/>
    <cellStyle name="표준 353" xfId="471"/>
    <cellStyle name="표준 354" xfId="472"/>
    <cellStyle name="표준 355" xfId="473"/>
    <cellStyle name="표준 356" xfId="476"/>
    <cellStyle name="표준 357" xfId="477"/>
    <cellStyle name="표준 358" xfId="478"/>
    <cellStyle name="표준 359" xfId="481"/>
    <cellStyle name="표준 36" xfId="155"/>
    <cellStyle name="표준 36 10" xfId="1658"/>
    <cellStyle name="표준 36 11" xfId="1923"/>
    <cellStyle name="표준 36 12" xfId="1987"/>
    <cellStyle name="표준 36 13" xfId="2207"/>
    <cellStyle name="표준 36 14" xfId="2287"/>
    <cellStyle name="표준 36 15" xfId="2131"/>
    <cellStyle name="표준 36 16" xfId="2472"/>
    <cellStyle name="표준 36 17" xfId="2545"/>
    <cellStyle name="표준 36 18" xfId="2607"/>
    <cellStyle name="표준 36 19" xfId="2659"/>
    <cellStyle name="표준 36 2" xfId="774"/>
    <cellStyle name="표준 36 3" xfId="1101"/>
    <cellStyle name="표준 36 4" xfId="1229"/>
    <cellStyle name="표준 36 5" xfId="1438"/>
    <cellStyle name="표준 36 6" xfId="1145"/>
    <cellStyle name="표준 36 7" xfId="1541"/>
    <cellStyle name="표준 36 8" xfId="1607"/>
    <cellStyle name="표준 36 9" xfId="1764"/>
    <cellStyle name="표준 360" xfId="485"/>
    <cellStyle name="표준 361" xfId="482"/>
    <cellStyle name="표준 362" xfId="483"/>
    <cellStyle name="표준 363" xfId="486"/>
    <cellStyle name="표준 364" xfId="487"/>
    <cellStyle name="표준 365" xfId="488"/>
    <cellStyle name="표준 366" xfId="489"/>
    <cellStyle name="표준 367" xfId="490"/>
    <cellStyle name="표준 368" xfId="497"/>
    <cellStyle name="표준 369" xfId="491"/>
    <cellStyle name="표준 37" xfId="156"/>
    <cellStyle name="표준 37 10" xfId="1778"/>
    <cellStyle name="표준 37 11" xfId="1924"/>
    <cellStyle name="표준 37 12" xfId="1842"/>
    <cellStyle name="표준 37 13" xfId="1862"/>
    <cellStyle name="표준 37 14" xfId="2121"/>
    <cellStyle name="표준 37 15" xfId="2142"/>
    <cellStyle name="표준 37 16" xfId="2396"/>
    <cellStyle name="표준 37 17" xfId="2386"/>
    <cellStyle name="표준 37 18" xfId="2501"/>
    <cellStyle name="표준 37 19" xfId="2573"/>
    <cellStyle name="표준 37 2" xfId="775"/>
    <cellStyle name="표준 37 3" xfId="1102"/>
    <cellStyle name="표준 37 4" xfId="1230"/>
    <cellStyle name="표준 37 5" xfId="1439"/>
    <cellStyle name="표준 37 6" xfId="1586"/>
    <cellStyle name="표준 37 7" xfId="1158"/>
    <cellStyle name="표준 37 8" xfId="1587"/>
    <cellStyle name="표준 37 9" xfId="1761"/>
    <cellStyle name="표준 370" xfId="480"/>
    <cellStyle name="표준 371" xfId="496"/>
    <cellStyle name="표준 372" xfId="492"/>
    <cellStyle name="표준 373" xfId="495"/>
    <cellStyle name="표준 374" xfId="493"/>
    <cellStyle name="표준 375" xfId="494"/>
    <cellStyle name="표준 376" xfId="484"/>
    <cellStyle name="표준 377" xfId="498"/>
    <cellStyle name="표준 378" xfId="499"/>
    <cellStyle name="표준 379" xfId="500"/>
    <cellStyle name="표준 38" xfId="157"/>
    <cellStyle name="표준 38 10" xfId="1331"/>
    <cellStyle name="표준 38 11" xfId="1925"/>
    <cellStyle name="표준 38 12" xfId="1984"/>
    <cellStyle name="표준 38 13" xfId="2122"/>
    <cellStyle name="표준 38 14" xfId="2257"/>
    <cellStyle name="표준 38 15" xfId="2348"/>
    <cellStyle name="표준 38 16" xfId="2374"/>
    <cellStyle name="표준 38 17" xfId="2516"/>
    <cellStyle name="표준 38 18" xfId="2583"/>
    <cellStyle name="표준 38 19" xfId="2638"/>
    <cellStyle name="표준 38 2" xfId="776"/>
    <cellStyle name="표준 38 3" xfId="1103"/>
    <cellStyle name="표준 38 4" xfId="1231"/>
    <cellStyle name="표준 38 5" xfId="1436"/>
    <cellStyle name="표준 38 6" xfId="1301"/>
    <cellStyle name="표준 38 7" xfId="1489"/>
    <cellStyle name="표준 38 8" xfId="1591"/>
    <cellStyle name="표준 38 9" xfId="1759"/>
    <cellStyle name="표준 380" xfId="501"/>
    <cellStyle name="표준 381" xfId="502"/>
    <cellStyle name="표준 382" xfId="503"/>
    <cellStyle name="표준 383" xfId="504"/>
    <cellStyle name="표준 384" xfId="505"/>
    <cellStyle name="표준 385" xfId="506"/>
    <cellStyle name="표준 386" xfId="507"/>
    <cellStyle name="표준 386 2" xfId="618"/>
    <cellStyle name="표준 386 2 2" xfId="2724"/>
    <cellStyle name="표준 386 3" xfId="2717"/>
    <cellStyle name="표준 387" xfId="509"/>
    <cellStyle name="표준 388" xfId="552"/>
    <cellStyle name="표준 389" xfId="553"/>
    <cellStyle name="표준 39" xfId="158"/>
    <cellStyle name="표준 39 10" xfId="1776"/>
    <cellStyle name="표준 39 11" xfId="1926"/>
    <cellStyle name="표준 39 12" xfId="1980"/>
    <cellStyle name="표준 39 13" xfId="2110"/>
    <cellStyle name="표준 39 14" xfId="2210"/>
    <cellStyle name="표준 39 15" xfId="2357"/>
    <cellStyle name="표준 39 16" xfId="2382"/>
    <cellStyle name="표준 39 17" xfId="2475"/>
    <cellStyle name="표준 39 18" xfId="2548"/>
    <cellStyle name="표준 39 19" xfId="2610"/>
    <cellStyle name="표준 39 2" xfId="777"/>
    <cellStyle name="표준 39 3" xfId="1104"/>
    <cellStyle name="표준 39 4" xfId="1232"/>
    <cellStyle name="표준 39 5" xfId="1434"/>
    <cellStyle name="표준 39 6" xfId="1584"/>
    <cellStyle name="표준 39 7" xfId="1552"/>
    <cellStyle name="표준 39 8" xfId="1339"/>
    <cellStyle name="표준 39 9" xfId="1478"/>
    <cellStyle name="표준 390" xfId="554"/>
    <cellStyle name="표준 391" xfId="555"/>
    <cellStyle name="표준 392" xfId="556"/>
    <cellStyle name="표준 393" xfId="557"/>
    <cellStyle name="표준 394" xfId="558"/>
    <cellStyle name="표준 395" xfId="559"/>
    <cellStyle name="표준 396" xfId="560"/>
    <cellStyle name="표준 397" xfId="561"/>
    <cellStyle name="표준 398" xfId="564"/>
    <cellStyle name="표준 399" xfId="565"/>
    <cellStyle name="표준 4" xfId="159"/>
    <cellStyle name="표준 4 10" xfId="1146"/>
    <cellStyle name="표준 4 11" xfId="1308"/>
    <cellStyle name="표준 4 12" xfId="1507"/>
    <cellStyle name="표준 4 13" xfId="1337"/>
    <cellStyle name="표준 4 14" xfId="1678"/>
    <cellStyle name="표준 4 15" xfId="1553"/>
    <cellStyle name="표준 4 16" xfId="1785"/>
    <cellStyle name="표준 4 17" xfId="1832"/>
    <cellStyle name="표준 4 18" xfId="2073"/>
    <cellStyle name="표준 4 19" xfId="2231"/>
    <cellStyle name="표준 4 2" xfId="160"/>
    <cellStyle name="표준 4 2 10" xfId="1800"/>
    <cellStyle name="표준 4 2 11" xfId="2040"/>
    <cellStyle name="표준 4 2 12" xfId="1958"/>
    <cellStyle name="표준 4 2 13" xfId="2108"/>
    <cellStyle name="표준 4 2 14" xfId="2076"/>
    <cellStyle name="표준 4 2 15" xfId="2134"/>
    <cellStyle name="표준 4 2 16" xfId="1936"/>
    <cellStyle name="표준 4 2 17" xfId="2174"/>
    <cellStyle name="표준 4 2 18" xfId="2412"/>
    <cellStyle name="표준 4 2 19" xfId="2523"/>
    <cellStyle name="표준 4 2 2" xfId="848"/>
    <cellStyle name="표준 4 2 3" xfId="1114"/>
    <cellStyle name="표준 4 2 4" xfId="1346"/>
    <cellStyle name="표준 4 2 5" xfId="1330"/>
    <cellStyle name="표준 4 2 6" xfId="1446"/>
    <cellStyle name="표준 4 2 7" xfId="1414"/>
    <cellStyle name="표준 4 2 8" xfId="1560"/>
    <cellStyle name="표준 4 2 9" xfId="1310"/>
    <cellStyle name="표준 4 20" xfId="2313"/>
    <cellStyle name="표준 4 21" xfId="2169"/>
    <cellStyle name="표준 4 22" xfId="2495"/>
    <cellStyle name="표준 4 23" xfId="2567"/>
    <cellStyle name="표준 4 24" xfId="2625"/>
    <cellStyle name="표준 4 25" xfId="2670"/>
    <cellStyle name="표준 4 3" xfId="686"/>
    <cellStyle name="표준 4 3 10" xfId="1802"/>
    <cellStyle name="표준 4 3 11" xfId="2043"/>
    <cellStyle name="표준 4 3 12" xfId="1948"/>
    <cellStyle name="표준 4 3 13" xfId="2106"/>
    <cellStyle name="표준 4 3 14" xfId="2203"/>
    <cellStyle name="표준 4 3 15" xfId="1989"/>
    <cellStyle name="표준 4 3 16" xfId="2391"/>
    <cellStyle name="표준 4 3 17" xfId="2465"/>
    <cellStyle name="표준 4 3 18" xfId="2078"/>
    <cellStyle name="표준 4 3 19" xfId="2470"/>
    <cellStyle name="표준 4 3 2" xfId="852"/>
    <cellStyle name="표준 4 3 3" xfId="1116"/>
    <cellStyle name="표준 4 3 4" xfId="1351"/>
    <cellStyle name="표준 4 3 5" xfId="1325"/>
    <cellStyle name="표준 4 3 6" xfId="1392"/>
    <cellStyle name="표준 4 3 7" xfId="1344"/>
    <cellStyle name="표준 4 3 8" xfId="1717"/>
    <cellStyle name="표준 4 3 9" xfId="1574"/>
    <cellStyle name="표준 4 4" xfId="856"/>
    <cellStyle name="표준 4 5" xfId="862"/>
    <cellStyle name="표준 4 6" xfId="945"/>
    <cellStyle name="표준 4 7" xfId="1019"/>
    <cellStyle name="표준 4 8" xfId="1009"/>
    <cellStyle name="표준 4 9" xfId="1045"/>
    <cellStyle name="표준 40" xfId="161"/>
    <cellStyle name="표준 400" xfId="562"/>
    <cellStyle name="표준 401" xfId="563"/>
    <cellStyle name="표준 402" xfId="566"/>
    <cellStyle name="표준 403" xfId="567"/>
    <cellStyle name="표준 404" xfId="568"/>
    <cellStyle name="표준 405" xfId="569"/>
    <cellStyle name="표준 406" xfId="570"/>
    <cellStyle name="표준 407" xfId="571"/>
    <cellStyle name="표준 408" xfId="572"/>
    <cellStyle name="표준 409" xfId="573"/>
    <cellStyle name="표준 41" xfId="162"/>
    <cellStyle name="표준 410" xfId="574"/>
    <cellStyle name="표준 411" xfId="575"/>
    <cellStyle name="표준 412" xfId="576"/>
    <cellStyle name="표준 413" xfId="577"/>
    <cellStyle name="표준 414" xfId="578"/>
    <cellStyle name="표준 415" xfId="579"/>
    <cellStyle name="표준 416" xfId="582"/>
    <cellStyle name="표준 417" xfId="581"/>
    <cellStyle name="표준 418" xfId="580"/>
    <cellStyle name="표준 419" xfId="583"/>
    <cellStyle name="표준 42" xfId="163"/>
    <cellStyle name="표준 420" xfId="584"/>
    <cellStyle name="표준 421" xfId="585"/>
    <cellStyle name="표준 422" xfId="586"/>
    <cellStyle name="표준 423" xfId="587"/>
    <cellStyle name="표준 424" xfId="588"/>
    <cellStyle name="표준 425" xfId="589"/>
    <cellStyle name="표준 426" xfId="590"/>
    <cellStyle name="표준 427" xfId="591"/>
    <cellStyle name="표준 428" xfId="592"/>
    <cellStyle name="표준 429" xfId="593"/>
    <cellStyle name="표준 43" xfId="164"/>
    <cellStyle name="표준 430" xfId="595"/>
    <cellStyle name="표준 431" xfId="596"/>
    <cellStyle name="표준 432" xfId="597"/>
    <cellStyle name="표준 433" xfId="598"/>
    <cellStyle name="표준 434" xfId="600"/>
    <cellStyle name="표준 435" xfId="599"/>
    <cellStyle name="표준 436" xfId="601"/>
    <cellStyle name="표준 437" xfId="603"/>
    <cellStyle name="표준 438" xfId="604"/>
    <cellStyle name="표준 439" xfId="605"/>
    <cellStyle name="표준 44" xfId="165"/>
    <cellStyle name="표준 440" xfId="606"/>
    <cellStyle name="표준 441" xfId="607"/>
    <cellStyle name="표준 442" xfId="608"/>
    <cellStyle name="표준 443" xfId="609"/>
    <cellStyle name="표준 444" xfId="610"/>
    <cellStyle name="표준 445" xfId="611"/>
    <cellStyle name="표준 446" xfId="612"/>
    <cellStyle name="표준 447" xfId="613"/>
    <cellStyle name="표준 447 2" xfId="620"/>
    <cellStyle name="표준 447 2 2" xfId="2726"/>
    <cellStyle name="표준 447 3" xfId="2719"/>
    <cellStyle name="표준 448" xfId="614"/>
    <cellStyle name="표준 448 2" xfId="621"/>
    <cellStyle name="표준 448 2 2" xfId="2727"/>
    <cellStyle name="표준 448 3" xfId="2720"/>
    <cellStyle name="표준 449" xfId="622"/>
    <cellStyle name="표준 449 2" xfId="2728"/>
    <cellStyle name="표준 45" xfId="166"/>
    <cellStyle name="표준 450" xfId="623"/>
    <cellStyle name="표준 451" xfId="624"/>
    <cellStyle name="표준 451 2" xfId="2729"/>
    <cellStyle name="표준 452" xfId="632"/>
    <cellStyle name="표준 453" xfId="633"/>
    <cellStyle name="표준 454" xfId="634"/>
    <cellStyle name="표준 455" xfId="635"/>
    <cellStyle name="표준 456" xfId="636"/>
    <cellStyle name="표준 457" xfId="637"/>
    <cellStyle name="표준 458" xfId="638"/>
    <cellStyle name="표준 459" xfId="639"/>
    <cellStyle name="표준 46" xfId="167"/>
    <cellStyle name="표준 46 10" xfId="1606"/>
    <cellStyle name="표준 46 11" xfId="1938"/>
    <cellStyle name="표준 46 12" xfId="1959"/>
    <cellStyle name="표준 46 13" xfId="2081"/>
    <cellStyle name="표준 46 14" xfId="2017"/>
    <cellStyle name="표준 46 15" xfId="2295"/>
    <cellStyle name="표준 46 16" xfId="2299"/>
    <cellStyle name="표준 46 17" xfId="2442"/>
    <cellStyle name="표준 46 18" xfId="2050"/>
    <cellStyle name="표준 46 19" xfId="2533"/>
    <cellStyle name="표준 46 2" xfId="790"/>
    <cellStyle name="표준 46 3" xfId="1105"/>
    <cellStyle name="표준 46 4" xfId="1243"/>
    <cellStyle name="표준 46 5" xfId="1276"/>
    <cellStyle name="표준 46 6" xfId="1161"/>
    <cellStyle name="표준 46 7" xfId="1609"/>
    <cellStyle name="표준 46 8" xfId="1730"/>
    <cellStyle name="표준 46 9" xfId="1510"/>
    <cellStyle name="표준 460" xfId="640"/>
    <cellStyle name="표준 461" xfId="641"/>
    <cellStyle name="표준 462" xfId="642"/>
    <cellStyle name="표준 463" xfId="643"/>
    <cellStyle name="표준 464" xfId="644"/>
    <cellStyle name="표준 465" xfId="645"/>
    <cellStyle name="표준 466" xfId="646"/>
    <cellStyle name="표준 467" xfId="648"/>
    <cellStyle name="표준 468" xfId="651"/>
    <cellStyle name="표준 469" xfId="652"/>
    <cellStyle name="표준 47" xfId="168"/>
    <cellStyle name="표준 47 10" xfId="1655"/>
    <cellStyle name="표준 47 11" xfId="1939"/>
    <cellStyle name="표준 47 12" xfId="1957"/>
    <cellStyle name="표준 47 13" xfId="2286"/>
    <cellStyle name="표준 47 14" xfId="2366"/>
    <cellStyle name="표준 47 15" xfId="2403"/>
    <cellStyle name="표준 47 16" xfId="2544"/>
    <cellStyle name="표준 47 17" xfId="2606"/>
    <cellStyle name="표준 47 18" xfId="2658"/>
    <cellStyle name="표준 47 19" xfId="2701"/>
    <cellStyle name="표준 47 2" xfId="791"/>
    <cellStyle name="표준 47 3" xfId="1106"/>
    <cellStyle name="표준 47 4" xfId="1244"/>
    <cellStyle name="표준 47 5" xfId="1423"/>
    <cellStyle name="표준 47 6" xfId="1223"/>
    <cellStyle name="표준 47 7" xfId="1279"/>
    <cellStyle name="표준 47 8" xfId="1728"/>
    <cellStyle name="표준 47 9" xfId="1676"/>
    <cellStyle name="표준 470" xfId="653"/>
    <cellStyle name="표준 471" xfId="654"/>
    <cellStyle name="표준 472" xfId="655"/>
    <cellStyle name="표준 473" xfId="656"/>
    <cellStyle name="표준 474" xfId="657"/>
    <cellStyle name="표준 475" xfId="658"/>
    <cellStyle name="표준 475 2" xfId="2732"/>
    <cellStyle name="표준 476" xfId="659"/>
    <cellStyle name="표준 477" xfId="660"/>
    <cellStyle name="표준 478" xfId="661"/>
    <cellStyle name="표준 479" xfId="662"/>
    <cellStyle name="표준 48" xfId="169"/>
    <cellStyle name="표준 480" xfId="663"/>
    <cellStyle name="표준 481" xfId="664"/>
    <cellStyle name="표준 482" xfId="665"/>
    <cellStyle name="표준 483" xfId="666"/>
    <cellStyle name="표준 484" xfId="667"/>
    <cellStyle name="표준 485" xfId="668"/>
    <cellStyle name="표준 486" xfId="669"/>
    <cellStyle name="표준 487" xfId="670"/>
    <cellStyle name="표준 488" xfId="671"/>
    <cellStyle name="표준 489" xfId="672"/>
    <cellStyle name="표준 49" xfId="170"/>
    <cellStyle name="표준 49 10" xfId="1762"/>
    <cellStyle name="표준 49 11" xfId="1941"/>
    <cellStyle name="표준 49 12" xfId="1953"/>
    <cellStyle name="표준 49 13" xfId="2284"/>
    <cellStyle name="표준 49 14" xfId="2364"/>
    <cellStyle name="표준 49 15" xfId="2413"/>
    <cellStyle name="표준 49 16" xfId="2542"/>
    <cellStyle name="표준 49 17" xfId="2604"/>
    <cellStyle name="표준 49 18" xfId="2656"/>
    <cellStyle name="표준 49 19" xfId="2699"/>
    <cellStyle name="표준 49 2" xfId="792"/>
    <cellStyle name="표준 49 3" xfId="1107"/>
    <cellStyle name="표준 49 4" xfId="1245"/>
    <cellStyle name="표준 49 5" xfId="1418"/>
    <cellStyle name="표준 49 6" xfId="1374"/>
    <cellStyle name="표준 49 7" xfId="1381"/>
    <cellStyle name="표준 49 8" xfId="1721"/>
    <cellStyle name="표준 49 9" xfId="1742"/>
    <cellStyle name="표준 490" xfId="673"/>
    <cellStyle name="표준 491" xfId="674"/>
    <cellStyle name="표준 492" xfId="675"/>
    <cellStyle name="표준 493" xfId="676"/>
    <cellStyle name="표준 494" xfId="677"/>
    <cellStyle name="표준 495" xfId="2736"/>
    <cellStyle name="표준 496" xfId="2741"/>
    <cellStyle name="표준 5" xfId="171"/>
    <cellStyle name="표준 5 10" xfId="1336"/>
    <cellStyle name="표준 5 11" xfId="1503"/>
    <cellStyle name="표준 5 12" xfId="1433"/>
    <cellStyle name="표준 5 13" xfId="1782"/>
    <cellStyle name="표준 5 14" xfId="1833"/>
    <cellStyle name="표준 5 15" xfId="2065"/>
    <cellStyle name="표준 5 16" xfId="2229"/>
    <cellStyle name="표준 5 17" xfId="2311"/>
    <cellStyle name="표준 5 18" xfId="2399"/>
    <cellStyle name="표준 5 19" xfId="2493"/>
    <cellStyle name="표준 5 2" xfId="172"/>
    <cellStyle name="표준 5 20" xfId="2565"/>
    <cellStyle name="표준 5 21" xfId="2623"/>
    <cellStyle name="표준 5 22" xfId="2668"/>
    <cellStyle name="표준 5 3" xfId="687"/>
    <cellStyle name="표준 5 3 10" xfId="1815"/>
    <cellStyle name="표준 5 3 11" xfId="2079"/>
    <cellStyle name="표준 5 3 12" xfId="2028"/>
    <cellStyle name="표준 5 3 13" xfId="1930"/>
    <cellStyle name="표준 5 3 14" xfId="1952"/>
    <cellStyle name="표준 5 3 15" xfId="2135"/>
    <cellStyle name="표준 5 3 16" xfId="2206"/>
    <cellStyle name="표준 5 3 17" xfId="2323"/>
    <cellStyle name="표준 5 3 18" xfId="2309"/>
    <cellStyle name="표준 5 3 19" xfId="2453"/>
    <cellStyle name="표준 5 3 2" xfId="890"/>
    <cellStyle name="표준 5 3 3" xfId="1129"/>
    <cellStyle name="표준 5 3 4" xfId="1376"/>
    <cellStyle name="표준 5 3 5" xfId="1483"/>
    <cellStyle name="표준 5 3 6" xfId="1488"/>
    <cellStyle name="표준 5 3 7" xfId="1304"/>
    <cellStyle name="표준 5 3 8" xfId="1225"/>
    <cellStyle name="표준 5 3 9" xfId="1416"/>
    <cellStyle name="표준 5 4" xfId="1012"/>
    <cellStyle name="표준 5 5" xfId="1018"/>
    <cellStyle name="표준 5 6" xfId="1046"/>
    <cellStyle name="표준 5 7" xfId="1147"/>
    <cellStyle name="표준 5 8" xfId="1307"/>
    <cellStyle name="표준 5 9" xfId="1477"/>
    <cellStyle name="표준 50" xfId="173"/>
    <cellStyle name="표준 50 10" xfId="1765"/>
    <cellStyle name="표준 50 11" xfId="1942"/>
    <cellStyle name="표준 50 12" xfId="1951"/>
    <cellStyle name="표준 50 13" xfId="2281"/>
    <cellStyle name="표준 50 14" xfId="2362"/>
    <cellStyle name="표준 50 15" xfId="2370"/>
    <cellStyle name="표준 50 16" xfId="2539"/>
    <cellStyle name="표준 50 17" xfId="2602"/>
    <cellStyle name="표준 50 18" xfId="2654"/>
    <cellStyle name="표준 50 19" xfId="2697"/>
    <cellStyle name="표준 50 2" xfId="793"/>
    <cellStyle name="표준 50 3" xfId="1108"/>
    <cellStyle name="표준 50 4" xfId="1246"/>
    <cellStyle name="표준 50 5" xfId="1399"/>
    <cellStyle name="표준 50 6" xfId="1410"/>
    <cellStyle name="표준 50 7" xfId="1393"/>
    <cellStyle name="표준 50 8" xfId="1719"/>
    <cellStyle name="표준 50 9" xfId="1737"/>
    <cellStyle name="표준 51" xfId="174"/>
    <cellStyle name="표준 51 10" xfId="1452"/>
    <cellStyle name="표준 51 11" xfId="1943"/>
    <cellStyle name="표준 51 12" xfId="1949"/>
    <cellStyle name="표준 51 13" xfId="2276"/>
    <cellStyle name="표준 51 14" xfId="2358"/>
    <cellStyle name="표준 51 15" xfId="1932"/>
    <cellStyle name="표준 51 16" xfId="2535"/>
    <cellStyle name="표준 51 17" xfId="2598"/>
    <cellStyle name="표준 51 18" xfId="2650"/>
    <cellStyle name="표준 51 19" xfId="2693"/>
    <cellStyle name="표준 51 2" xfId="794"/>
    <cellStyle name="표준 51 3" xfId="1109"/>
    <cellStyle name="표준 51 4" xfId="1247"/>
    <cellStyle name="표준 51 5" xfId="1383"/>
    <cellStyle name="표준 51 6" xfId="1421"/>
    <cellStyle name="표준 51 7" xfId="1424"/>
    <cellStyle name="표준 51 8" xfId="1716"/>
    <cellStyle name="표준 51 9" xfId="1740"/>
    <cellStyle name="표준 52" xfId="175"/>
    <cellStyle name="표준 52 10" xfId="1767"/>
    <cellStyle name="표준 52 11" xfId="1944"/>
    <cellStyle name="표준 52 12" xfId="1947"/>
    <cellStyle name="표준 52 13" xfId="2272"/>
    <cellStyle name="표준 52 14" xfId="2353"/>
    <cellStyle name="표준 52 15" xfId="2397"/>
    <cellStyle name="표준 52 16" xfId="2530"/>
    <cellStyle name="표준 52 17" xfId="2594"/>
    <cellStyle name="표준 52 18" xfId="2647"/>
    <cellStyle name="표준 52 19" xfId="2690"/>
    <cellStyle name="표준 52 2" xfId="795"/>
    <cellStyle name="표준 52 3" xfId="1110"/>
    <cellStyle name="표준 52 4" xfId="1248"/>
    <cellStyle name="표준 52 5" xfId="1401"/>
    <cellStyle name="표준 52 6" xfId="1447"/>
    <cellStyle name="표준 52 7" xfId="1537"/>
    <cellStyle name="표준 52 8" xfId="1508"/>
    <cellStyle name="표준 52 9" xfId="1689"/>
    <cellStyle name="표준 53" xfId="176"/>
    <cellStyle name="표준 53 10" xfId="1659"/>
    <cellStyle name="표준 53 11" xfId="1945"/>
    <cellStyle name="표준 53 12" xfId="1937"/>
    <cellStyle name="표준 53 13" xfId="2269"/>
    <cellStyle name="표준 53 14" xfId="2351"/>
    <cellStyle name="표준 53 15" xfId="2394"/>
    <cellStyle name="표준 53 16" xfId="2528"/>
    <cellStyle name="표준 53 17" xfId="2592"/>
    <cellStyle name="표준 53 18" xfId="2645"/>
    <cellStyle name="표준 53 19" xfId="2688"/>
    <cellStyle name="표준 53 2" xfId="796"/>
    <cellStyle name="표준 53 3" xfId="1111"/>
    <cellStyle name="표준 53 4" xfId="1249"/>
    <cellStyle name="표준 53 5" xfId="1272"/>
    <cellStyle name="표준 53 6" xfId="1342"/>
    <cellStyle name="표준 53 7" xfId="1539"/>
    <cellStyle name="표준 53 8" xfId="1579"/>
    <cellStyle name="표준 53 9" xfId="1285"/>
    <cellStyle name="표준 54" xfId="177"/>
    <cellStyle name="표준 55" xfId="178"/>
    <cellStyle name="표준 56" xfId="179"/>
    <cellStyle name="표준 57" xfId="180"/>
    <cellStyle name="표준 58" xfId="181"/>
    <cellStyle name="표준 59" xfId="182"/>
    <cellStyle name="표준 6" xfId="183"/>
    <cellStyle name="표준 6 10" xfId="1458"/>
    <cellStyle name="표준 6 11" xfId="1718"/>
    <cellStyle name="표준 6 12" xfId="1466"/>
    <cellStyle name="표준 6 13" xfId="1679"/>
    <cellStyle name="표준 6 14" xfId="1834"/>
    <cellStyle name="표준 6 15" xfId="2091"/>
    <cellStyle name="표준 6 16" xfId="2224"/>
    <cellStyle name="표준 6 17" xfId="2307"/>
    <cellStyle name="표준 6 18" xfId="2406"/>
    <cellStyle name="표준 6 19" xfId="2488"/>
    <cellStyle name="표준 6 2" xfId="688"/>
    <cellStyle name="표준 6 2 10" xfId="1805"/>
    <cellStyle name="표준 6 2 11" xfId="2056"/>
    <cellStyle name="표준 6 2 12" xfId="1856"/>
    <cellStyle name="표준 6 2 13" xfId="2151"/>
    <cellStyle name="표준 6 2 14" xfId="1971"/>
    <cellStyle name="표준 6 2 15" xfId="1919"/>
    <cellStyle name="표준 6 2 16" xfId="2371"/>
    <cellStyle name="표준 6 2 17" xfId="2126"/>
    <cellStyle name="표준 6 2 18" xfId="2194"/>
    <cellStyle name="표준 6 2 19" xfId="2511"/>
    <cellStyle name="표준 6 2 2" xfId="863"/>
    <cellStyle name="표준 6 2 3" xfId="1119"/>
    <cellStyle name="표준 6 2 4" xfId="1362"/>
    <cellStyle name="표준 6 2 5" xfId="1314"/>
    <cellStyle name="표준 6 2 6" xfId="1391"/>
    <cellStyle name="표준 6 2 7" xfId="1486"/>
    <cellStyle name="표준 6 2 8" xfId="1624"/>
    <cellStyle name="표준 6 2 9" xfId="1608"/>
    <cellStyle name="표준 6 20" xfId="2560"/>
    <cellStyle name="표준 6 21" xfId="2618"/>
    <cellStyle name="표준 6 22" xfId="2665"/>
    <cellStyle name="표준 6 3" xfId="985"/>
    <cellStyle name="표준 6 4" xfId="1002"/>
    <cellStyle name="표준 6 5" xfId="1020"/>
    <cellStyle name="표준 6 6" xfId="1047"/>
    <cellStyle name="표준 6 7" xfId="1148"/>
    <cellStyle name="표준 6 8" xfId="1296"/>
    <cellStyle name="표준 6 9" xfId="1501"/>
    <cellStyle name="표준 60" xfId="184"/>
    <cellStyle name="표준 61" xfId="185"/>
    <cellStyle name="표준 62" xfId="186"/>
    <cellStyle name="표준 63" xfId="187"/>
    <cellStyle name="표준 64" xfId="188"/>
    <cellStyle name="표준 65" xfId="189"/>
    <cellStyle name="표준 66" xfId="190"/>
    <cellStyle name="표준 67" xfId="191"/>
    <cellStyle name="표준 68" xfId="192"/>
    <cellStyle name="표준 69" xfId="193"/>
    <cellStyle name="표준 7" xfId="194"/>
    <cellStyle name="표준 7 10" xfId="1375"/>
    <cellStyle name="표준 7 11" xfId="1714"/>
    <cellStyle name="표준 7 12" xfId="1497"/>
    <cellStyle name="표준 7 13" xfId="1781"/>
    <cellStyle name="표준 7 14" xfId="1835"/>
    <cellStyle name="표준 7 15" xfId="2102"/>
    <cellStyle name="표준 7 16" xfId="2217"/>
    <cellStyle name="표준 7 17" xfId="2298"/>
    <cellStyle name="표준 7 18" xfId="2393"/>
    <cellStyle name="표준 7 19" xfId="2481"/>
    <cellStyle name="표준 7 2" xfId="689"/>
    <cellStyle name="표준 7 2 10" xfId="1806"/>
    <cellStyle name="표준 7 2 11" xfId="2057"/>
    <cellStyle name="표준 7 2 12" xfId="1854"/>
    <cellStyle name="표준 7 2 13" xfId="1982"/>
    <cellStyle name="표준 7 2 14" xfId="1950"/>
    <cellStyle name="표준 7 2 15" xfId="2009"/>
    <cellStyle name="표준 7 2 16" xfId="2188"/>
    <cellStyle name="표준 7 2 17" xfId="2133"/>
    <cellStyle name="표준 7 2 18" xfId="2534"/>
    <cellStyle name="표준 7 2 19" xfId="2597"/>
    <cellStyle name="표준 7 2 2" xfId="864"/>
    <cellStyle name="표준 7 2 3" xfId="1120"/>
    <cellStyle name="표준 7 2 4" xfId="1363"/>
    <cellStyle name="표준 7 2 5" xfId="1313"/>
    <cellStyle name="표준 7 2 6" xfId="1417"/>
    <cellStyle name="표준 7 2 7" xfId="1502"/>
    <cellStyle name="표준 7 2 8" xfId="1618"/>
    <cellStyle name="표준 7 2 9" xfId="1528"/>
    <cellStyle name="표준 7 20" xfId="2554"/>
    <cellStyle name="표준 7 21" xfId="2614"/>
    <cellStyle name="표준 7 22" xfId="2663"/>
    <cellStyle name="표준 7 3" xfId="986"/>
    <cellStyle name="표준 7 4" xfId="1006"/>
    <cellStyle name="표준 7 5" xfId="1011"/>
    <cellStyle name="표준 7 6" xfId="1048"/>
    <cellStyle name="표준 7 7" xfId="1149"/>
    <cellStyle name="표준 7 8" xfId="1292"/>
    <cellStyle name="표준 7 9" xfId="1512"/>
    <cellStyle name="표준 70" xfId="195"/>
    <cellStyle name="표준 71" xfId="196"/>
    <cellStyle name="표준 72" xfId="197"/>
    <cellStyle name="표준 73" xfId="198"/>
    <cellStyle name="표준 74" xfId="199"/>
    <cellStyle name="표준 75" xfId="200"/>
    <cellStyle name="표준 76" xfId="201"/>
    <cellStyle name="표준 77" xfId="202"/>
    <cellStyle name="표준 78" xfId="203"/>
    <cellStyle name="표준 79" xfId="204"/>
    <cellStyle name="표준 8" xfId="205"/>
    <cellStyle name="표준 8 10" xfId="960"/>
    <cellStyle name="표준 8 11" xfId="973"/>
    <cellStyle name="표준 8 12" xfId="979"/>
    <cellStyle name="표준 8 13" xfId="981"/>
    <cellStyle name="표준 8 14" xfId="983"/>
    <cellStyle name="표준 8 15" xfId="988"/>
    <cellStyle name="표준 8 16" xfId="1007"/>
    <cellStyle name="표준 8 17" xfId="997"/>
    <cellStyle name="표준 8 18" xfId="1049"/>
    <cellStyle name="표준 8 19" xfId="1150"/>
    <cellStyle name="표준 8 2" xfId="690"/>
    <cellStyle name="표준 8 2 10" xfId="1277"/>
    <cellStyle name="표준 8 2 11" xfId="1481"/>
    <cellStyle name="표준 8 2 12" xfId="1298"/>
    <cellStyle name="표준 8 2 13" xfId="1808"/>
    <cellStyle name="표준 8 2 14" xfId="2060"/>
    <cellStyle name="표준 8 2 15" xfId="1914"/>
    <cellStyle name="표준 8 2 16" xfId="2164"/>
    <cellStyle name="표준 8 2 17" xfId="2220"/>
    <cellStyle name="표준 8 2 18" xfId="2239"/>
    <cellStyle name="표준 8 2 19" xfId="2266"/>
    <cellStyle name="표준 8 2 2" xfId="867"/>
    <cellStyle name="표준 8 2 2 2" xfId="882"/>
    <cellStyle name="표준 8 2 2 2 2" xfId="898"/>
    <cellStyle name="표준 8 2 2 2 2 2" xfId="936"/>
    <cellStyle name="표준 8 2 2 2 3" xfId="922"/>
    <cellStyle name="표준 8 2 2 3" xfId="889"/>
    <cellStyle name="표준 8 2 2 3 2" xfId="929"/>
    <cellStyle name="표준 8 2 2 4" xfId="912"/>
    <cellStyle name="표준 8 2 20" xfId="2484"/>
    <cellStyle name="표준 8 2 21" xfId="2557"/>
    <cellStyle name="표준 8 2 22" xfId="2616"/>
    <cellStyle name="표준 8 2 3" xfId="878"/>
    <cellStyle name="표준 8 2 3 2" xfId="893"/>
    <cellStyle name="표준 8 2 3 2 2" xfId="931"/>
    <cellStyle name="표준 8 2 3 3" xfId="916"/>
    <cellStyle name="표준 8 2 4" xfId="884"/>
    <cellStyle name="표준 8 2 4 2" xfId="924"/>
    <cellStyle name="표준 8 2 5" xfId="907"/>
    <cellStyle name="표준 8 2 6" xfId="1122"/>
    <cellStyle name="표준 8 2 7" xfId="1366"/>
    <cellStyle name="표준 8 2 8" xfId="1462"/>
    <cellStyle name="표준 8 2 9" xfId="1283"/>
    <cellStyle name="표준 8 20" xfId="1288"/>
    <cellStyle name="표준 8 21" xfId="1485"/>
    <cellStyle name="표준 8 22" xfId="1235"/>
    <cellStyle name="표준 8 23" xfId="1700"/>
    <cellStyle name="표준 8 24" xfId="1601"/>
    <cellStyle name="표준 8 25" xfId="1779"/>
    <cellStyle name="표준 8 26" xfId="1836"/>
    <cellStyle name="표준 8 27" xfId="2077"/>
    <cellStyle name="표준 8 28" xfId="2019"/>
    <cellStyle name="표준 8 29" xfId="2193"/>
    <cellStyle name="표준 8 3" xfId="870"/>
    <cellStyle name="표준 8 3 2" xfId="879"/>
    <cellStyle name="표준 8 3 2 2" xfId="896"/>
    <cellStyle name="표준 8 3 2 2 2" xfId="934"/>
    <cellStyle name="표준 8 3 2 3" xfId="919"/>
    <cellStyle name="표준 8 3 3" xfId="887"/>
    <cellStyle name="표준 8 3 3 2" xfId="927"/>
    <cellStyle name="표준 8 3 4" xfId="910"/>
    <cellStyle name="표준 8 30" xfId="2390"/>
    <cellStyle name="표준 8 31" xfId="2441"/>
    <cellStyle name="표준 8 32" xfId="2456"/>
    <cellStyle name="표준 8 33" xfId="1838"/>
    <cellStyle name="표준 8 34" xfId="1849"/>
    <cellStyle name="표준 8 4" xfId="872"/>
    <cellStyle name="표준 8 4 2" xfId="881"/>
    <cellStyle name="표준 8 4 2 2" xfId="897"/>
    <cellStyle name="표준 8 4 2 2 2" xfId="935"/>
    <cellStyle name="표준 8 4 2 3" xfId="921"/>
    <cellStyle name="표준 8 4 3" xfId="888"/>
    <cellStyle name="표준 8 4 3 2" xfId="928"/>
    <cellStyle name="표준 8 4 4" xfId="911"/>
    <cellStyle name="표준 8 5" xfId="877"/>
    <cellStyle name="표준 8 5 2" xfId="892"/>
    <cellStyle name="표준 8 5 2 2" xfId="930"/>
    <cellStyle name="표준 8 5 3" xfId="915"/>
    <cellStyle name="표준 8 6" xfId="883"/>
    <cellStyle name="표준 8 6 2" xfId="923"/>
    <cellStyle name="표준 8 7" xfId="906"/>
    <cellStyle name="표준 8 8" xfId="937"/>
    <cellStyle name="표준 8 9" xfId="941"/>
    <cellStyle name="표준 80" xfId="206"/>
    <cellStyle name="표준 81" xfId="207"/>
    <cellStyle name="표준 82" xfId="208"/>
    <cellStyle name="표준 83" xfId="209"/>
    <cellStyle name="표준 84" xfId="210"/>
    <cellStyle name="표준 85" xfId="211"/>
    <cellStyle name="표준 86" xfId="212"/>
    <cellStyle name="표준 87" xfId="213"/>
    <cellStyle name="표준 88" xfId="214"/>
    <cellStyle name="표준 89" xfId="215"/>
    <cellStyle name="표준 9" xfId="216"/>
    <cellStyle name="표준 9 10" xfId="991"/>
    <cellStyle name="표준 9 11" xfId="1005"/>
    <cellStyle name="표준 9 2" xfId="875"/>
    <cellStyle name="표준 9 2 2" xfId="904"/>
    <cellStyle name="표준 9 2 3" xfId="1001"/>
    <cellStyle name="표준 9 2 4" xfId="1021"/>
    <cellStyle name="표준 9 2 5" xfId="1026"/>
    <cellStyle name="표준 9 3" xfId="902"/>
    <cellStyle name="표준 9 4" xfId="961"/>
    <cellStyle name="표준 9 5" xfId="974"/>
    <cellStyle name="표준 9 6" xfId="980"/>
    <cellStyle name="표준 9 7" xfId="982"/>
    <cellStyle name="표준 9 8" xfId="984"/>
    <cellStyle name="표준 9 9" xfId="993"/>
    <cellStyle name="표준 90" xfId="217"/>
    <cellStyle name="표준 91" xfId="218"/>
    <cellStyle name="표준 92" xfId="219"/>
    <cellStyle name="표준 93" xfId="220"/>
    <cellStyle name="표준 94" xfId="221"/>
    <cellStyle name="표준 95" xfId="222"/>
    <cellStyle name="표준 96" xfId="223"/>
    <cellStyle name="표준 97" xfId="224"/>
    <cellStyle name="표준 98" xfId="225"/>
    <cellStyle name="표준 99" xfId="226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FFCC99"/>
      <color rgb="FFCCFFCC"/>
      <color rgb="FFFFFF66"/>
      <color rgb="FFFFFF99"/>
      <color rgb="FFFFFFCC"/>
      <color rgb="FFFF9933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54"/>
  <sheetViews>
    <sheetView tabSelected="1" view="pageBreakPreview" zoomScale="85" zoomScaleSheetLayoutView="85" workbookViewId="0">
      <pane ySplit="5" topLeftCell="A27" activePane="bottomLeft" state="frozen"/>
      <selection activeCell="I12" sqref="I12"/>
      <selection pane="bottomLeft" activeCell="D53" sqref="D53"/>
    </sheetView>
  </sheetViews>
  <sheetFormatPr defaultRowHeight="13.5"/>
  <cols>
    <col min="1" max="7" width="14.44140625" customWidth="1"/>
  </cols>
  <sheetData>
    <row r="2" spans="1:9" ht="26.25">
      <c r="A2" s="1604" t="s">
        <v>231</v>
      </c>
      <c r="B2" s="1605"/>
      <c r="C2" s="1605"/>
      <c r="D2" s="1605"/>
      <c r="E2" s="1605"/>
      <c r="F2" s="1605"/>
      <c r="G2" s="1605"/>
    </row>
    <row r="3" spans="1:9" ht="9" customHeight="1">
      <c r="A3" s="1"/>
      <c r="B3" s="2"/>
      <c r="C3" s="2"/>
      <c r="D3" s="2"/>
      <c r="E3" s="2"/>
      <c r="F3" s="2"/>
      <c r="G3" s="2"/>
    </row>
    <row r="4" spans="1:9" ht="18.75">
      <c r="A4" s="1603" t="s">
        <v>165</v>
      </c>
      <c r="B4" s="1603"/>
      <c r="C4" s="1603"/>
      <c r="D4" s="1603"/>
      <c r="E4" s="1603"/>
      <c r="F4" s="1603"/>
      <c r="G4" s="1603"/>
    </row>
    <row r="5" spans="1:9" ht="27.75" thickBot="1">
      <c r="A5" s="3" t="s">
        <v>0</v>
      </c>
      <c r="B5" s="4" t="s">
        <v>13</v>
      </c>
      <c r="C5" s="5" t="s">
        <v>1</v>
      </c>
      <c r="D5" s="4" t="s">
        <v>103</v>
      </c>
      <c r="E5" s="6" t="s">
        <v>2</v>
      </c>
      <c r="F5" s="4" t="s">
        <v>228</v>
      </c>
      <c r="G5" s="5" t="s">
        <v>3</v>
      </c>
    </row>
    <row r="6" spans="1:9" ht="15" thickTop="1">
      <c r="A6" s="7" t="s">
        <v>4</v>
      </c>
      <c r="B6" s="423">
        <f>SUM(B7:B13)</f>
        <v>1293.9083600000001</v>
      </c>
      <c r="C6" s="8">
        <f>SUM(C7:C13)</f>
        <v>99.999999999999986</v>
      </c>
      <c r="D6" s="8">
        <f>SUM(D7:D13)</f>
        <v>1122.9953599999999</v>
      </c>
      <c r="E6" s="8">
        <f>SUM(E7:E13)</f>
        <v>100.00000000000001</v>
      </c>
      <c r="F6" s="8">
        <f t="shared" ref="F6:F13" si="0">B6-D6</f>
        <v>170.91300000000024</v>
      </c>
      <c r="G6" s="8">
        <f t="shared" ref="G6:G13" si="1">F6/B6*100</f>
        <v>13.209049827918278</v>
      </c>
      <c r="I6" s="154">
        <f>D6/B6*100</f>
        <v>86.790950172081722</v>
      </c>
    </row>
    <row r="7" spans="1:9" ht="14.25">
      <c r="A7" s="9" t="s">
        <v>5</v>
      </c>
      <c r="B7" s="1531">
        <f>SUM('3.벌채면적 및 수집량(경제림여부)'!K7)/1000</f>
        <v>684.66800000000001</v>
      </c>
      <c r="C7" s="10">
        <f>B7/B6*100</f>
        <v>52.914721101268711</v>
      </c>
      <c r="D7" s="10">
        <f>SUM('2.벌채면적 및 수집량'!J10)/1000</f>
        <v>659.726</v>
      </c>
      <c r="E7" s="10">
        <f>D7/D6*100</f>
        <v>58.746992507609299</v>
      </c>
      <c r="F7" s="8">
        <f t="shared" si="0"/>
        <v>24.942000000000007</v>
      </c>
      <c r="G7" s="8">
        <f t="shared" si="1"/>
        <v>3.6429335093797297</v>
      </c>
      <c r="I7" s="154">
        <f>D7/B7*100</f>
        <v>96.357066490620269</v>
      </c>
    </row>
    <row r="8" spans="1:9" ht="14.25">
      <c r="A8" s="9" t="s">
        <v>6</v>
      </c>
      <c r="B8" s="1531">
        <f>SUM('3.벌채면적 및 수집량(경제림여부)'!P7)/1000</f>
        <v>21.485109999999999</v>
      </c>
      <c r="C8" s="10">
        <f>B8/B6*100</f>
        <v>1.6604815815549716</v>
      </c>
      <c r="D8" s="10">
        <f>SUM('3.벌채면적 및 수집량(경제림여부)'!P8)/1000</f>
        <v>16.075110000000002</v>
      </c>
      <c r="E8" s="10">
        <f>D8/D6*100</f>
        <v>1.4314493694791404</v>
      </c>
      <c r="F8" s="8">
        <f t="shared" si="0"/>
        <v>5.4099999999999966</v>
      </c>
      <c r="G8" s="8">
        <f t="shared" si="1"/>
        <v>25.180229470549591</v>
      </c>
      <c r="I8" s="154">
        <f t="shared" ref="I8:I13" si="2">D8/B8*100</f>
        <v>74.819770529450409</v>
      </c>
    </row>
    <row r="9" spans="1:9" ht="14.25">
      <c r="A9" s="11" t="s">
        <v>7</v>
      </c>
      <c r="B9" s="1531">
        <f>SUM('3.벌채면적 및 수집량(경제림여부)'!U7)/1000</f>
        <v>49.255000000000003</v>
      </c>
      <c r="C9" s="10">
        <f>B9/B6*100</f>
        <v>3.8066838056444738</v>
      </c>
      <c r="D9" s="10">
        <f>SUM('3.벌채면적 및 수집량(경제림여부)'!U8)/1000</f>
        <v>16.422999999999998</v>
      </c>
      <c r="E9" s="10">
        <f>D9/D6*100</f>
        <v>1.4624281261500494</v>
      </c>
      <c r="F9" s="8">
        <f t="shared" si="0"/>
        <v>32.832000000000008</v>
      </c>
      <c r="G9" s="8">
        <f t="shared" si="1"/>
        <v>66.657192163232168</v>
      </c>
      <c r="I9" s="154">
        <f t="shared" si="2"/>
        <v>33.342807836767832</v>
      </c>
    </row>
    <row r="10" spans="1:9" ht="14.25">
      <c r="A10" s="11" t="s">
        <v>8</v>
      </c>
      <c r="B10" s="1531">
        <f>SUM('3.벌채면적 및 수집량(경제림여부)'!Z7)/1000</f>
        <v>180.25366</v>
      </c>
      <c r="C10" s="10">
        <f>B10/B6*100</f>
        <v>13.930944846820525</v>
      </c>
      <c r="D10" s="10">
        <f>SUM('3.벌채면적 및 수집량(경제림여부)'!Z8)/1000</f>
        <v>163.81166000000002</v>
      </c>
      <c r="E10" s="10">
        <f>D10/D6*100</f>
        <v>14.587029104020521</v>
      </c>
      <c r="F10" s="8">
        <f t="shared" si="0"/>
        <v>16.441999999999979</v>
      </c>
      <c r="G10" s="8">
        <f t="shared" si="1"/>
        <v>9.1215900969777692</v>
      </c>
      <c r="I10" s="154">
        <f t="shared" si="2"/>
        <v>90.878409903022231</v>
      </c>
    </row>
    <row r="11" spans="1:9" ht="14.25">
      <c r="A11" s="9" t="s">
        <v>9</v>
      </c>
      <c r="B11" s="1531">
        <f>SUM('3.벌채면적 및 수집량(경제림여부)'!AE7)/1000</f>
        <v>305.33600000000001</v>
      </c>
      <c r="C11" s="10">
        <f>B11/B6*100</f>
        <v>23.597961759826639</v>
      </c>
      <c r="D11" s="10">
        <f>SUM('3.벌채면적 및 수집량(경제림여부)'!AE8)/1000</f>
        <v>218.81700000000001</v>
      </c>
      <c r="E11" s="10">
        <f>D11/D6*100</f>
        <v>19.485120579661171</v>
      </c>
      <c r="F11" s="8">
        <f t="shared" si="0"/>
        <v>86.519000000000005</v>
      </c>
      <c r="G11" s="8">
        <f t="shared" si="1"/>
        <v>28.335669557471117</v>
      </c>
      <c r="I11" s="154">
        <f t="shared" si="2"/>
        <v>71.664330442528893</v>
      </c>
    </row>
    <row r="12" spans="1:9" ht="14.25">
      <c r="A12" s="11" t="s">
        <v>10</v>
      </c>
      <c r="B12" s="1531">
        <f>SUM('3.벌채면적 및 수집량(경제림여부)'!AJ7)/1000</f>
        <v>47.837589999999999</v>
      </c>
      <c r="C12" s="10">
        <f>B12/B6*100</f>
        <v>3.6971389534881736</v>
      </c>
      <c r="D12" s="10">
        <f>SUM('3.벌채면적 및 수집량(경제림여부)'!AJ8)/1000</f>
        <v>43.985589999999995</v>
      </c>
      <c r="E12" s="10">
        <f>D12/D6*100</f>
        <v>3.9168095939416885</v>
      </c>
      <c r="F12" s="8">
        <f t="shared" si="0"/>
        <v>3.8520000000000039</v>
      </c>
      <c r="G12" s="8">
        <f t="shared" si="1"/>
        <v>8.0522451068291776</v>
      </c>
      <c r="I12" s="154">
        <f t="shared" si="2"/>
        <v>91.947754893170824</v>
      </c>
    </row>
    <row r="13" spans="1:9" ht="14.25">
      <c r="A13" s="9" t="s">
        <v>11</v>
      </c>
      <c r="B13" s="1531">
        <f>SUM('3.벌채면적 및 수집량(경제림여부)'!AO7)/1000</f>
        <v>5.0730000000000004</v>
      </c>
      <c r="C13" s="10">
        <f>B13/B6*100</f>
        <v>0.39206795139649608</v>
      </c>
      <c r="D13" s="10">
        <f>SUM('3.벌채면적 및 수집량(경제림여부)'!AO8)/1000</f>
        <v>4.157</v>
      </c>
      <c r="E13" s="10">
        <f>D13/D6*100</f>
        <v>0.37017071913814498</v>
      </c>
      <c r="F13" s="8">
        <f t="shared" si="0"/>
        <v>0.91600000000000037</v>
      </c>
      <c r="G13" s="8">
        <f t="shared" si="1"/>
        <v>18.056376897299433</v>
      </c>
      <c r="I13" s="154">
        <f t="shared" si="2"/>
        <v>81.94362310270057</v>
      </c>
    </row>
    <row r="14" spans="1:9" ht="14.25">
      <c r="A14" s="12"/>
      <c r="B14" s="424"/>
      <c r="C14" s="13"/>
      <c r="D14" s="13"/>
      <c r="E14" s="13"/>
      <c r="F14" s="13"/>
      <c r="G14" s="13"/>
    </row>
    <row r="15" spans="1:9" ht="18.75">
      <c r="A15" s="1603" t="s">
        <v>166</v>
      </c>
      <c r="B15" s="1603"/>
      <c r="C15" s="1603"/>
      <c r="D15" s="1603"/>
      <c r="E15" s="1603"/>
      <c r="F15" s="1603"/>
      <c r="G15" s="1603"/>
    </row>
    <row r="16" spans="1:9" ht="27.75" thickBot="1">
      <c r="A16" s="3" t="s">
        <v>0</v>
      </c>
      <c r="B16" s="4" t="s">
        <v>18</v>
      </c>
      <c r="C16" s="5" t="s">
        <v>1</v>
      </c>
      <c r="D16" s="4" t="s">
        <v>104</v>
      </c>
      <c r="E16" s="6" t="s">
        <v>2</v>
      </c>
      <c r="F16" s="4" t="s">
        <v>230</v>
      </c>
      <c r="G16" s="5" t="s">
        <v>3</v>
      </c>
    </row>
    <row r="17" spans="1:7" ht="15" thickTop="1">
      <c r="A17" s="7" t="s">
        <v>4</v>
      </c>
      <c r="B17" s="423">
        <f>SUM(B18:B24)</f>
        <v>37549.360000000001</v>
      </c>
      <c r="C17" s="8">
        <f>SUM(C18:C24)</f>
        <v>100.00000000000001</v>
      </c>
      <c r="D17" s="8">
        <f>SUM(D18:D24)</f>
        <v>27536.93</v>
      </c>
      <c r="E17" s="8">
        <f>SUM(E18:E24)</f>
        <v>100</v>
      </c>
      <c r="F17" s="8">
        <f t="shared" ref="F17:F24" si="3">B17-D17</f>
        <v>10012.43</v>
      </c>
      <c r="G17" s="8">
        <f t="shared" ref="G17:G24" si="4">F17/B17*100</f>
        <v>26.664715457200867</v>
      </c>
    </row>
    <row r="18" spans="1:7" ht="14.25">
      <c r="A18" s="9" t="s">
        <v>5</v>
      </c>
      <c r="B18" s="1530">
        <f>SUM('3.벌채면적 및 수집량(경제림여부)'!I7)</f>
        <v>4444</v>
      </c>
      <c r="C18" s="10">
        <f>B18/B17*100</f>
        <v>11.835088534132138</v>
      </c>
      <c r="D18" s="14">
        <f>SUM('3.벌채면적 및 수집량(경제림여부)'!I8)</f>
        <v>4416</v>
      </c>
      <c r="E18" s="10">
        <f>D18/D17*100</f>
        <v>16.036646060399615</v>
      </c>
      <c r="F18" s="8">
        <f t="shared" si="3"/>
        <v>28</v>
      </c>
      <c r="G18" s="8">
        <f t="shared" si="4"/>
        <v>0.63006300630063006</v>
      </c>
    </row>
    <row r="19" spans="1:7" ht="14.25">
      <c r="A19" s="9" t="s">
        <v>6</v>
      </c>
      <c r="B19" s="1530">
        <f>SUM('3.벌채면적 및 수집량(경제림여부)'!N7)</f>
        <v>658.7</v>
      </c>
      <c r="C19" s="10">
        <f>B19/B17*100</f>
        <v>1.7542243063530245</v>
      </c>
      <c r="D19" s="14">
        <f>SUM('3.벌채면적 및 수집량(경제림여부)'!N8)</f>
        <v>566.70000000000005</v>
      </c>
      <c r="E19" s="10">
        <f>D19/D17*100</f>
        <v>2.0579636146803586</v>
      </c>
      <c r="F19" s="8">
        <f t="shared" si="3"/>
        <v>92</v>
      </c>
      <c r="G19" s="8">
        <f t="shared" si="4"/>
        <v>13.966904508881129</v>
      </c>
    </row>
    <row r="20" spans="1:7" ht="14.25">
      <c r="A20" s="11" t="s">
        <v>7</v>
      </c>
      <c r="B20" s="1530">
        <f>SUM('3.벌채면적 및 수집량(경제림여부)'!S7)</f>
        <v>1613</v>
      </c>
      <c r="C20" s="10">
        <f>B20/B17*100</f>
        <v>4.2956790741573219</v>
      </c>
      <c r="D20" s="14">
        <f>SUM('3.벌채면적 및 수집량(경제림여부)'!S8)</f>
        <v>623</v>
      </c>
      <c r="E20" s="10">
        <f>D20/D17*100</f>
        <v>2.2624163260029349</v>
      </c>
      <c r="F20" s="8">
        <f t="shared" si="3"/>
        <v>990</v>
      </c>
      <c r="G20" s="8">
        <f t="shared" si="4"/>
        <v>61.376317420954742</v>
      </c>
    </row>
    <row r="21" spans="1:7" ht="14.25">
      <c r="A21" s="11" t="s">
        <v>8</v>
      </c>
      <c r="B21" s="1530">
        <f>SUM('3.벌채면적 및 수집량(경제림여부)'!X7)</f>
        <v>1674.7</v>
      </c>
      <c r="C21" s="10">
        <f>B21/B17*100</f>
        <v>4.4599961224372402</v>
      </c>
      <c r="D21" s="14">
        <f>SUM('3.벌채면적 및 수집량(경제림여부)'!X8)</f>
        <v>1498.27</v>
      </c>
      <c r="E21" s="10">
        <f>D21/D17*100</f>
        <v>5.4409478471274753</v>
      </c>
      <c r="F21" s="8">
        <f t="shared" si="3"/>
        <v>176.43000000000006</v>
      </c>
      <c r="G21" s="8">
        <f t="shared" si="4"/>
        <v>10.535021197826481</v>
      </c>
    </row>
    <row r="22" spans="1:7" ht="14.25">
      <c r="A22" s="9" t="s">
        <v>9</v>
      </c>
      <c r="B22" s="1530">
        <f>SUM('3.벌채면적 및 수집량(경제림여부)'!AC7)</f>
        <v>28206.25</v>
      </c>
      <c r="C22" s="10">
        <f>B22/B17*100</f>
        <v>75.1177916214817</v>
      </c>
      <c r="D22" s="14">
        <f>SUM('3.벌채면적 및 수집량(경제림여부)'!AC8)</f>
        <v>19654.25</v>
      </c>
      <c r="E22" s="10">
        <f>D22/D17*100</f>
        <v>71.374151003761128</v>
      </c>
      <c r="F22" s="8">
        <f t="shared" si="3"/>
        <v>8552</v>
      </c>
      <c r="G22" s="8">
        <f t="shared" si="4"/>
        <v>30.319521382672281</v>
      </c>
    </row>
    <row r="23" spans="1:7" ht="14.25">
      <c r="A23" s="11" t="s">
        <v>10</v>
      </c>
      <c r="B23" s="1530">
        <f>SUM('3.벌채면적 및 수집량(경제림여부)'!AH7)</f>
        <v>629.71</v>
      </c>
      <c r="C23" s="10">
        <f>B23/B17*100</f>
        <v>1.6770192621125901</v>
      </c>
      <c r="D23" s="14">
        <f>SUM('3.벌채면적 및 수집량(경제림여부)'!AH8)</f>
        <v>550.71</v>
      </c>
      <c r="E23" s="10">
        <f>D23/D17*100</f>
        <v>1.999896139475243</v>
      </c>
      <c r="F23" s="8">
        <f t="shared" si="3"/>
        <v>79</v>
      </c>
      <c r="G23" s="8">
        <f t="shared" si="4"/>
        <v>12.545457432786518</v>
      </c>
    </row>
    <row r="24" spans="1:7" ht="14.25">
      <c r="A24" s="9" t="s">
        <v>11</v>
      </c>
      <c r="B24" s="1530">
        <f>SUM('3.벌채면적 및 수집량(경제림여부)'!AM7)</f>
        <v>323</v>
      </c>
      <c r="C24" s="10">
        <f>B24/B17*100</f>
        <v>0.86020107932598588</v>
      </c>
      <c r="D24" s="14">
        <f>SUM('3.벌채면적 및 수집량(경제림여부)'!AM8)</f>
        <v>228</v>
      </c>
      <c r="E24" s="10">
        <f>D24/D17*100</f>
        <v>0.82797900855324102</v>
      </c>
      <c r="F24" s="8">
        <f t="shared" si="3"/>
        <v>95</v>
      </c>
      <c r="G24" s="8">
        <f t="shared" si="4"/>
        <v>29.411764705882355</v>
      </c>
    </row>
    <row r="25" spans="1:7">
      <c r="B25" s="156"/>
    </row>
    <row r="26" spans="1:7" ht="18.75">
      <c r="A26" s="1602" t="s">
        <v>167</v>
      </c>
      <c r="B26" s="1602"/>
      <c r="C26" s="1602"/>
      <c r="D26" s="1602"/>
      <c r="E26" s="1602"/>
      <c r="F26" s="1602"/>
      <c r="G26" s="1602"/>
    </row>
    <row r="27" spans="1:7" ht="27.75" thickBot="1">
      <c r="A27" s="15" t="s">
        <v>12</v>
      </c>
      <c r="B27" s="4" t="s">
        <v>13</v>
      </c>
      <c r="C27" s="16" t="s">
        <v>14</v>
      </c>
      <c r="D27" s="4" t="s">
        <v>15</v>
      </c>
      <c r="E27" s="16" t="s">
        <v>14</v>
      </c>
      <c r="F27" s="4" t="s">
        <v>228</v>
      </c>
      <c r="G27" s="16" t="s">
        <v>3</v>
      </c>
    </row>
    <row r="28" spans="1:7" ht="14.25" thickTop="1">
      <c r="A28" s="17" t="s">
        <v>4</v>
      </c>
      <c r="B28" s="426">
        <f>B29+B30</f>
        <v>1293.9083599999999</v>
      </c>
      <c r="C28" s="18">
        <f>C29+C30</f>
        <v>100</v>
      </c>
      <c r="D28" s="18">
        <f>D29+D30</f>
        <v>1122.9953599999999</v>
      </c>
      <c r="E28" s="18">
        <f>E29+E30</f>
        <v>100</v>
      </c>
      <c r="F28" s="19">
        <f>B28-D28</f>
        <v>170.91300000000001</v>
      </c>
      <c r="G28" s="20">
        <f>F28/B28*100</f>
        <v>13.209049827918262</v>
      </c>
    </row>
    <row r="29" spans="1:7">
      <c r="A29" s="21" t="s">
        <v>16</v>
      </c>
      <c r="B29" s="425">
        <f>SUM('3.벌채면적 및 수집량(경제림여부)'!F21)/1000</f>
        <v>1234.0429999999999</v>
      </c>
      <c r="C29" s="22">
        <f>B29/B28*100</f>
        <v>95.373292124026463</v>
      </c>
      <c r="D29" s="22">
        <f>SUM('3.벌채면적 및 수집량(경제림여부)'!F22)/1000</f>
        <v>1070.7159999999999</v>
      </c>
      <c r="E29" s="22">
        <f>D29/D28*100</f>
        <v>95.344650399980281</v>
      </c>
      <c r="F29" s="19">
        <f>B29-D29</f>
        <v>163.327</v>
      </c>
      <c r="G29" s="20">
        <f>F29/B29*100</f>
        <v>13.235114173493145</v>
      </c>
    </row>
    <row r="30" spans="1:7">
      <c r="A30" s="21" t="s">
        <v>17</v>
      </c>
      <c r="B30" s="425">
        <f>SUM('3.벌채면적 및 수집량(경제림여부)'!F261)/1000</f>
        <v>59.865359999999995</v>
      </c>
      <c r="C30" s="22">
        <f>B30/B28*100</f>
        <v>4.6267078759735352</v>
      </c>
      <c r="D30" s="22">
        <f>SUM('3.벌채면적 및 수집량(경제림여부)'!F262)/1000</f>
        <v>52.279360000000004</v>
      </c>
      <c r="E30" s="22">
        <f>D30/D28*100</f>
        <v>4.6553496000197194</v>
      </c>
      <c r="F30" s="19">
        <f>B30-D30</f>
        <v>7.5859999999999914</v>
      </c>
      <c r="G30" s="20">
        <f>F30/B30*100</f>
        <v>12.671768782481207</v>
      </c>
    </row>
    <row r="31" spans="1:7">
      <c r="A31" s="23"/>
      <c r="B31" s="24"/>
      <c r="C31" s="24"/>
      <c r="D31" s="24"/>
      <c r="E31" s="24"/>
      <c r="F31" s="25"/>
      <c r="G31" s="26"/>
    </row>
    <row r="32" spans="1:7" ht="18.75">
      <c r="A32" s="1602" t="s">
        <v>168</v>
      </c>
      <c r="B32" s="1602"/>
      <c r="C32" s="1602"/>
      <c r="D32" s="1602"/>
      <c r="E32" s="1602"/>
      <c r="F32" s="1602"/>
      <c r="G32" s="1602"/>
    </row>
    <row r="33" spans="1:7" ht="27.75" thickBot="1">
      <c r="A33" s="15" t="s">
        <v>12</v>
      </c>
      <c r="B33" s="4" t="s">
        <v>18</v>
      </c>
      <c r="C33" s="16" t="s">
        <v>14</v>
      </c>
      <c r="D33" s="4" t="s">
        <v>19</v>
      </c>
      <c r="E33" s="16" t="s">
        <v>14</v>
      </c>
      <c r="F33" s="4" t="s">
        <v>230</v>
      </c>
      <c r="G33" s="16" t="s">
        <v>3</v>
      </c>
    </row>
    <row r="34" spans="1:7" ht="14.25" thickTop="1">
      <c r="A34" s="17" t="s">
        <v>4</v>
      </c>
      <c r="B34" s="426">
        <f>B35+B36</f>
        <v>37549.360000000001</v>
      </c>
      <c r="C34" s="18">
        <f>C35+C36</f>
        <v>100</v>
      </c>
      <c r="D34" s="18">
        <f>D35+D36</f>
        <v>27536.93</v>
      </c>
      <c r="E34" s="18">
        <f>E35+E36</f>
        <v>100</v>
      </c>
      <c r="F34" s="19">
        <f>B34-D34</f>
        <v>10012.43</v>
      </c>
      <c r="G34" s="20">
        <f>F34/B34*100</f>
        <v>26.664715457200867</v>
      </c>
    </row>
    <row r="35" spans="1:7">
      <c r="A35" s="21" t="s">
        <v>16</v>
      </c>
      <c r="B35" s="425">
        <f>SUM('3.벌채면적 및 수집량(경제림여부)'!D21)</f>
        <v>36372</v>
      </c>
      <c r="C35" s="22">
        <f>B35/B34*100</f>
        <v>96.864500486825875</v>
      </c>
      <c r="D35" s="22">
        <f>SUM('3.벌채면적 및 수집량(경제림여부)'!D22)</f>
        <v>26857</v>
      </c>
      <c r="E35" s="22">
        <f>D35/D34*100</f>
        <v>97.530843125940322</v>
      </c>
      <c r="F35" s="19">
        <f>B35-D35</f>
        <v>9515</v>
      </c>
      <c r="G35" s="20">
        <f>F35/B35*100</f>
        <v>26.160233146376331</v>
      </c>
    </row>
    <row r="36" spans="1:7">
      <c r="A36" s="21" t="s">
        <v>17</v>
      </c>
      <c r="B36" s="425">
        <f>SUM('3.벌채면적 및 수집량(경제림여부)'!D261)</f>
        <v>1177.3600000000001</v>
      </c>
      <c r="C36" s="22">
        <f>B36/B34*100</f>
        <v>3.1354995131741261</v>
      </c>
      <c r="D36" s="22">
        <f>SUM('3.벌채면적 및 수집량(경제림여부)'!D262)</f>
        <v>679.93000000000006</v>
      </c>
      <c r="E36" s="22">
        <f>D36/D34*100</f>
        <v>2.4691568740596721</v>
      </c>
      <c r="F36" s="19">
        <f>B36-D36</f>
        <v>497.43000000000006</v>
      </c>
      <c r="G36" s="20">
        <f>F36/B36*100</f>
        <v>42.2496092953727</v>
      </c>
    </row>
    <row r="37" spans="1:7">
      <c r="B37" s="156"/>
    </row>
    <row r="38" spans="1:7" ht="18.75">
      <c r="A38" s="1603" t="s">
        <v>169</v>
      </c>
      <c r="B38" s="1603"/>
      <c r="C38" s="1603"/>
      <c r="D38" s="1603"/>
      <c r="E38" s="1603"/>
      <c r="F38" s="1603"/>
      <c r="G38" s="1603"/>
    </row>
    <row r="39" spans="1:7" ht="27.75" thickBot="1">
      <c r="A39" s="3" t="s">
        <v>12</v>
      </c>
      <c r="B39" s="4" t="s">
        <v>13</v>
      </c>
      <c r="C39" s="16" t="s">
        <v>14</v>
      </c>
      <c r="D39" s="4" t="s">
        <v>15</v>
      </c>
      <c r="E39" s="16" t="s">
        <v>14</v>
      </c>
      <c r="F39" s="4" t="s">
        <v>228</v>
      </c>
      <c r="G39" s="1043" t="s">
        <v>229</v>
      </c>
    </row>
    <row r="40" spans="1:7" ht="15" thickTop="1">
      <c r="A40" s="7" t="s">
        <v>4</v>
      </c>
      <c r="B40" s="18">
        <f>B41+B42</f>
        <v>1293.9083599999999</v>
      </c>
      <c r="C40" s="18">
        <f>C41+C42</f>
        <v>100</v>
      </c>
      <c r="D40" s="18">
        <f>D41+D42</f>
        <v>1122.9953599999999</v>
      </c>
      <c r="E40" s="18">
        <f>E41+E42</f>
        <v>100</v>
      </c>
      <c r="F40" s="1044">
        <f>B40-D40</f>
        <v>170.91300000000001</v>
      </c>
      <c r="G40" s="1045">
        <f>F40/B40*100</f>
        <v>13.209049827918262</v>
      </c>
    </row>
    <row r="41" spans="1:7" ht="14.25">
      <c r="A41" s="9" t="s">
        <v>20</v>
      </c>
      <c r="B41" s="22">
        <f>SUM('3.벌채면적 및 수집량(경제림여부)'!G7)/1000</f>
        <v>825.33205999999996</v>
      </c>
      <c r="C41" s="22">
        <f>B41/B40*100</f>
        <v>63.785974765631778</v>
      </c>
      <c r="D41" s="22">
        <f>SUM('3.벌채면적 및 수집량(경제림여부)'!G8)/1000</f>
        <v>693.45805999999993</v>
      </c>
      <c r="E41" s="22">
        <f>D41/D40*100</f>
        <v>61.750750243527278</v>
      </c>
      <c r="F41" s="1044">
        <f>B41-D41</f>
        <v>131.87400000000002</v>
      </c>
      <c r="G41" s="1045">
        <f>F41/B41*100</f>
        <v>15.978296056983421</v>
      </c>
    </row>
    <row r="42" spans="1:7" ht="14.25">
      <c r="A42" s="9" t="s">
        <v>21</v>
      </c>
      <c r="B42" s="22">
        <f>SUM('3.벌채면적 및 수집량(경제림여부)'!H7)/1000</f>
        <v>468.5763</v>
      </c>
      <c r="C42" s="22">
        <f>B42/B40*100</f>
        <v>36.214025234368222</v>
      </c>
      <c r="D42" s="22">
        <f>SUM('3.벌채면적 및 수집량(경제림여부)'!H8)/1000</f>
        <v>429.53730000000002</v>
      </c>
      <c r="E42" s="22">
        <f>D42/D40*100</f>
        <v>38.249249756472729</v>
      </c>
      <c r="F42" s="1044">
        <f>B42-D42</f>
        <v>39.038999999999987</v>
      </c>
      <c r="G42" s="1045">
        <f>F42/B42*100</f>
        <v>8.3314072862840032</v>
      </c>
    </row>
    <row r="44" spans="1:7" ht="18.75">
      <c r="A44" s="1606" t="s">
        <v>170</v>
      </c>
      <c r="B44" s="1606"/>
      <c r="C44" s="1606"/>
      <c r="D44" s="1606"/>
      <c r="E44" s="1606"/>
      <c r="F44" s="1606"/>
      <c r="G44" s="1606"/>
    </row>
    <row r="45" spans="1:7">
      <c r="A45" s="1598" t="s">
        <v>22</v>
      </c>
      <c r="B45" s="1600" t="s">
        <v>4</v>
      </c>
      <c r="C45" s="1601"/>
      <c r="D45" s="1600" t="s">
        <v>23</v>
      </c>
      <c r="E45" s="1601"/>
      <c r="F45" s="1600" t="s">
        <v>24</v>
      </c>
      <c r="G45" s="1601"/>
    </row>
    <row r="46" spans="1:7" ht="14.25" thickBot="1">
      <c r="A46" s="1599"/>
      <c r="B46" s="15" t="s">
        <v>25</v>
      </c>
      <c r="C46" s="15" t="s">
        <v>26</v>
      </c>
      <c r="D46" s="15" t="s">
        <v>25</v>
      </c>
      <c r="E46" s="15" t="s">
        <v>26</v>
      </c>
      <c r="F46" s="15" t="s">
        <v>25</v>
      </c>
      <c r="G46" s="15" t="s">
        <v>26</v>
      </c>
    </row>
    <row r="47" spans="1:7" ht="15" thickTop="1">
      <c r="A47" s="7" t="s">
        <v>4</v>
      </c>
      <c r="B47" s="426">
        <f t="shared" ref="B47:G47" si="5">SUM(B48:B54)</f>
        <v>37549.360000000001</v>
      </c>
      <c r="C47" s="19">
        <f t="shared" si="5"/>
        <v>1293.9083599999999</v>
      </c>
      <c r="D47" s="19">
        <f t="shared" si="5"/>
        <v>36372</v>
      </c>
      <c r="E47" s="19">
        <f t="shared" si="5"/>
        <v>1234.0429999999997</v>
      </c>
      <c r="F47" s="19">
        <f t="shared" si="5"/>
        <v>1177.3600000000001</v>
      </c>
      <c r="G47" s="19">
        <f t="shared" si="5"/>
        <v>59.86536000000001</v>
      </c>
    </row>
    <row r="48" spans="1:7" ht="14.25">
      <c r="A48" s="9" t="s">
        <v>5</v>
      </c>
      <c r="B48" s="425">
        <f t="shared" ref="B48:C54" si="6">D48+F48</f>
        <v>4444</v>
      </c>
      <c r="C48" s="14">
        <f t="shared" si="6"/>
        <v>684.66799999999989</v>
      </c>
      <c r="D48" s="14">
        <f>'3.벌채면적 및 수집량(경제림여부)'!I21</f>
        <v>4387</v>
      </c>
      <c r="E48" s="14">
        <f>'3.벌채면적 및 수집량(경제림여부)'!K21/1000</f>
        <v>675.75699999999995</v>
      </c>
      <c r="F48" s="14">
        <f>'3.벌채면적 및 수집량(경제림여부)'!I261</f>
        <v>57</v>
      </c>
      <c r="G48" s="14">
        <f>'3.벌채면적 및 수집량(경제림여부)'!K261/1000</f>
        <v>8.9109999999999996</v>
      </c>
    </row>
    <row r="49" spans="1:7" ht="14.25">
      <c r="A49" s="9" t="s">
        <v>6</v>
      </c>
      <c r="B49" s="425">
        <f t="shared" si="6"/>
        <v>658.7</v>
      </c>
      <c r="C49" s="14">
        <f t="shared" si="6"/>
        <v>21.485110000000002</v>
      </c>
      <c r="D49" s="14">
        <f>'3.벌채면적 및 수집량(경제림여부)'!N21</f>
        <v>464</v>
      </c>
      <c r="E49" s="14">
        <f>'3.벌채면적 및 수집량(경제림여부)'!P21/1000</f>
        <v>16.385000000000002</v>
      </c>
      <c r="F49" s="14">
        <f>'3.벌채면적 및 수집량(경제림여부)'!N261</f>
        <v>194.7</v>
      </c>
      <c r="G49" s="14">
        <f>'3.벌채면적 및 수집량(경제림여부)'!P261/1000</f>
        <v>5.1001099999999999</v>
      </c>
    </row>
    <row r="50" spans="1:7">
      <c r="A50" s="11" t="s">
        <v>7</v>
      </c>
      <c r="B50" s="425">
        <f t="shared" si="6"/>
        <v>1613</v>
      </c>
      <c r="C50" s="14">
        <f t="shared" si="6"/>
        <v>49.255000000000003</v>
      </c>
      <c r="D50" s="14">
        <f>'3.벌채면적 및 수집량(경제림여부)'!S21</f>
        <v>1343</v>
      </c>
      <c r="E50" s="14">
        <f>'3.벌채면적 및 수집량(경제림여부)'!U21/1000</f>
        <v>41.92</v>
      </c>
      <c r="F50" s="14">
        <f>'3.벌채면적 및 수집량(경제림여부)'!S261</f>
        <v>270</v>
      </c>
      <c r="G50" s="14">
        <f>'3.벌채면적 및 수집량(경제림여부)'!U261/1000</f>
        <v>7.335</v>
      </c>
    </row>
    <row r="51" spans="1:7">
      <c r="A51" s="11" t="s">
        <v>8</v>
      </c>
      <c r="B51" s="425">
        <f>D51+F51</f>
        <v>1674.7</v>
      </c>
      <c r="C51" s="14">
        <f t="shared" si="6"/>
        <v>180.25366</v>
      </c>
      <c r="D51" s="14">
        <f>'3.벌채면적 및 수집량(경제림여부)'!X21</f>
        <v>1400</v>
      </c>
      <c r="E51" s="14">
        <f>'3.벌채면적 및 수집량(경제림여부)'!Z21/1000</f>
        <v>147.44</v>
      </c>
      <c r="F51" s="14">
        <f>'3.벌채면적 및 수집량(경제림여부)'!X261</f>
        <v>274.7</v>
      </c>
      <c r="G51" s="14">
        <f>'3.벌채면적 및 수집량(경제림여부)'!Z261/1000</f>
        <v>32.813660000000006</v>
      </c>
    </row>
    <row r="52" spans="1:7" ht="14.25">
      <c r="A52" s="9" t="s">
        <v>9</v>
      </c>
      <c r="B52" s="425">
        <f t="shared" si="6"/>
        <v>28206.25</v>
      </c>
      <c r="C52" s="14">
        <f t="shared" si="6"/>
        <v>305.33599999999996</v>
      </c>
      <c r="D52" s="14">
        <f>'3.벌채면적 및 수집량(경제림여부)'!AC21</f>
        <v>27862</v>
      </c>
      <c r="E52" s="14">
        <f>'3.벌채면적 및 수집량(경제림여부)'!AE21/1000</f>
        <v>302.88099999999997</v>
      </c>
      <c r="F52" s="14">
        <f>'3.벌채면적 및 수집량(경제림여부)'!AC261</f>
        <v>344.25</v>
      </c>
      <c r="G52" s="14">
        <f>'3.벌채면적 및 수집량(경제림여부)'!AE261/1000</f>
        <v>2.4550000000000001</v>
      </c>
    </row>
    <row r="53" spans="1:7">
      <c r="A53" s="11" t="s">
        <v>10</v>
      </c>
      <c r="B53" s="425">
        <f t="shared" si="6"/>
        <v>629.71</v>
      </c>
      <c r="C53" s="14">
        <f t="shared" si="6"/>
        <v>47.837589999999999</v>
      </c>
      <c r="D53" s="14">
        <f>'3.벌채면적 및 수집량(경제림여부)'!AH21</f>
        <v>597</v>
      </c>
      <c r="E53" s="14">
        <f>'3.벌채면적 및 수집량(경제림여부)'!AJ21/1000</f>
        <v>44.984999999999999</v>
      </c>
      <c r="F53" s="14">
        <f>'3.벌채면적 및 수집량(경제림여부)'!AH261</f>
        <v>32.71</v>
      </c>
      <c r="G53" s="14">
        <f>'3.벌채면적 및 수집량(경제림여부)'!AJ261/1000</f>
        <v>2.8525900000000002</v>
      </c>
    </row>
    <row r="54" spans="1:7" ht="14.25">
      <c r="A54" s="9" t="s">
        <v>11</v>
      </c>
      <c r="B54" s="425">
        <f t="shared" si="6"/>
        <v>323</v>
      </c>
      <c r="C54" s="14">
        <f t="shared" si="6"/>
        <v>5.0729999999999995</v>
      </c>
      <c r="D54" s="14">
        <f>'3.벌채면적 및 수집량(경제림여부)'!AM21</f>
        <v>319</v>
      </c>
      <c r="E54" s="14">
        <f>'3.벌채면적 및 수집량(경제림여부)'!AO21/1000</f>
        <v>4.6749999999999998</v>
      </c>
      <c r="F54" s="14">
        <f>'3.벌채면적 및 수집량(경제림여부)'!AM261</f>
        <v>4</v>
      </c>
      <c r="G54" s="14">
        <f>'3.벌채면적 및 수집량(경제림여부)'!AO261/1000</f>
        <v>0.39800000000000002</v>
      </c>
    </row>
  </sheetData>
  <mergeCells count="11">
    <mergeCell ref="A2:G2"/>
    <mergeCell ref="A4:G4"/>
    <mergeCell ref="A15:G15"/>
    <mergeCell ref="A26:G26"/>
    <mergeCell ref="A44:G44"/>
    <mergeCell ref="A45:A46"/>
    <mergeCell ref="B45:C45"/>
    <mergeCell ref="D45:E45"/>
    <mergeCell ref="F45:G45"/>
    <mergeCell ref="A32:G32"/>
    <mergeCell ref="A38:G38"/>
  </mergeCells>
  <phoneticPr fontId="14" type="noConversion"/>
  <pageMargins left="0.47244094488188981" right="0.47244094488188981" top="1.0236220472440944" bottom="0.70866141732283472" header="0.51181102362204722" footer="0.51181102362204722"/>
  <pageSetup paperSize="9" scale="80" orientation="portrait" r:id="rId1"/>
  <headerFooter alignWithMargins="0"/>
  <ignoredErrors>
    <ignoredError sqref="D18:D24 D35:D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K86"/>
  <sheetViews>
    <sheetView view="pageBreakPreview" zoomScale="85" zoomScaleSheetLayoutView="85" workbookViewId="0">
      <pane xSplit="1" ySplit="8" topLeftCell="B9" activePane="bottomRight" state="frozen"/>
      <selection activeCell="I12" sqref="I12"/>
      <selection pane="topRight" activeCell="I12" sqref="I12"/>
      <selection pane="bottomLeft" activeCell="I12" sqref="I12"/>
      <selection pane="bottomRight" activeCell="J20" sqref="J20"/>
    </sheetView>
  </sheetViews>
  <sheetFormatPr defaultRowHeight="13.5"/>
  <cols>
    <col min="1" max="1" width="13" customWidth="1"/>
    <col min="3" max="3" width="10.21875" bestFit="1" customWidth="1"/>
    <col min="4" max="4" width="6.77734375" style="51" hidden="1" customWidth="1"/>
    <col min="5" max="5" width="12.33203125" bestFit="1" customWidth="1"/>
    <col min="6" max="6" width="11.33203125" hidden="1" customWidth="1"/>
    <col min="7" max="7" width="12.33203125" bestFit="1" customWidth="1"/>
    <col min="8" max="8" width="10.88671875" customWidth="1"/>
    <col min="9" max="9" width="12.6640625" customWidth="1"/>
    <col min="10" max="10" width="9.88671875" customWidth="1"/>
    <col min="11" max="11" width="10.77734375" customWidth="1"/>
    <col min="12" max="12" width="10.21875" customWidth="1"/>
    <col min="17" max="17" width="10.77734375" bestFit="1" customWidth="1"/>
    <col min="18" max="18" width="10.44140625" customWidth="1"/>
    <col min="19" max="19" width="9.77734375" customWidth="1"/>
    <col min="20" max="20" width="10.44140625" customWidth="1"/>
    <col min="21" max="21" width="10.77734375" bestFit="1" customWidth="1"/>
    <col min="22" max="22" width="10.21875" customWidth="1"/>
    <col min="23" max="23" width="9.6640625" customWidth="1"/>
    <col min="25" max="25" width="12" bestFit="1" customWidth="1"/>
    <col min="26" max="27" width="11.109375" customWidth="1"/>
    <col min="29" max="29" width="10.77734375" bestFit="1" customWidth="1"/>
    <col min="30" max="30" width="9.88671875" customWidth="1"/>
    <col min="31" max="31" width="9.77734375" customWidth="1"/>
    <col min="32" max="32" width="10.33203125" customWidth="1"/>
    <col min="33" max="33" width="7.88671875" customWidth="1"/>
    <col min="34" max="34" width="9.44140625" customWidth="1"/>
    <col min="35" max="35" width="10.33203125" customWidth="1"/>
  </cols>
  <sheetData>
    <row r="1" spans="1:37" ht="14.25" customHeight="1"/>
    <row r="2" spans="1:37" ht="26.25">
      <c r="A2" s="1629" t="s">
        <v>232</v>
      </c>
      <c r="B2" s="1630"/>
      <c r="C2" s="1630"/>
      <c r="D2" s="1630"/>
      <c r="E2" s="1630"/>
      <c r="F2" s="1630"/>
      <c r="G2" s="1630"/>
      <c r="H2" s="1630"/>
      <c r="I2" s="1630"/>
      <c r="J2" s="1630"/>
      <c r="K2" s="1630"/>
      <c r="L2" s="1630"/>
      <c r="M2" s="1630"/>
      <c r="N2" s="1630"/>
      <c r="O2" s="1630"/>
      <c r="P2" s="1630"/>
      <c r="Q2" s="1630"/>
      <c r="R2" s="1630"/>
      <c r="S2" s="1630"/>
      <c r="T2" s="1630"/>
      <c r="U2" s="1630"/>
      <c r="V2" s="1630"/>
      <c r="W2" s="1630"/>
      <c r="X2" s="1630"/>
      <c r="Y2" s="1630"/>
      <c r="Z2" s="1630"/>
      <c r="AA2" s="1630"/>
      <c r="AB2" s="1630"/>
      <c r="AC2" s="1630"/>
      <c r="AD2" s="1630"/>
      <c r="AE2" s="1630"/>
      <c r="AF2" s="1630"/>
      <c r="AG2" s="1630"/>
      <c r="AH2" s="1630"/>
      <c r="AI2" s="1630"/>
      <c r="AJ2" s="1630"/>
    </row>
    <row r="3" spans="1:37" ht="13.5" customHeight="1"/>
    <row r="4" spans="1:37" ht="24.75" customHeight="1" thickBot="1">
      <c r="A4" s="59"/>
      <c r="B4" s="59"/>
      <c r="C4" s="59"/>
      <c r="D4" s="59"/>
      <c r="E4" s="59"/>
      <c r="F4" s="59"/>
      <c r="G4" s="153"/>
      <c r="H4" s="153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631" t="s">
        <v>27</v>
      </c>
      <c r="AI4" s="1631"/>
      <c r="AJ4" s="1631"/>
    </row>
    <row r="5" spans="1:37" ht="18" hidden="1" customHeight="1" thickBot="1">
      <c r="A5" s="28"/>
      <c r="B5" s="29"/>
      <c r="C5" s="29"/>
      <c r="D5" s="63"/>
      <c r="E5" s="27"/>
      <c r="F5" s="27"/>
      <c r="G5" s="27"/>
      <c r="H5" s="27"/>
      <c r="I5" s="27"/>
      <c r="J5" s="62">
        <f>J10/$E$10</f>
        <v>0.58747008201443018</v>
      </c>
      <c r="K5" s="27"/>
      <c r="L5" s="27"/>
      <c r="M5" s="27"/>
      <c r="N5" s="62">
        <f>N10/$E$10</f>
        <v>1.4314497518804757E-2</v>
      </c>
      <c r="O5" s="27"/>
      <c r="P5" s="27"/>
      <c r="Q5" s="27"/>
      <c r="R5" s="62">
        <f>R10/$E$10</f>
        <v>1.4624285168271354E-2</v>
      </c>
      <c r="S5" s="27"/>
      <c r="T5" s="27"/>
      <c r="U5" s="27"/>
      <c r="V5" s="62">
        <f>V10/$E$10</f>
        <v>0.14587033000839736</v>
      </c>
      <c r="W5" s="27"/>
      <c r="X5" s="27"/>
      <c r="Y5" s="27"/>
      <c r="Z5" s="62">
        <f>Z10/$E$10</f>
        <v>0.19485125784970059</v>
      </c>
      <c r="AA5" s="27"/>
      <c r="AB5" s="27"/>
      <c r="AC5" s="27"/>
      <c r="AD5" s="62">
        <f>AD10/$E$10</f>
        <v>3.9168106402890139E-2</v>
      </c>
      <c r="AE5" s="27"/>
      <c r="AF5" s="27"/>
      <c r="AG5" s="27"/>
      <c r="AH5" s="62">
        <f>AH10/$E$10</f>
        <v>3.7017081802657261E-3</v>
      </c>
      <c r="AK5" s="51">
        <f>SUM(A5:AJ5)</f>
        <v>1.0000002671427601</v>
      </c>
    </row>
    <row r="6" spans="1:37" ht="24" customHeight="1">
      <c r="A6" s="1632" t="s">
        <v>28</v>
      </c>
      <c r="B6" s="1634" t="s">
        <v>29</v>
      </c>
      <c r="C6" s="1637" t="s">
        <v>30</v>
      </c>
      <c r="D6" s="1638"/>
      <c r="E6" s="1638"/>
      <c r="F6" s="1638"/>
      <c r="G6" s="1638"/>
      <c r="H6" s="1639"/>
      <c r="I6" s="1637" t="s">
        <v>31</v>
      </c>
      <c r="J6" s="1638"/>
      <c r="K6" s="1638"/>
      <c r="L6" s="1639"/>
      <c r="M6" s="1640" t="s">
        <v>32</v>
      </c>
      <c r="N6" s="1638"/>
      <c r="O6" s="1638"/>
      <c r="P6" s="1639"/>
      <c r="Q6" s="1637" t="s">
        <v>33</v>
      </c>
      <c r="R6" s="1638"/>
      <c r="S6" s="1638"/>
      <c r="T6" s="1641"/>
      <c r="U6" s="1637" t="s">
        <v>34</v>
      </c>
      <c r="V6" s="1638"/>
      <c r="W6" s="1638"/>
      <c r="X6" s="1639"/>
      <c r="Y6" s="1637" t="s">
        <v>35</v>
      </c>
      <c r="Z6" s="1638"/>
      <c r="AA6" s="1638"/>
      <c r="AB6" s="1639"/>
      <c r="AC6" s="1637" t="s">
        <v>36</v>
      </c>
      <c r="AD6" s="1638"/>
      <c r="AE6" s="1638"/>
      <c r="AF6" s="1639"/>
      <c r="AG6" s="1637" t="s">
        <v>37</v>
      </c>
      <c r="AH6" s="1638"/>
      <c r="AI6" s="1638"/>
      <c r="AJ6" s="1639"/>
    </row>
    <row r="7" spans="1:37" ht="24" customHeight="1">
      <c r="A7" s="1633"/>
      <c r="B7" s="1635"/>
      <c r="C7" s="1622" t="s">
        <v>38</v>
      </c>
      <c r="D7" s="1607" t="s">
        <v>86</v>
      </c>
      <c r="E7" s="1620" t="s">
        <v>39</v>
      </c>
      <c r="F7" s="1620"/>
      <c r="G7" s="1620"/>
      <c r="H7" s="1624"/>
      <c r="I7" s="1622" t="s">
        <v>38</v>
      </c>
      <c r="J7" s="1620" t="s">
        <v>39</v>
      </c>
      <c r="K7" s="1620"/>
      <c r="L7" s="1624"/>
      <c r="M7" s="1625" t="s">
        <v>38</v>
      </c>
      <c r="N7" s="1620" t="s">
        <v>39</v>
      </c>
      <c r="O7" s="1620"/>
      <c r="P7" s="1624"/>
      <c r="Q7" s="1622" t="s">
        <v>38</v>
      </c>
      <c r="R7" s="1620" t="s">
        <v>39</v>
      </c>
      <c r="S7" s="1620"/>
      <c r="T7" s="1621"/>
      <c r="U7" s="1622" t="s">
        <v>38</v>
      </c>
      <c r="V7" s="1620" t="s">
        <v>39</v>
      </c>
      <c r="W7" s="1620"/>
      <c r="X7" s="1624"/>
      <c r="Y7" s="1622" t="s">
        <v>38</v>
      </c>
      <c r="Z7" s="1620" t="s">
        <v>39</v>
      </c>
      <c r="AA7" s="1620"/>
      <c r="AB7" s="1624"/>
      <c r="AC7" s="1622" t="s">
        <v>38</v>
      </c>
      <c r="AD7" s="1620" t="s">
        <v>39</v>
      </c>
      <c r="AE7" s="1620"/>
      <c r="AF7" s="1624"/>
      <c r="AG7" s="1622" t="s">
        <v>38</v>
      </c>
      <c r="AH7" s="1620" t="s">
        <v>39</v>
      </c>
      <c r="AI7" s="1620"/>
      <c r="AJ7" s="1624"/>
    </row>
    <row r="8" spans="1:37" ht="24" customHeight="1" thickBot="1">
      <c r="A8" s="1628"/>
      <c r="B8" s="1636"/>
      <c r="C8" s="1623"/>
      <c r="D8" s="1608"/>
      <c r="E8" s="416" t="s">
        <v>40</v>
      </c>
      <c r="F8" s="416"/>
      <c r="G8" s="416" t="s">
        <v>41</v>
      </c>
      <c r="H8" s="417" t="s">
        <v>42</v>
      </c>
      <c r="I8" s="1623"/>
      <c r="J8" s="416" t="s">
        <v>40</v>
      </c>
      <c r="K8" s="416" t="s">
        <v>41</v>
      </c>
      <c r="L8" s="417" t="s">
        <v>42</v>
      </c>
      <c r="M8" s="1626"/>
      <c r="N8" s="416" t="s">
        <v>40</v>
      </c>
      <c r="O8" s="416" t="s">
        <v>41</v>
      </c>
      <c r="P8" s="417" t="s">
        <v>42</v>
      </c>
      <c r="Q8" s="1623"/>
      <c r="R8" s="416" t="s">
        <v>40</v>
      </c>
      <c r="S8" s="416" t="s">
        <v>41</v>
      </c>
      <c r="T8" s="418" t="s">
        <v>42</v>
      </c>
      <c r="U8" s="1623"/>
      <c r="V8" s="416" t="s">
        <v>40</v>
      </c>
      <c r="W8" s="416" t="s">
        <v>41</v>
      </c>
      <c r="X8" s="417" t="s">
        <v>42</v>
      </c>
      <c r="Y8" s="1623"/>
      <c r="Z8" s="416" t="s">
        <v>40</v>
      </c>
      <c r="AA8" s="416" t="s">
        <v>41</v>
      </c>
      <c r="AB8" s="417" t="s">
        <v>42</v>
      </c>
      <c r="AC8" s="1623"/>
      <c r="AD8" s="416" t="s">
        <v>40</v>
      </c>
      <c r="AE8" s="416" t="s">
        <v>41</v>
      </c>
      <c r="AF8" s="417" t="s">
        <v>42</v>
      </c>
      <c r="AG8" s="1623"/>
      <c r="AH8" s="416" t="s">
        <v>40</v>
      </c>
      <c r="AI8" s="416" t="s">
        <v>41</v>
      </c>
      <c r="AJ8" s="417" t="s">
        <v>42</v>
      </c>
    </row>
    <row r="9" spans="1:37" ht="24" customHeight="1" thickTop="1">
      <c r="A9" s="1618" t="s">
        <v>4</v>
      </c>
      <c r="B9" s="91" t="s">
        <v>43</v>
      </c>
      <c r="C9" s="105">
        <f>C15+C51</f>
        <v>37549.360000000001</v>
      </c>
      <c r="D9" s="106">
        <f>E10/E9</f>
        <v>0.86790947109487826</v>
      </c>
      <c r="E9" s="1054">
        <f>SUM(E15,E51)</f>
        <v>1293908.06</v>
      </c>
      <c r="F9" s="107"/>
      <c r="G9" s="107">
        <f>G15+G51</f>
        <v>825332.06</v>
      </c>
      <c r="H9" s="108">
        <f t="shared" ref="H9:AJ9" si="0">H15+H51</f>
        <v>468576.3</v>
      </c>
      <c r="I9" s="966">
        <f t="shared" si="0"/>
        <v>4444</v>
      </c>
      <c r="J9" s="107">
        <f t="shared" si="0"/>
        <v>684668</v>
      </c>
      <c r="K9" s="107">
        <f t="shared" si="0"/>
        <v>363548</v>
      </c>
      <c r="L9" s="108">
        <f t="shared" si="0"/>
        <v>321120</v>
      </c>
      <c r="M9" s="1597">
        <f t="shared" si="0"/>
        <v>658.7</v>
      </c>
      <c r="N9" s="107">
        <f t="shared" si="0"/>
        <v>21485.11</v>
      </c>
      <c r="O9" s="107">
        <f t="shared" si="0"/>
        <v>14376.24</v>
      </c>
      <c r="P9" s="108">
        <f t="shared" si="0"/>
        <v>7108.87</v>
      </c>
      <c r="Q9" s="966">
        <f t="shared" si="0"/>
        <v>1613</v>
      </c>
      <c r="R9" s="107">
        <f t="shared" si="0"/>
        <v>49255</v>
      </c>
      <c r="S9" s="107">
        <f t="shared" si="0"/>
        <v>26715</v>
      </c>
      <c r="T9" s="109">
        <f t="shared" si="0"/>
        <v>22540</v>
      </c>
      <c r="U9" s="966">
        <f t="shared" si="0"/>
        <v>1674.7</v>
      </c>
      <c r="V9" s="107">
        <f t="shared" si="0"/>
        <v>180253.66</v>
      </c>
      <c r="W9" s="107">
        <f t="shared" si="0"/>
        <v>93417.85</v>
      </c>
      <c r="X9" s="108">
        <f t="shared" si="0"/>
        <v>86835.81</v>
      </c>
      <c r="Y9" s="966">
        <f>Y15+Y51</f>
        <v>28206.25</v>
      </c>
      <c r="Z9" s="107">
        <f t="shared" si="0"/>
        <v>305336</v>
      </c>
      <c r="AA9" s="107">
        <f t="shared" si="0"/>
        <v>300466</v>
      </c>
      <c r="AB9" s="108">
        <f t="shared" si="0"/>
        <v>4870</v>
      </c>
      <c r="AC9" s="965">
        <f t="shared" si="0"/>
        <v>629.71</v>
      </c>
      <c r="AD9" s="107">
        <f t="shared" si="0"/>
        <v>47837.59</v>
      </c>
      <c r="AE9" s="107">
        <f t="shared" si="0"/>
        <v>25010.97</v>
      </c>
      <c r="AF9" s="108">
        <f t="shared" si="0"/>
        <v>22826.62</v>
      </c>
      <c r="AG9" s="105">
        <f t="shared" si="0"/>
        <v>323</v>
      </c>
      <c r="AH9" s="107">
        <f t="shared" si="0"/>
        <v>5073</v>
      </c>
      <c r="AI9" s="107">
        <f t="shared" si="0"/>
        <v>1798</v>
      </c>
      <c r="AJ9" s="108">
        <f t="shared" si="0"/>
        <v>3275</v>
      </c>
    </row>
    <row r="10" spans="1:37" ht="24" customHeight="1">
      <c r="A10" s="1610"/>
      <c r="B10" s="104" t="s">
        <v>44</v>
      </c>
      <c r="C10" s="110">
        <f>C16+C52</f>
        <v>27536.93</v>
      </c>
      <c r="D10" s="111"/>
      <c r="E10" s="1055">
        <f>SUM(E16,E52)</f>
        <v>1122995.06</v>
      </c>
      <c r="F10" s="112"/>
      <c r="G10" s="112">
        <f>G16+G52</f>
        <v>693458.06</v>
      </c>
      <c r="H10" s="113">
        <f t="shared" ref="H10:AJ10" si="1">H16+H52</f>
        <v>429537.3</v>
      </c>
      <c r="I10" s="110">
        <f t="shared" si="1"/>
        <v>4416</v>
      </c>
      <c r="J10" s="112">
        <f t="shared" si="1"/>
        <v>659726</v>
      </c>
      <c r="K10" s="112">
        <f t="shared" si="1"/>
        <v>346436</v>
      </c>
      <c r="L10" s="113">
        <f t="shared" si="1"/>
        <v>313290</v>
      </c>
      <c r="M10" s="114">
        <f t="shared" si="1"/>
        <v>566.70000000000005</v>
      </c>
      <c r="N10" s="112">
        <f t="shared" si="1"/>
        <v>16075.11</v>
      </c>
      <c r="O10" s="112">
        <f t="shared" si="1"/>
        <v>10268.24</v>
      </c>
      <c r="P10" s="113">
        <f t="shared" si="1"/>
        <v>5806.87</v>
      </c>
      <c r="Q10" s="110">
        <f t="shared" si="1"/>
        <v>623</v>
      </c>
      <c r="R10" s="112">
        <f t="shared" si="1"/>
        <v>16423</v>
      </c>
      <c r="S10" s="112">
        <f t="shared" si="1"/>
        <v>10145</v>
      </c>
      <c r="T10" s="115">
        <f t="shared" si="1"/>
        <v>6278</v>
      </c>
      <c r="U10" s="110">
        <f t="shared" si="1"/>
        <v>1498.27</v>
      </c>
      <c r="V10" s="112">
        <f t="shared" si="1"/>
        <v>163811.66</v>
      </c>
      <c r="W10" s="112">
        <f t="shared" si="1"/>
        <v>86863.85</v>
      </c>
      <c r="X10" s="113">
        <f t="shared" si="1"/>
        <v>76947.81</v>
      </c>
      <c r="Y10" s="110">
        <f>Y16+Y52</f>
        <v>19654.25</v>
      </c>
      <c r="Z10" s="112">
        <f t="shared" si="1"/>
        <v>218817</v>
      </c>
      <c r="AA10" s="112">
        <f t="shared" si="1"/>
        <v>215796</v>
      </c>
      <c r="AB10" s="113">
        <f t="shared" si="1"/>
        <v>3021</v>
      </c>
      <c r="AC10" s="110">
        <f t="shared" si="1"/>
        <v>550.71</v>
      </c>
      <c r="AD10" s="112">
        <f t="shared" si="1"/>
        <v>43985.59</v>
      </c>
      <c r="AE10" s="112">
        <f t="shared" si="1"/>
        <v>22278.97</v>
      </c>
      <c r="AF10" s="113">
        <f t="shared" si="1"/>
        <v>21706.62</v>
      </c>
      <c r="AG10" s="110">
        <f t="shared" si="1"/>
        <v>228</v>
      </c>
      <c r="AH10" s="112">
        <f t="shared" si="1"/>
        <v>4157</v>
      </c>
      <c r="AI10" s="112">
        <f t="shared" si="1"/>
        <v>1670</v>
      </c>
      <c r="AJ10" s="113">
        <f t="shared" si="1"/>
        <v>2487</v>
      </c>
    </row>
    <row r="11" spans="1:37" s="64" customFormat="1" ht="24" hidden="1" customHeight="1">
      <c r="A11" s="1609" t="s">
        <v>84</v>
      </c>
      <c r="B11" s="93" t="s">
        <v>43</v>
      </c>
      <c r="C11" s="65"/>
      <c r="D11" s="67"/>
      <c r="E11" s="67"/>
      <c r="F11" s="67"/>
      <c r="G11" s="67"/>
      <c r="H11" s="69"/>
      <c r="I11" s="65"/>
      <c r="J11" s="67"/>
      <c r="K11" s="67"/>
      <c r="L11" s="69"/>
      <c r="M11" s="66"/>
      <c r="N11" s="66"/>
      <c r="O11" s="67"/>
      <c r="P11" s="67"/>
      <c r="Q11" s="69"/>
      <c r="R11" s="65"/>
      <c r="S11" s="67"/>
      <c r="T11" s="68"/>
      <c r="U11" s="65"/>
      <c r="V11" s="67"/>
      <c r="W11" s="67"/>
      <c r="X11" s="69"/>
      <c r="Y11" s="65"/>
      <c r="Z11" s="67"/>
      <c r="AA11" s="67"/>
      <c r="AB11" s="69"/>
      <c r="AC11" s="65"/>
      <c r="AD11" s="67"/>
      <c r="AE11" s="67"/>
      <c r="AF11" s="69"/>
      <c r="AG11" s="65"/>
      <c r="AH11" s="67"/>
      <c r="AI11" s="67"/>
      <c r="AJ11" s="69"/>
    </row>
    <row r="12" spans="1:37" s="64" customFormat="1" ht="24" hidden="1" customHeight="1">
      <c r="A12" s="1610"/>
      <c r="B12" s="94" t="s">
        <v>44</v>
      </c>
      <c r="C12" s="70"/>
      <c r="D12" s="72"/>
      <c r="E12" s="72"/>
      <c r="F12" s="72"/>
      <c r="G12" s="72"/>
      <c r="H12" s="74"/>
      <c r="I12" s="70"/>
      <c r="J12" s="72"/>
      <c r="K12" s="72"/>
      <c r="L12" s="74"/>
      <c r="M12" s="71"/>
      <c r="N12" s="71"/>
      <c r="O12" s="72"/>
      <c r="P12" s="72"/>
      <c r="Q12" s="74"/>
      <c r="R12" s="70"/>
      <c r="S12" s="72"/>
      <c r="T12" s="73"/>
      <c r="U12" s="70"/>
      <c r="V12" s="72"/>
      <c r="W12" s="72"/>
      <c r="X12" s="74"/>
      <c r="Y12" s="70"/>
      <c r="Z12" s="72"/>
      <c r="AA12" s="72"/>
      <c r="AB12" s="74"/>
      <c r="AC12" s="70"/>
      <c r="AD12" s="72"/>
      <c r="AE12" s="72"/>
      <c r="AF12" s="74"/>
      <c r="AG12" s="70"/>
      <c r="AH12" s="72"/>
      <c r="AI12" s="72"/>
      <c r="AJ12" s="74"/>
    </row>
    <row r="13" spans="1:37" s="64" customFormat="1" ht="24" hidden="1" customHeight="1">
      <c r="A13" s="1609" t="s">
        <v>85</v>
      </c>
      <c r="B13" s="93" t="s">
        <v>43</v>
      </c>
      <c r="C13" s="76"/>
      <c r="D13" s="88"/>
      <c r="E13" s="81"/>
      <c r="F13" s="81"/>
      <c r="G13" s="81"/>
      <c r="H13" s="82"/>
      <c r="I13" s="76"/>
      <c r="J13" s="81"/>
      <c r="K13" s="81"/>
      <c r="L13" s="82"/>
      <c r="M13" s="85"/>
      <c r="N13" s="76"/>
      <c r="O13" s="76"/>
      <c r="P13" s="76"/>
      <c r="Q13" s="76"/>
      <c r="R13" s="76"/>
      <c r="S13" s="76"/>
      <c r="T13" s="78"/>
      <c r="U13" s="76"/>
      <c r="V13" s="81"/>
      <c r="W13" s="81"/>
      <c r="X13" s="82"/>
      <c r="Y13" s="76"/>
      <c r="Z13" s="81"/>
      <c r="AA13" s="81"/>
      <c r="AB13" s="82"/>
      <c r="AC13" s="76"/>
      <c r="AD13" s="81"/>
      <c r="AE13" s="81"/>
      <c r="AF13" s="82"/>
      <c r="AG13" s="76"/>
      <c r="AH13" s="81"/>
      <c r="AI13" s="81"/>
      <c r="AJ13" s="82"/>
    </row>
    <row r="14" spans="1:37" s="64" customFormat="1" ht="24" hidden="1" customHeight="1">
      <c r="A14" s="1610"/>
      <c r="B14" s="94" t="s">
        <v>44</v>
      </c>
      <c r="C14" s="77"/>
      <c r="D14" s="89"/>
      <c r="E14" s="83"/>
      <c r="F14" s="83"/>
      <c r="G14" s="83"/>
      <c r="H14" s="84"/>
      <c r="I14" s="77"/>
      <c r="J14" s="83"/>
      <c r="K14" s="83"/>
      <c r="L14" s="84"/>
      <c r="M14" s="86"/>
      <c r="N14" s="77"/>
      <c r="O14" s="77"/>
      <c r="P14" s="77"/>
      <c r="Q14" s="77"/>
      <c r="R14" s="77"/>
      <c r="S14" s="77"/>
      <c r="T14" s="79"/>
      <c r="U14" s="77"/>
      <c r="V14" s="83"/>
      <c r="W14" s="83"/>
      <c r="X14" s="84"/>
      <c r="Y14" s="77"/>
      <c r="Z14" s="83"/>
      <c r="AA14" s="83"/>
      <c r="AB14" s="84"/>
      <c r="AC14" s="77"/>
      <c r="AD14" s="83"/>
      <c r="AE14" s="83"/>
      <c r="AF14" s="84"/>
      <c r="AG14" s="77"/>
      <c r="AH14" s="83"/>
      <c r="AI14" s="83"/>
      <c r="AJ14" s="84"/>
    </row>
    <row r="15" spans="1:37" ht="24" customHeight="1">
      <c r="A15" s="1619" t="s">
        <v>45</v>
      </c>
      <c r="B15" s="95" t="s">
        <v>46</v>
      </c>
      <c r="C15" s="30">
        <f>C17+C19+C21+C23+C25+C27+C29+C31+C33+C35+C37+C39+C41+C43+C45+C47+C49</f>
        <v>36372</v>
      </c>
      <c r="D15" s="31" t="e">
        <f t="shared" ref="D15:AJ15" si="2">D17+D19+D21+D23+D25+D27+D29+D31+D33+D35+D37+D39+D41+D43+D45+D47+D49</f>
        <v>#DIV/0!</v>
      </c>
      <c r="E15" s="31">
        <f>E17+E19+E21+E23+E25+E27+E29+E31+E33+E35+E37+E39+E41+E43+E45+E47+E49</f>
        <v>1234043</v>
      </c>
      <c r="F15" s="31">
        <f t="shared" si="2"/>
        <v>0</v>
      </c>
      <c r="G15" s="31">
        <f t="shared" si="2"/>
        <v>791417</v>
      </c>
      <c r="H15" s="32">
        <f t="shared" si="2"/>
        <v>442626</v>
      </c>
      <c r="I15" s="30">
        <f t="shared" si="2"/>
        <v>4387</v>
      </c>
      <c r="J15" s="31">
        <f t="shared" si="2"/>
        <v>675757</v>
      </c>
      <c r="K15" s="31">
        <f t="shared" si="2"/>
        <v>356945</v>
      </c>
      <c r="L15" s="32">
        <f t="shared" si="2"/>
        <v>318812</v>
      </c>
      <c r="M15" s="30">
        <f t="shared" si="2"/>
        <v>464</v>
      </c>
      <c r="N15" s="31">
        <f t="shared" si="2"/>
        <v>16385</v>
      </c>
      <c r="O15" s="31">
        <f t="shared" si="2"/>
        <v>9510</v>
      </c>
      <c r="P15" s="32">
        <f t="shared" si="2"/>
        <v>6875</v>
      </c>
      <c r="Q15" s="30">
        <f t="shared" si="2"/>
        <v>1343</v>
      </c>
      <c r="R15" s="31">
        <f t="shared" si="2"/>
        <v>41920</v>
      </c>
      <c r="S15" s="31">
        <f t="shared" si="2"/>
        <v>21655</v>
      </c>
      <c r="T15" s="32">
        <f t="shared" si="2"/>
        <v>20265</v>
      </c>
      <c r="U15" s="30">
        <f t="shared" si="2"/>
        <v>1400</v>
      </c>
      <c r="V15" s="31">
        <f t="shared" si="2"/>
        <v>147440</v>
      </c>
      <c r="W15" s="31">
        <f t="shared" si="2"/>
        <v>80167</v>
      </c>
      <c r="X15" s="32">
        <f t="shared" si="2"/>
        <v>67273</v>
      </c>
      <c r="Y15" s="30">
        <f t="shared" si="2"/>
        <v>27862</v>
      </c>
      <c r="Z15" s="31">
        <f t="shared" si="2"/>
        <v>302881</v>
      </c>
      <c r="AA15" s="31">
        <f t="shared" si="2"/>
        <v>298112</v>
      </c>
      <c r="AB15" s="32">
        <f t="shared" si="2"/>
        <v>4769</v>
      </c>
      <c r="AC15" s="30">
        <f t="shared" si="2"/>
        <v>597</v>
      </c>
      <c r="AD15" s="31">
        <f t="shared" si="2"/>
        <v>44985</v>
      </c>
      <c r="AE15" s="31">
        <f t="shared" si="2"/>
        <v>23491</v>
      </c>
      <c r="AF15" s="32">
        <f t="shared" si="2"/>
        <v>21494</v>
      </c>
      <c r="AG15" s="30">
        <f t="shared" si="2"/>
        <v>319</v>
      </c>
      <c r="AH15" s="31">
        <f t="shared" si="2"/>
        <v>4675</v>
      </c>
      <c r="AI15" s="31">
        <f t="shared" si="2"/>
        <v>1537</v>
      </c>
      <c r="AJ15" s="32">
        <f t="shared" si="2"/>
        <v>3138</v>
      </c>
    </row>
    <row r="16" spans="1:37" ht="24" customHeight="1">
      <c r="A16" s="1617"/>
      <c r="B16" s="96" t="s">
        <v>47</v>
      </c>
      <c r="C16" s="75">
        <f>C18+C20+C22+C24+C26+C28+C30+C32+C34+C36+C38+C40+C42+C44+C46+C48+C50</f>
        <v>26857</v>
      </c>
      <c r="D16" s="414">
        <f t="shared" ref="D16:AJ16" si="3">D18+D20+D22+D24+D26+D28+D30+D32+D34+D36+D38+D40+D42+D44+D46+D48+D50</f>
        <v>4457</v>
      </c>
      <c r="E16" s="414">
        <f>E18+E20+E22+E24+E26+E28+E30+E32+E34+E36+E38+E40+E42+E44+E46+E48+E50</f>
        <v>1070716</v>
      </c>
      <c r="F16" s="414">
        <f t="shared" si="3"/>
        <v>0.9956561777352726</v>
      </c>
      <c r="G16" s="414">
        <f t="shared" si="3"/>
        <v>663786</v>
      </c>
      <c r="H16" s="415">
        <f t="shared" si="3"/>
        <v>406930</v>
      </c>
      <c r="I16" s="75">
        <f>I18+I20+I22+I24+I26+I28+I30+I32+I34+I36+I38+I40+I42+I44+I46+I48+I50</f>
        <v>4359</v>
      </c>
      <c r="J16" s="414">
        <f t="shared" si="3"/>
        <v>651627</v>
      </c>
      <c r="K16" s="414">
        <f t="shared" si="3"/>
        <v>340220</v>
      </c>
      <c r="L16" s="415">
        <f t="shared" si="3"/>
        <v>311407</v>
      </c>
      <c r="M16" s="75">
        <f t="shared" si="3"/>
        <v>464</v>
      </c>
      <c r="N16" s="414">
        <f t="shared" si="3"/>
        <v>12810</v>
      </c>
      <c r="O16" s="414">
        <f t="shared" si="3"/>
        <v>7184</v>
      </c>
      <c r="P16" s="415">
        <f t="shared" si="3"/>
        <v>5626</v>
      </c>
      <c r="Q16" s="75">
        <f t="shared" si="3"/>
        <v>488</v>
      </c>
      <c r="R16" s="414">
        <f t="shared" si="3"/>
        <v>10820</v>
      </c>
      <c r="S16" s="414">
        <f t="shared" si="3"/>
        <v>5578</v>
      </c>
      <c r="T16" s="415">
        <f t="shared" si="3"/>
        <v>5242</v>
      </c>
      <c r="U16" s="75">
        <f t="shared" si="3"/>
        <v>1224</v>
      </c>
      <c r="V16" s="414">
        <f t="shared" si="3"/>
        <v>133032</v>
      </c>
      <c r="W16" s="414">
        <f t="shared" si="3"/>
        <v>74309</v>
      </c>
      <c r="X16" s="415">
        <f t="shared" si="3"/>
        <v>58723</v>
      </c>
      <c r="Y16" s="75">
        <f t="shared" si="3"/>
        <v>19580</v>
      </c>
      <c r="Z16" s="414">
        <f t="shared" si="3"/>
        <v>217038</v>
      </c>
      <c r="AA16" s="414">
        <f t="shared" si="3"/>
        <v>214115</v>
      </c>
      <c r="AB16" s="415">
        <f t="shared" si="3"/>
        <v>2923</v>
      </c>
      <c r="AC16" s="75">
        <f t="shared" si="3"/>
        <v>518</v>
      </c>
      <c r="AD16" s="414">
        <f t="shared" si="3"/>
        <v>41539</v>
      </c>
      <c r="AE16" s="414">
        <f t="shared" si="3"/>
        <v>20913</v>
      </c>
      <c r="AF16" s="415">
        <f t="shared" si="3"/>
        <v>20626</v>
      </c>
      <c r="AG16" s="75">
        <f t="shared" si="3"/>
        <v>224</v>
      </c>
      <c r="AH16" s="414">
        <f t="shared" si="3"/>
        <v>3850</v>
      </c>
      <c r="AI16" s="414">
        <f t="shared" si="3"/>
        <v>1467</v>
      </c>
      <c r="AJ16" s="415">
        <f t="shared" si="3"/>
        <v>2383</v>
      </c>
    </row>
    <row r="17" spans="1:36" ht="21.75" customHeight="1">
      <c r="A17" s="1613" t="s">
        <v>140</v>
      </c>
      <c r="B17" s="97" t="s">
        <v>43</v>
      </c>
      <c r="C17" s="33">
        <f>SUM(I17,M17,Q17,U17,Y17,AC17,AG17)</f>
        <v>0</v>
      </c>
      <c r="D17" s="87" t="e">
        <f>E18/E17</f>
        <v>#DIV/0!</v>
      </c>
      <c r="E17" s="34">
        <f>SUM(G17:H17)</f>
        <v>0</v>
      </c>
      <c r="F17" s="34"/>
      <c r="G17" s="34">
        <f>SUM(K17,O17,S17,W17,AA17,AE17,AI17)</f>
        <v>0</v>
      </c>
      <c r="H17" s="35">
        <f t="shared" ref="G17:H19" si="4">SUM(L17,P17,T17,X17,AB17,AF17,AJ17)</f>
        <v>0</v>
      </c>
      <c r="I17" s="33">
        <f>'3.벌채면적 및 수집량(경제림여부)'!I23</f>
        <v>0</v>
      </c>
      <c r="J17" s="34">
        <f>'3.벌채면적 및 수집량(경제림여부)'!K23</f>
        <v>0</v>
      </c>
      <c r="K17" s="34">
        <f>'3.벌채면적 및 수집량(경제림여부)'!L23</f>
        <v>0</v>
      </c>
      <c r="L17" s="35">
        <f>'3.벌채면적 및 수집량(경제림여부)'!M23</f>
        <v>0</v>
      </c>
      <c r="M17" s="33">
        <f>'3.벌채면적 및 수집량(경제림여부)'!N23</f>
        <v>0</v>
      </c>
      <c r="N17" s="34">
        <f>'3.벌채면적 및 수집량(경제림여부)'!P23</f>
        <v>0</v>
      </c>
      <c r="O17" s="34">
        <f>'3.벌채면적 및 수집량(경제림여부)'!Q23</f>
        <v>0</v>
      </c>
      <c r="P17" s="35">
        <f>'3.벌채면적 및 수집량(경제림여부)'!R23</f>
        <v>0</v>
      </c>
      <c r="Q17" s="33">
        <f>'3.벌채면적 및 수집량(경제림여부)'!S23</f>
        <v>0</v>
      </c>
      <c r="R17" s="34">
        <f>'3.벌채면적 및 수집량(경제림여부)'!U23</f>
        <v>0</v>
      </c>
      <c r="S17" s="34">
        <f>'3.벌채면적 및 수집량(경제림여부)'!V23</f>
        <v>0</v>
      </c>
      <c r="T17" s="35">
        <f>'3.벌채면적 및 수집량(경제림여부)'!W23</f>
        <v>0</v>
      </c>
      <c r="U17" s="33">
        <f>'3.벌채면적 및 수집량(경제림여부)'!X23</f>
        <v>0</v>
      </c>
      <c r="V17" s="34">
        <f>'3.벌채면적 및 수집량(경제림여부)'!Z23</f>
        <v>0</v>
      </c>
      <c r="W17" s="34">
        <f>'3.벌채면적 및 수집량(경제림여부)'!AA23</f>
        <v>0</v>
      </c>
      <c r="X17" s="35">
        <f>'3.벌채면적 및 수집량(경제림여부)'!AB23</f>
        <v>0</v>
      </c>
      <c r="Y17" s="33">
        <f>'3.벌채면적 및 수집량(경제림여부)'!AC23</f>
        <v>0</v>
      </c>
      <c r="Z17" s="34">
        <f>'3.벌채면적 및 수집량(경제림여부)'!AE23</f>
        <v>0</v>
      </c>
      <c r="AA17" s="34">
        <f>'3.벌채면적 및 수집량(경제림여부)'!AF23</f>
        <v>0</v>
      </c>
      <c r="AB17" s="35">
        <f>'3.벌채면적 및 수집량(경제림여부)'!AG23</f>
        <v>0</v>
      </c>
      <c r="AC17" s="33">
        <f>'3.벌채면적 및 수집량(경제림여부)'!AH23</f>
        <v>0</v>
      </c>
      <c r="AD17" s="34">
        <f>'3.벌채면적 및 수집량(경제림여부)'!AJ23</f>
        <v>0</v>
      </c>
      <c r="AE17" s="34">
        <f>'3.벌채면적 및 수집량(경제림여부)'!AK23</f>
        <v>0</v>
      </c>
      <c r="AF17" s="35">
        <f>'3.벌채면적 및 수집량(경제림여부)'!AL23</f>
        <v>0</v>
      </c>
      <c r="AG17" s="33">
        <f>'3.벌채면적 및 수집량(경제림여부)'!AM23</f>
        <v>0</v>
      </c>
      <c r="AH17" s="34">
        <f>'3.벌채면적 및 수집량(경제림여부)'!AO23</f>
        <v>0</v>
      </c>
      <c r="AI17" s="34">
        <f>'3.벌채면적 및 수집량(경제림여부)'!AP23</f>
        <v>0</v>
      </c>
      <c r="AJ17" s="35">
        <f>'3.벌채면적 및 수집량(경제림여부)'!AQ23</f>
        <v>0</v>
      </c>
    </row>
    <row r="18" spans="1:36" ht="21.75" customHeight="1">
      <c r="A18" s="1614"/>
      <c r="B18" s="96" t="s">
        <v>44</v>
      </c>
      <c r="C18" s="33">
        <f>SUM(I18,M18,Q18,U18,Y18,AC18,AG18)</f>
        <v>0</v>
      </c>
      <c r="D18" s="87"/>
      <c r="E18" s="34">
        <f>SUM(G18:H18)</f>
        <v>0</v>
      </c>
      <c r="F18" s="87">
        <f>E18/$E$16</f>
        <v>0</v>
      </c>
      <c r="G18" s="34">
        <f t="shared" si="4"/>
        <v>0</v>
      </c>
      <c r="H18" s="35">
        <f t="shared" si="4"/>
        <v>0</v>
      </c>
      <c r="I18" s="33">
        <f>'3.벌채면적 및 수집량(경제림여부)'!I24</f>
        <v>0</v>
      </c>
      <c r="J18" s="34">
        <f>'3.벌채면적 및 수집량(경제림여부)'!K24</f>
        <v>0</v>
      </c>
      <c r="K18" s="34">
        <f>'3.벌채면적 및 수집량(경제림여부)'!L24</f>
        <v>0</v>
      </c>
      <c r="L18" s="35">
        <f>'3.벌채면적 및 수집량(경제림여부)'!M24</f>
        <v>0</v>
      </c>
      <c r="M18" s="33">
        <f>'3.벌채면적 및 수집량(경제림여부)'!N24</f>
        <v>0</v>
      </c>
      <c r="N18" s="34">
        <f>'3.벌채면적 및 수집량(경제림여부)'!P24</f>
        <v>0</v>
      </c>
      <c r="O18" s="34">
        <f>'3.벌채면적 및 수집량(경제림여부)'!Q24</f>
        <v>0</v>
      </c>
      <c r="P18" s="35">
        <f>'3.벌채면적 및 수집량(경제림여부)'!R24</f>
        <v>0</v>
      </c>
      <c r="Q18" s="33">
        <f>'3.벌채면적 및 수집량(경제림여부)'!S24</f>
        <v>0</v>
      </c>
      <c r="R18" s="34">
        <f>'3.벌채면적 및 수집량(경제림여부)'!U24</f>
        <v>0</v>
      </c>
      <c r="S18" s="34">
        <f>'3.벌채면적 및 수집량(경제림여부)'!V24</f>
        <v>0</v>
      </c>
      <c r="T18" s="35">
        <f>'3.벌채면적 및 수집량(경제림여부)'!W24</f>
        <v>0</v>
      </c>
      <c r="U18" s="33">
        <f>'3.벌채면적 및 수집량(경제림여부)'!X24</f>
        <v>0</v>
      </c>
      <c r="V18" s="34">
        <f>'3.벌채면적 및 수집량(경제림여부)'!Z24</f>
        <v>0</v>
      </c>
      <c r="W18" s="34">
        <f>'3.벌채면적 및 수집량(경제림여부)'!AA24</f>
        <v>0</v>
      </c>
      <c r="X18" s="35">
        <f>'3.벌채면적 및 수집량(경제림여부)'!AB24</f>
        <v>0</v>
      </c>
      <c r="Y18" s="33">
        <f>'3.벌채면적 및 수집량(경제림여부)'!AC24</f>
        <v>0</v>
      </c>
      <c r="Z18" s="34">
        <f>'3.벌채면적 및 수집량(경제림여부)'!AE24</f>
        <v>0</v>
      </c>
      <c r="AA18" s="34">
        <f>'3.벌채면적 및 수집량(경제림여부)'!AF24</f>
        <v>0</v>
      </c>
      <c r="AB18" s="35">
        <f>'3.벌채면적 및 수집량(경제림여부)'!AG24</f>
        <v>0</v>
      </c>
      <c r="AC18" s="33">
        <f>'3.벌채면적 및 수집량(경제림여부)'!AH24</f>
        <v>0</v>
      </c>
      <c r="AD18" s="34">
        <f>'3.벌채면적 및 수집량(경제림여부)'!AJ24</f>
        <v>0</v>
      </c>
      <c r="AE18" s="34">
        <f>'3.벌채면적 및 수집량(경제림여부)'!AK24</f>
        <v>0</v>
      </c>
      <c r="AF18" s="35">
        <f>'3.벌채면적 및 수집량(경제림여부)'!AL24</f>
        <v>0</v>
      </c>
      <c r="AG18" s="33">
        <f>'3.벌채면적 및 수집량(경제림여부)'!AM24</f>
        <v>0</v>
      </c>
      <c r="AH18" s="34">
        <f>'3.벌채면적 및 수집량(경제림여부)'!AO24</f>
        <v>0</v>
      </c>
      <c r="AI18" s="34">
        <f>'3.벌채면적 및 수집량(경제림여부)'!AP24</f>
        <v>0</v>
      </c>
      <c r="AJ18" s="35">
        <f>'3.벌채면적 및 수집량(경제림여부)'!AQ24</f>
        <v>0</v>
      </c>
    </row>
    <row r="19" spans="1:36" ht="21.75" customHeight="1">
      <c r="A19" s="1613" t="s">
        <v>141</v>
      </c>
      <c r="B19" s="97" t="s">
        <v>43</v>
      </c>
      <c r="C19" s="33">
        <f>SUM(I19,M19,Q19,U19,Y19,AC19,AG19)</f>
        <v>186</v>
      </c>
      <c r="D19" s="87">
        <f>E20/E19</f>
        <v>0.97614379084967318</v>
      </c>
      <c r="E19" s="34">
        <f>SUM(G19:H19)</f>
        <v>6120</v>
      </c>
      <c r="F19" s="34"/>
      <c r="G19" s="34">
        <f t="shared" si="4"/>
        <v>6118</v>
      </c>
      <c r="H19" s="35">
        <f t="shared" si="4"/>
        <v>2</v>
      </c>
      <c r="I19" s="33">
        <f>SUM('3.벌채면적 및 수집량(경제림여부)'!I37)</f>
        <v>0</v>
      </c>
      <c r="J19" s="34">
        <f>SUM('3.벌채면적 및 수집량(경제림여부)'!K37)</f>
        <v>0</v>
      </c>
      <c r="K19" s="34">
        <f>SUM('3.벌채면적 및 수집량(경제림여부)'!L37)</f>
        <v>0</v>
      </c>
      <c r="L19" s="35">
        <f>SUM('3.벌채면적 및 수집량(경제림여부)'!M37)</f>
        <v>0</v>
      </c>
      <c r="M19" s="52">
        <f>SUM('3.벌채면적 및 수집량(경제림여부)'!N37)</f>
        <v>0</v>
      </c>
      <c r="N19" s="34">
        <f>SUM('3.벌채면적 및 수집량(경제림여부)'!P37)</f>
        <v>0</v>
      </c>
      <c r="O19" s="34">
        <f>SUM('3.벌채면적 및 수집량(경제림여부)'!Q37)</f>
        <v>0</v>
      </c>
      <c r="P19" s="35">
        <f>SUM('3.벌채면적 및 수집량(경제림여부)'!R37)</f>
        <v>0</v>
      </c>
      <c r="Q19" s="33">
        <f>SUM('3.벌채면적 및 수집량(경제림여부)'!S37)</f>
        <v>0</v>
      </c>
      <c r="R19" s="34">
        <f>SUM('3.벌채면적 및 수집량(경제림여부)'!U37)</f>
        <v>0</v>
      </c>
      <c r="S19" s="34">
        <f>SUM('3.벌채면적 및 수집량(경제림여부)'!V37)</f>
        <v>0</v>
      </c>
      <c r="T19" s="47">
        <f>SUM('3.벌채면적 및 수집량(경제림여부)'!W37)</f>
        <v>0</v>
      </c>
      <c r="U19" s="33">
        <f>SUM('3.벌채면적 및 수집량(경제림여부)'!X37)</f>
        <v>0</v>
      </c>
      <c r="V19" s="34">
        <f>SUM('3.벌채면적 및 수집량(경제림여부)'!Z37)</f>
        <v>0</v>
      </c>
      <c r="W19" s="34">
        <f>SUM('3.벌채면적 및 수집량(경제림여부)'!AA37)</f>
        <v>0</v>
      </c>
      <c r="X19" s="35">
        <f>SUM('3.벌채면적 및 수집량(경제림여부)'!AB37)</f>
        <v>0</v>
      </c>
      <c r="Y19" s="33">
        <f>SUM('3.벌채면적 및 수집량(경제림여부)'!AC37)</f>
        <v>186</v>
      </c>
      <c r="Z19" s="34">
        <f>SUM('3.벌채면적 및 수집량(경제림여부)'!AE37)</f>
        <v>6119</v>
      </c>
      <c r="AA19" s="34">
        <f>SUM('3.벌채면적 및 수집량(경제림여부)'!AF37)</f>
        <v>6118</v>
      </c>
      <c r="AB19" s="35">
        <f>SUM('3.벌채면적 및 수집량(경제림여부)'!AG37)</f>
        <v>1</v>
      </c>
      <c r="AC19" s="33">
        <f>SUM('3.벌채면적 및 수집량(경제림여부)'!AH37)</f>
        <v>0</v>
      </c>
      <c r="AD19" s="34">
        <f>SUM('3.벌채면적 및 수집량(경제림여부)'!AJ37)</f>
        <v>0</v>
      </c>
      <c r="AE19" s="34">
        <f>SUM('3.벌채면적 및 수집량(경제림여부)'!AK37)</f>
        <v>0</v>
      </c>
      <c r="AF19" s="35">
        <f>SUM('3.벌채면적 및 수집량(경제림여부)'!AL37)</f>
        <v>0</v>
      </c>
      <c r="AG19" s="33">
        <f>SUM('3.벌채면적 및 수집량(경제림여부)'!AM37)</f>
        <v>0</v>
      </c>
      <c r="AH19" s="34">
        <f>SUM('3.벌채면적 및 수집량(경제림여부)'!AO37)</f>
        <v>1</v>
      </c>
      <c r="AI19" s="34">
        <f>SUM('3.벌채면적 및 수집량(경제림여부)'!AP37)</f>
        <v>0</v>
      </c>
      <c r="AJ19" s="35">
        <f>SUM('3.벌채면적 및 수집량(경제림여부)'!AQ37)</f>
        <v>1</v>
      </c>
    </row>
    <row r="20" spans="1:36" ht="21.75" customHeight="1">
      <c r="A20" s="1614"/>
      <c r="B20" s="96" t="s">
        <v>44</v>
      </c>
      <c r="C20" s="33">
        <f>SUM(I20,M20,Q20,U20,Y20,AC20,AG20)</f>
        <v>166</v>
      </c>
      <c r="D20" s="87"/>
      <c r="E20" s="34">
        <f t="shared" ref="E20:E50" si="5">SUM(G20:H20)</f>
        <v>5974</v>
      </c>
      <c r="F20" s="87">
        <f>E20/$E$16</f>
        <v>5.5794440355799299E-3</v>
      </c>
      <c r="G20" s="34">
        <f t="shared" ref="G20:H50" si="6">SUM(K20,O20,S20,W20,AA20,AE20,AI20)</f>
        <v>5974</v>
      </c>
      <c r="H20" s="35">
        <f t="shared" si="6"/>
        <v>0</v>
      </c>
      <c r="I20" s="33">
        <f>SUM('3.벌채면적 및 수집량(경제림여부)'!I38)</f>
        <v>0</v>
      </c>
      <c r="J20" s="34">
        <f>SUM('3.벌채면적 및 수집량(경제림여부)'!K38)</f>
        <v>0</v>
      </c>
      <c r="K20" s="34">
        <f>SUM('3.벌채면적 및 수집량(경제림여부)'!L38)</f>
        <v>0</v>
      </c>
      <c r="L20" s="35">
        <f>SUM('3.벌채면적 및 수집량(경제림여부)'!M38)</f>
        <v>0</v>
      </c>
      <c r="M20" s="52">
        <f>SUM('3.벌채면적 및 수집량(경제림여부)'!N38)</f>
        <v>0</v>
      </c>
      <c r="N20" s="34">
        <f>SUM('3.벌채면적 및 수집량(경제림여부)'!P38)</f>
        <v>0</v>
      </c>
      <c r="O20" s="34">
        <f>SUM('3.벌채면적 및 수집량(경제림여부)'!Q38)</f>
        <v>0</v>
      </c>
      <c r="P20" s="35">
        <f>SUM('3.벌채면적 및 수집량(경제림여부)'!R38)</f>
        <v>0</v>
      </c>
      <c r="Q20" s="33">
        <f>SUM('3.벌채면적 및 수집량(경제림여부)'!S38)</f>
        <v>0</v>
      </c>
      <c r="R20" s="34">
        <f>SUM('3.벌채면적 및 수집량(경제림여부)'!U38)</f>
        <v>0</v>
      </c>
      <c r="S20" s="34">
        <f>SUM('3.벌채면적 및 수집량(경제림여부)'!V38)</f>
        <v>0</v>
      </c>
      <c r="T20" s="47">
        <f>SUM('3.벌채면적 및 수집량(경제림여부)'!W38)</f>
        <v>0</v>
      </c>
      <c r="U20" s="33">
        <f>SUM('3.벌채면적 및 수집량(경제림여부)'!X38)</f>
        <v>0</v>
      </c>
      <c r="V20" s="34">
        <f>SUM('3.벌채면적 및 수집량(경제림여부)'!Z38)</f>
        <v>0</v>
      </c>
      <c r="W20" s="34">
        <f>SUM('3.벌채면적 및 수집량(경제림여부)'!AA38)</f>
        <v>0</v>
      </c>
      <c r="X20" s="35">
        <f>SUM('3.벌채면적 및 수집량(경제림여부)'!AB38)</f>
        <v>0</v>
      </c>
      <c r="Y20" s="33">
        <f>SUM('3.벌채면적 및 수집량(경제림여부)'!AC38)</f>
        <v>166</v>
      </c>
      <c r="Z20" s="34">
        <f>SUM('3.벌채면적 및 수집량(경제림여부)'!AE38)</f>
        <v>5974</v>
      </c>
      <c r="AA20" s="34">
        <f>SUM('3.벌채면적 및 수집량(경제림여부)'!AF38)</f>
        <v>5974</v>
      </c>
      <c r="AB20" s="35">
        <f>SUM('3.벌채면적 및 수집량(경제림여부)'!AG38)</f>
        <v>0</v>
      </c>
      <c r="AC20" s="33">
        <f>SUM('3.벌채면적 및 수집량(경제림여부)'!AH38)</f>
        <v>0</v>
      </c>
      <c r="AD20" s="34">
        <f>SUM('3.벌채면적 및 수집량(경제림여부)'!AJ38)</f>
        <v>0</v>
      </c>
      <c r="AE20" s="34">
        <f>SUM('3.벌채면적 및 수집량(경제림여부)'!AK38)</f>
        <v>0</v>
      </c>
      <c r="AF20" s="35">
        <f>SUM('3.벌채면적 및 수집량(경제림여부)'!AL38)</f>
        <v>0</v>
      </c>
      <c r="AG20" s="33">
        <f>SUM('3.벌채면적 및 수집량(경제림여부)'!AM38)</f>
        <v>0</v>
      </c>
      <c r="AH20" s="34">
        <f>SUM('3.벌채면적 및 수집량(경제림여부)'!AO38)</f>
        <v>0</v>
      </c>
      <c r="AI20" s="34">
        <f>SUM('3.벌채면적 및 수집량(경제림여부)'!AP38)</f>
        <v>0</v>
      </c>
      <c r="AJ20" s="35">
        <f>SUM('3.벌채면적 및 수집량(경제림여부)'!AQ38)</f>
        <v>0</v>
      </c>
    </row>
    <row r="21" spans="1:36" ht="21.75" customHeight="1">
      <c r="A21" s="1613" t="s">
        <v>142</v>
      </c>
      <c r="B21" s="97" t="s">
        <v>43</v>
      </c>
      <c r="C21" s="33">
        <f>'3.벌채면적 및 수집량(경제림여부)'!D51</f>
        <v>13</v>
      </c>
      <c r="D21" s="87">
        <f>E22/E21</f>
        <v>1</v>
      </c>
      <c r="E21" s="34">
        <f>SUM(G21:H21)</f>
        <v>194</v>
      </c>
      <c r="F21" s="34"/>
      <c r="G21" s="34">
        <f>'3.벌채면적 및 수집량(경제림여부)'!G51</f>
        <v>162</v>
      </c>
      <c r="H21" s="35">
        <f>'3.벌채면적 및 수집량(경제림여부)'!H51</f>
        <v>32</v>
      </c>
      <c r="I21" s="33">
        <f>'3.벌채면적 및 수집량(경제림여부)'!I51</f>
        <v>0</v>
      </c>
      <c r="J21" s="34">
        <f>SUM(K21:L21)</f>
        <v>0</v>
      </c>
      <c r="K21" s="34">
        <f>'3.벌채면적 및 수집량(경제림여부)'!L51</f>
        <v>0</v>
      </c>
      <c r="L21" s="35">
        <f>'3.벌채면적 및 수집량(경제림여부)'!M51</f>
        <v>0</v>
      </c>
      <c r="M21" s="52">
        <f>'3.벌채면적 및 수집량(경제림여부)'!N51</f>
        <v>0</v>
      </c>
      <c r="N21" s="34">
        <f>SUM(O21:P21)</f>
        <v>0</v>
      </c>
      <c r="O21" s="34">
        <f>'3.벌채면적 및 수집량(경제림여부)'!Q51</f>
        <v>0</v>
      </c>
      <c r="P21" s="34">
        <f>'3.벌채면적 및 수집량(경제림여부)'!R51</f>
        <v>0</v>
      </c>
      <c r="Q21" s="33">
        <f>'3.벌채면적 및 수집량(경제림여부)'!S51</f>
        <v>12</v>
      </c>
      <c r="R21" s="34">
        <f>SUM(S21:T21)</f>
        <v>168</v>
      </c>
      <c r="S21" s="34">
        <f>'3.벌채면적 및 수집량(경제림여부)'!V51</f>
        <v>159</v>
      </c>
      <c r="T21" s="47">
        <f>'3.벌채면적 및 수집량(경제림여부)'!W51</f>
        <v>9</v>
      </c>
      <c r="U21" s="33">
        <f>'3.벌채면적 및 수집량(경제림여부)'!X51</f>
        <v>0</v>
      </c>
      <c r="V21" s="34">
        <f>SUM(W21:X21)</f>
        <v>0</v>
      </c>
      <c r="W21" s="34">
        <f>'3.벌채면적 및 수집량(경제림여부)'!AA51</f>
        <v>0</v>
      </c>
      <c r="X21" s="35">
        <f>'3.벌채면적 및 수집량(경제림여부)'!AB51</f>
        <v>0</v>
      </c>
      <c r="Y21" s="33">
        <f>'3.벌채면적 및 수집량(경제림여부)'!AC51</f>
        <v>0</v>
      </c>
      <c r="Z21" s="34">
        <f>SUM(AA21:AB21)</f>
        <v>0</v>
      </c>
      <c r="AA21" s="34">
        <f>'3.벌채면적 및 수집량(경제림여부)'!AF51</f>
        <v>0</v>
      </c>
      <c r="AB21" s="35">
        <f>'3.벌채면적 및 수집량(경제림여부)'!AG51</f>
        <v>0</v>
      </c>
      <c r="AC21" s="33">
        <f>'3.벌채면적 및 수집량(경제림여부)'!AH51</f>
        <v>1</v>
      </c>
      <c r="AD21" s="34">
        <f>SUM(AE21:AF21)</f>
        <v>26</v>
      </c>
      <c r="AE21" s="34">
        <f>'3.벌채면적 및 수집량(경제림여부)'!AK51</f>
        <v>3</v>
      </c>
      <c r="AF21" s="35">
        <f>'3.벌채면적 및 수집량(경제림여부)'!AL51</f>
        <v>23</v>
      </c>
      <c r="AG21" s="33">
        <f>'3.벌채면적 및 수집량(경제림여부)'!AM51</f>
        <v>0</v>
      </c>
      <c r="AH21" s="34">
        <f>SUM(AI21:AJ21)</f>
        <v>0</v>
      </c>
      <c r="AI21" s="34">
        <f>'3.벌채면적 및 수집량(경제림여부)'!AP51</f>
        <v>0</v>
      </c>
      <c r="AJ21" s="35">
        <f>'3.벌채면적 및 수집량(경제림여부)'!AQ51</f>
        <v>0</v>
      </c>
    </row>
    <row r="22" spans="1:36" ht="21.75" customHeight="1">
      <c r="A22" s="1614"/>
      <c r="B22" s="96" t="s">
        <v>44</v>
      </c>
      <c r="C22" s="33">
        <f>'3.벌채면적 및 수집량(경제림여부)'!D52</f>
        <v>13</v>
      </c>
      <c r="D22" s="87"/>
      <c r="E22" s="34">
        <f>SUM(G22:H22)</f>
        <v>194</v>
      </c>
      <c r="F22" s="34"/>
      <c r="G22" s="34">
        <f>'3.벌채면적 및 수집량(경제림여부)'!G52</f>
        <v>162</v>
      </c>
      <c r="H22" s="35">
        <f>'3.벌채면적 및 수집량(경제림여부)'!H52</f>
        <v>32</v>
      </c>
      <c r="I22" s="33">
        <f>'3.벌채면적 및 수집량(경제림여부)'!I52</f>
        <v>0</v>
      </c>
      <c r="J22" s="34">
        <f>SUM(K22:L22)</f>
        <v>0</v>
      </c>
      <c r="K22" s="34">
        <f>'3.벌채면적 및 수집량(경제림여부)'!L52</f>
        <v>0</v>
      </c>
      <c r="L22" s="35">
        <f>'3.벌채면적 및 수집량(경제림여부)'!M52</f>
        <v>0</v>
      </c>
      <c r="M22" s="52">
        <f>'3.벌채면적 및 수집량(경제림여부)'!N52</f>
        <v>0</v>
      </c>
      <c r="N22" s="34">
        <f>SUM(O22:P22)</f>
        <v>0</v>
      </c>
      <c r="O22" s="34">
        <f>'3.벌채면적 및 수집량(경제림여부)'!Q52</f>
        <v>0</v>
      </c>
      <c r="P22" s="34">
        <f>'3.벌채면적 및 수집량(경제림여부)'!R52</f>
        <v>0</v>
      </c>
      <c r="Q22" s="33">
        <f>'3.벌채면적 및 수집량(경제림여부)'!S52</f>
        <v>12</v>
      </c>
      <c r="R22" s="34">
        <f>SUM(S22:T22)</f>
        <v>168</v>
      </c>
      <c r="S22" s="34">
        <f>'3.벌채면적 및 수집량(경제림여부)'!V52</f>
        <v>159</v>
      </c>
      <c r="T22" s="47">
        <f>'3.벌채면적 및 수집량(경제림여부)'!W52</f>
        <v>9</v>
      </c>
      <c r="U22" s="33">
        <f>'3.벌채면적 및 수집량(경제림여부)'!X52</f>
        <v>0</v>
      </c>
      <c r="V22" s="34">
        <f>SUM(W22:X22)</f>
        <v>0</v>
      </c>
      <c r="W22" s="34">
        <f>'3.벌채면적 및 수집량(경제림여부)'!AA52</f>
        <v>0</v>
      </c>
      <c r="X22" s="35">
        <f>'3.벌채면적 및 수집량(경제림여부)'!AB52</f>
        <v>0</v>
      </c>
      <c r="Y22" s="33">
        <f>'3.벌채면적 및 수집량(경제림여부)'!AC52</f>
        <v>0</v>
      </c>
      <c r="Z22" s="34">
        <f>SUM(AA22:AB22)</f>
        <v>0</v>
      </c>
      <c r="AA22" s="34">
        <f>'3.벌채면적 및 수집량(경제림여부)'!AF52</f>
        <v>0</v>
      </c>
      <c r="AB22" s="35">
        <f>'3.벌채면적 및 수집량(경제림여부)'!AG52</f>
        <v>0</v>
      </c>
      <c r="AC22" s="33">
        <f>'3.벌채면적 및 수집량(경제림여부)'!AH52</f>
        <v>1</v>
      </c>
      <c r="AD22" s="34">
        <f>SUM(AE22:AF22)</f>
        <v>26</v>
      </c>
      <c r="AE22" s="34">
        <f>'3.벌채면적 및 수집량(경제림여부)'!AK52</f>
        <v>3</v>
      </c>
      <c r="AF22" s="35">
        <f>'3.벌채면적 및 수집량(경제림여부)'!AL52</f>
        <v>23</v>
      </c>
      <c r="AG22" s="33">
        <f>'3.벌채면적 및 수집량(경제림여부)'!AM52</f>
        <v>0</v>
      </c>
      <c r="AH22" s="34">
        <f>SUM(AI22:AJ22)</f>
        <v>0</v>
      </c>
      <c r="AI22" s="34">
        <f>'3.벌채면적 및 수집량(경제림여부)'!AP52</f>
        <v>0</v>
      </c>
      <c r="AJ22" s="35">
        <f>'3.벌채면적 및 수집량(경제림여부)'!AQ52</f>
        <v>0</v>
      </c>
    </row>
    <row r="23" spans="1:36" ht="21.75" customHeight="1">
      <c r="A23" s="1613" t="s">
        <v>143</v>
      </c>
      <c r="B23" s="97" t="s">
        <v>43</v>
      </c>
      <c r="C23" s="33">
        <f t="shared" ref="C23:C50" si="7">SUM(I23,M23,Q23,U23,Y23,AC23,AG23)</f>
        <v>0</v>
      </c>
      <c r="D23" s="87" t="e">
        <f>E24/E23</f>
        <v>#DIV/0!</v>
      </c>
      <c r="E23" s="34">
        <f t="shared" si="5"/>
        <v>0</v>
      </c>
      <c r="F23" s="34"/>
      <c r="G23" s="34">
        <f t="shared" si="6"/>
        <v>0</v>
      </c>
      <c r="H23" s="35">
        <f t="shared" si="6"/>
        <v>0</v>
      </c>
      <c r="I23" s="33">
        <f>SUM('3.벌채면적 및 수집량(경제림여부)'!I65)</f>
        <v>0</v>
      </c>
      <c r="J23" s="34">
        <f>SUM('3.벌채면적 및 수집량(경제림여부)'!K65)</f>
        <v>0</v>
      </c>
      <c r="K23" s="34">
        <f>SUM('3.벌채면적 및 수집량(경제림여부)'!L65)</f>
        <v>0</v>
      </c>
      <c r="L23" s="35">
        <f>SUM('3.벌채면적 및 수집량(경제림여부)'!M65)</f>
        <v>0</v>
      </c>
      <c r="M23" s="52">
        <f>SUM('3.벌채면적 및 수집량(경제림여부)'!N65)</f>
        <v>0</v>
      </c>
      <c r="N23" s="34">
        <f>SUM('3.벌채면적 및 수집량(경제림여부)'!P65)</f>
        <v>0</v>
      </c>
      <c r="O23" s="34">
        <f>SUM('3.벌채면적 및 수집량(경제림여부)'!Q65)</f>
        <v>0</v>
      </c>
      <c r="P23" s="35">
        <f>SUM('3.벌채면적 및 수집량(경제림여부)'!R65)</f>
        <v>0</v>
      </c>
      <c r="Q23" s="33">
        <f>SUM('3.벌채면적 및 수집량(경제림여부)'!S65)</f>
        <v>0</v>
      </c>
      <c r="R23" s="34">
        <f>SUM('3.벌채면적 및 수집량(경제림여부)'!U65)</f>
        <v>0</v>
      </c>
      <c r="S23" s="34">
        <f>SUM('3.벌채면적 및 수집량(경제림여부)'!V65)</f>
        <v>0</v>
      </c>
      <c r="T23" s="47">
        <f>SUM('3.벌채면적 및 수집량(경제림여부)'!W65)</f>
        <v>0</v>
      </c>
      <c r="U23" s="33">
        <f>SUM('3.벌채면적 및 수집량(경제림여부)'!X65)</f>
        <v>0</v>
      </c>
      <c r="V23" s="34">
        <f>SUM('3.벌채면적 및 수집량(경제림여부)'!Z65)</f>
        <v>0</v>
      </c>
      <c r="W23" s="34">
        <f>SUM('3.벌채면적 및 수집량(경제림여부)'!AA65)</f>
        <v>0</v>
      </c>
      <c r="X23" s="35">
        <f>SUM('3.벌채면적 및 수집량(경제림여부)'!AB65)</f>
        <v>0</v>
      </c>
      <c r="Y23" s="33">
        <f>SUM('3.벌채면적 및 수집량(경제림여부)'!AC65)</f>
        <v>0</v>
      </c>
      <c r="Z23" s="34">
        <f>SUM('3.벌채면적 및 수집량(경제림여부)'!AE65)</f>
        <v>0</v>
      </c>
      <c r="AA23" s="34">
        <f>SUM('3.벌채면적 및 수집량(경제림여부)'!AF65)</f>
        <v>0</v>
      </c>
      <c r="AB23" s="35">
        <f>SUM('3.벌채면적 및 수집량(경제림여부)'!AG65)</f>
        <v>0</v>
      </c>
      <c r="AC23" s="33">
        <f>SUM('3.벌채면적 및 수집량(경제림여부)'!AH65)</f>
        <v>0</v>
      </c>
      <c r="AD23" s="34">
        <f>SUM('3.벌채면적 및 수집량(경제림여부)'!AJ65)</f>
        <v>0</v>
      </c>
      <c r="AE23" s="34">
        <f>SUM('3.벌채면적 및 수집량(경제림여부)'!AK65)</f>
        <v>0</v>
      </c>
      <c r="AF23" s="35">
        <f>SUM('3.벌채면적 및 수집량(경제림여부)'!AL65)</f>
        <v>0</v>
      </c>
      <c r="AG23" s="33">
        <f>SUM('3.벌채면적 및 수집량(경제림여부)'!AM65)</f>
        <v>0</v>
      </c>
      <c r="AH23" s="34">
        <f>SUM('3.벌채면적 및 수집량(경제림여부)'!AO65)</f>
        <v>0</v>
      </c>
      <c r="AI23" s="34">
        <f>SUM('3.벌채면적 및 수집량(경제림여부)'!AP65)</f>
        <v>0</v>
      </c>
      <c r="AJ23" s="35">
        <f>SUM('3.벌채면적 및 수집량(경제림여부)'!AQ65)</f>
        <v>0</v>
      </c>
    </row>
    <row r="24" spans="1:36" ht="21.75" customHeight="1">
      <c r="A24" s="1614"/>
      <c r="B24" s="96" t="s">
        <v>44</v>
      </c>
      <c r="C24" s="33">
        <f t="shared" si="7"/>
        <v>0</v>
      </c>
      <c r="D24" s="87"/>
      <c r="E24" s="34">
        <f t="shared" si="5"/>
        <v>0</v>
      </c>
      <c r="F24" s="34"/>
      <c r="G24" s="34">
        <f t="shared" si="6"/>
        <v>0</v>
      </c>
      <c r="H24" s="35">
        <f t="shared" si="6"/>
        <v>0</v>
      </c>
      <c r="I24" s="33">
        <f>SUM('3.벌채면적 및 수집량(경제림여부)'!I66)</f>
        <v>0</v>
      </c>
      <c r="J24" s="34">
        <f>SUM('3.벌채면적 및 수집량(경제림여부)'!K66)</f>
        <v>0</v>
      </c>
      <c r="K24" s="34">
        <f>SUM('3.벌채면적 및 수집량(경제림여부)'!L66)</f>
        <v>0</v>
      </c>
      <c r="L24" s="35">
        <f>SUM('3.벌채면적 및 수집량(경제림여부)'!M66)</f>
        <v>0</v>
      </c>
      <c r="M24" s="52">
        <f>SUM('3.벌채면적 및 수집량(경제림여부)'!N66)</f>
        <v>0</v>
      </c>
      <c r="N24" s="34">
        <f>SUM('3.벌채면적 및 수집량(경제림여부)'!P66)</f>
        <v>0</v>
      </c>
      <c r="O24" s="34">
        <f>SUM('3.벌채면적 및 수집량(경제림여부)'!Q66)</f>
        <v>0</v>
      </c>
      <c r="P24" s="35">
        <f>SUM('3.벌채면적 및 수집량(경제림여부)'!R66)</f>
        <v>0</v>
      </c>
      <c r="Q24" s="33">
        <f>SUM('3.벌채면적 및 수집량(경제림여부)'!S66)</f>
        <v>0</v>
      </c>
      <c r="R24" s="34">
        <f>SUM('3.벌채면적 및 수집량(경제림여부)'!U66)</f>
        <v>0</v>
      </c>
      <c r="S24" s="34">
        <f>SUM('3.벌채면적 및 수집량(경제림여부)'!V66)</f>
        <v>0</v>
      </c>
      <c r="T24" s="47">
        <f>SUM('3.벌채면적 및 수집량(경제림여부)'!W66)</f>
        <v>0</v>
      </c>
      <c r="U24" s="33">
        <f>SUM('3.벌채면적 및 수집량(경제림여부)'!X66)</f>
        <v>0</v>
      </c>
      <c r="V24" s="34">
        <f>SUM('3.벌채면적 및 수집량(경제림여부)'!Z66)</f>
        <v>0</v>
      </c>
      <c r="W24" s="34">
        <f>SUM('3.벌채면적 및 수집량(경제림여부)'!AA66)</f>
        <v>0</v>
      </c>
      <c r="X24" s="35">
        <f>SUM('3.벌채면적 및 수집량(경제림여부)'!AB66)</f>
        <v>0</v>
      </c>
      <c r="Y24" s="33">
        <f>SUM('3.벌채면적 및 수집량(경제림여부)'!AC66)</f>
        <v>0</v>
      </c>
      <c r="Z24" s="34">
        <f>SUM('3.벌채면적 및 수집량(경제림여부)'!AE66)</f>
        <v>0</v>
      </c>
      <c r="AA24" s="34">
        <f>SUM('3.벌채면적 및 수집량(경제림여부)'!AF66)</f>
        <v>0</v>
      </c>
      <c r="AB24" s="35">
        <f>SUM('3.벌채면적 및 수집량(경제림여부)'!AG66)</f>
        <v>0</v>
      </c>
      <c r="AC24" s="33">
        <f>SUM('3.벌채면적 및 수집량(경제림여부)'!AH66)</f>
        <v>0</v>
      </c>
      <c r="AD24" s="34">
        <f>SUM('3.벌채면적 및 수집량(경제림여부)'!AJ66)</f>
        <v>0</v>
      </c>
      <c r="AE24" s="34">
        <f>SUM('3.벌채면적 및 수집량(경제림여부)'!AK66)</f>
        <v>0</v>
      </c>
      <c r="AF24" s="35">
        <f>SUM('3.벌채면적 및 수집량(경제림여부)'!AL66)</f>
        <v>0</v>
      </c>
      <c r="AG24" s="33">
        <f>SUM('3.벌채면적 및 수집량(경제림여부)'!AM66)</f>
        <v>0</v>
      </c>
      <c r="AH24" s="34">
        <f>SUM('3.벌채면적 및 수집량(경제림여부)'!AO66)</f>
        <v>0</v>
      </c>
      <c r="AI24" s="34">
        <f>SUM('3.벌채면적 및 수집량(경제림여부)'!AP66)</f>
        <v>0</v>
      </c>
      <c r="AJ24" s="35">
        <f>SUM('3.벌채면적 및 수집량(경제림여부)'!AQ66)</f>
        <v>0</v>
      </c>
    </row>
    <row r="25" spans="1:36" ht="21.75" customHeight="1">
      <c r="A25" s="1615" t="s">
        <v>217</v>
      </c>
      <c r="B25" s="97" t="s">
        <v>43</v>
      </c>
      <c r="C25" s="33">
        <f t="shared" si="7"/>
        <v>9</v>
      </c>
      <c r="D25" s="87">
        <f>E26/E25</f>
        <v>0</v>
      </c>
      <c r="E25" s="34">
        <f t="shared" si="5"/>
        <v>875</v>
      </c>
      <c r="F25" s="34"/>
      <c r="G25" s="34">
        <f t="shared" si="6"/>
        <v>356</v>
      </c>
      <c r="H25" s="35">
        <f t="shared" si="6"/>
        <v>519</v>
      </c>
      <c r="I25" s="33">
        <f>SUM('3.벌채면적 및 수집량(경제림여부)'!I79)</f>
        <v>0</v>
      </c>
      <c r="J25" s="34">
        <f>SUM('3.벌채면적 및 수집량(경제림여부)'!K79)</f>
        <v>0</v>
      </c>
      <c r="K25" s="34">
        <f>SUM('3.벌채면적 및 수집량(경제림여부)'!L79)</f>
        <v>0</v>
      </c>
      <c r="L25" s="35">
        <f>SUM('3.벌채면적 및 수집량(경제림여부)'!M79)</f>
        <v>0</v>
      </c>
      <c r="M25" s="52">
        <f>SUM('3.벌채면적 및 수집량(경제림여부)'!N79)</f>
        <v>0</v>
      </c>
      <c r="N25" s="34">
        <f>SUM('3.벌채면적 및 수집량(경제림여부)'!P79)</f>
        <v>0</v>
      </c>
      <c r="O25" s="34">
        <f>SUM('3.벌채면적 및 수집량(경제림여부)'!Q79)</f>
        <v>0</v>
      </c>
      <c r="P25" s="35">
        <f>SUM('3.벌채면적 및 수집량(경제림여부)'!R79)</f>
        <v>0</v>
      </c>
      <c r="Q25" s="33">
        <f>SUM('3.벌채면적 및 수집량(경제림여부)'!S79)</f>
        <v>0</v>
      </c>
      <c r="R25" s="34">
        <f>SUM('3.벌채면적 및 수집량(경제림여부)'!U79)</f>
        <v>0</v>
      </c>
      <c r="S25" s="34">
        <f>SUM('3.벌채면적 및 수집량(경제림여부)'!V79)</f>
        <v>0</v>
      </c>
      <c r="T25" s="47">
        <f>SUM('3.벌채면적 및 수집량(경제림여부)'!W79)</f>
        <v>0</v>
      </c>
      <c r="U25" s="33">
        <f>SUM('3.벌채면적 및 수집량(경제림여부)'!X79)</f>
        <v>9</v>
      </c>
      <c r="V25" s="34">
        <f>SUM('3.벌채면적 및 수집량(경제림여부)'!Z79)</f>
        <v>875</v>
      </c>
      <c r="W25" s="34">
        <f>SUM('3.벌채면적 및 수집량(경제림여부)'!AA79)</f>
        <v>356</v>
      </c>
      <c r="X25" s="35">
        <f>SUM('3.벌채면적 및 수집량(경제림여부)'!AB79)</f>
        <v>519</v>
      </c>
      <c r="Y25" s="33">
        <f>SUM('3.벌채면적 및 수집량(경제림여부)'!AC79)</f>
        <v>0</v>
      </c>
      <c r="Z25" s="34">
        <f>SUM('3.벌채면적 및 수집량(경제림여부)'!AE79)</f>
        <v>0</v>
      </c>
      <c r="AA25" s="34">
        <f>SUM('3.벌채면적 및 수집량(경제림여부)'!AF79)</f>
        <v>0</v>
      </c>
      <c r="AB25" s="35">
        <f>SUM('3.벌채면적 및 수집량(경제림여부)'!AG79)</f>
        <v>0</v>
      </c>
      <c r="AC25" s="33">
        <f>SUM('3.벌채면적 및 수집량(경제림여부)'!AH79)</f>
        <v>0</v>
      </c>
      <c r="AD25" s="34">
        <f>SUM('3.벌채면적 및 수집량(경제림여부)'!AJ79)</f>
        <v>0</v>
      </c>
      <c r="AE25" s="34">
        <f>SUM('3.벌채면적 및 수집량(경제림여부)'!AK79)</f>
        <v>0</v>
      </c>
      <c r="AF25" s="35">
        <f>SUM('3.벌채면적 및 수집량(경제림여부)'!AL79)</f>
        <v>0</v>
      </c>
      <c r="AG25" s="33">
        <f>SUM('3.벌채면적 및 수집량(경제림여부)'!AM79)</f>
        <v>0</v>
      </c>
      <c r="AH25" s="34">
        <f>SUM('3.벌채면적 및 수집량(경제림여부)'!AO79)</f>
        <v>0</v>
      </c>
      <c r="AI25" s="34">
        <f>SUM('3.벌채면적 및 수집량(경제림여부)'!AP79)</f>
        <v>0</v>
      </c>
      <c r="AJ25" s="35">
        <f>SUM('3.벌채면적 및 수집량(경제림여부)'!AQ79)</f>
        <v>0</v>
      </c>
    </row>
    <row r="26" spans="1:36" ht="21.75" customHeight="1">
      <c r="A26" s="1611"/>
      <c r="B26" s="96" t="s">
        <v>44</v>
      </c>
      <c r="C26" s="33">
        <f t="shared" si="7"/>
        <v>0</v>
      </c>
      <c r="D26" s="87"/>
      <c r="E26" s="34">
        <f t="shared" si="5"/>
        <v>0</v>
      </c>
      <c r="F26" s="34"/>
      <c r="G26" s="34">
        <f t="shared" si="6"/>
        <v>0</v>
      </c>
      <c r="H26" s="35">
        <f t="shared" si="6"/>
        <v>0</v>
      </c>
      <c r="I26" s="33">
        <f>SUM('3.벌채면적 및 수집량(경제림여부)'!I80)</f>
        <v>0</v>
      </c>
      <c r="J26" s="34">
        <f>SUM('3.벌채면적 및 수집량(경제림여부)'!K80)</f>
        <v>0</v>
      </c>
      <c r="K26" s="34">
        <f>SUM('3.벌채면적 및 수집량(경제림여부)'!L80)</f>
        <v>0</v>
      </c>
      <c r="L26" s="35">
        <f>SUM('3.벌채면적 및 수집량(경제림여부)'!M80)</f>
        <v>0</v>
      </c>
      <c r="M26" s="52">
        <f>SUM('3.벌채면적 및 수집량(경제림여부)'!N80)</f>
        <v>0</v>
      </c>
      <c r="N26" s="34">
        <f>SUM('3.벌채면적 및 수집량(경제림여부)'!P80)</f>
        <v>0</v>
      </c>
      <c r="O26" s="34">
        <f>SUM('3.벌채면적 및 수집량(경제림여부)'!Q80)</f>
        <v>0</v>
      </c>
      <c r="P26" s="35">
        <f>SUM('3.벌채면적 및 수집량(경제림여부)'!R80)</f>
        <v>0</v>
      </c>
      <c r="Q26" s="33">
        <f>SUM('3.벌채면적 및 수집량(경제림여부)'!S80)</f>
        <v>0</v>
      </c>
      <c r="R26" s="34">
        <f>SUM('3.벌채면적 및 수집량(경제림여부)'!U80)</f>
        <v>0</v>
      </c>
      <c r="S26" s="34">
        <f>SUM('3.벌채면적 및 수집량(경제림여부)'!V80)</f>
        <v>0</v>
      </c>
      <c r="T26" s="47">
        <f>SUM('3.벌채면적 및 수집량(경제림여부)'!W80)</f>
        <v>0</v>
      </c>
      <c r="U26" s="33">
        <f>SUM('3.벌채면적 및 수집량(경제림여부)'!X80)</f>
        <v>0</v>
      </c>
      <c r="V26" s="34">
        <f>SUM('3.벌채면적 및 수집량(경제림여부)'!Z80)</f>
        <v>0</v>
      </c>
      <c r="W26" s="34">
        <f>SUM('3.벌채면적 및 수집량(경제림여부)'!AA80)</f>
        <v>0</v>
      </c>
      <c r="X26" s="35">
        <f>SUM('3.벌채면적 및 수집량(경제림여부)'!AB80)</f>
        <v>0</v>
      </c>
      <c r="Y26" s="33">
        <f>SUM('3.벌채면적 및 수집량(경제림여부)'!AC80)</f>
        <v>0</v>
      </c>
      <c r="Z26" s="34">
        <f>SUM('3.벌채면적 및 수집량(경제림여부)'!AE80)</f>
        <v>0</v>
      </c>
      <c r="AA26" s="34">
        <f>SUM('3.벌채면적 및 수집량(경제림여부)'!AF80)</f>
        <v>0</v>
      </c>
      <c r="AB26" s="35">
        <f>SUM('3.벌채면적 및 수집량(경제림여부)'!AG80)</f>
        <v>0</v>
      </c>
      <c r="AC26" s="33">
        <f>SUM('3.벌채면적 및 수집량(경제림여부)'!AH80)</f>
        <v>0</v>
      </c>
      <c r="AD26" s="34">
        <f>SUM('3.벌채면적 및 수집량(경제림여부)'!AJ80)</f>
        <v>0</v>
      </c>
      <c r="AE26" s="34">
        <f>SUM('3.벌채면적 및 수집량(경제림여부)'!AK80)</f>
        <v>0</v>
      </c>
      <c r="AF26" s="35">
        <f>SUM('3.벌채면적 및 수집량(경제림여부)'!AL80)</f>
        <v>0</v>
      </c>
      <c r="AG26" s="33">
        <f>SUM('3.벌채면적 및 수집량(경제림여부)'!AM80)</f>
        <v>0</v>
      </c>
      <c r="AH26" s="34">
        <f>SUM('3.벌채면적 및 수집량(경제림여부)'!AO80)</f>
        <v>0</v>
      </c>
      <c r="AI26" s="34">
        <f>SUM('3.벌채면적 및 수집량(경제림여부)'!AP80)</f>
        <v>0</v>
      </c>
      <c r="AJ26" s="35">
        <f>SUM('3.벌채면적 및 수집량(경제림여부)'!AQ80)</f>
        <v>0</v>
      </c>
    </row>
    <row r="27" spans="1:36" ht="21.75" customHeight="1">
      <c r="A27" s="1613" t="s">
        <v>144</v>
      </c>
      <c r="B27" s="97" t="s">
        <v>43</v>
      </c>
      <c r="C27" s="33">
        <f>SUM(I27,M27,Q27,U27,Y27,AC27,AG27)</f>
        <v>0</v>
      </c>
      <c r="D27" s="87" t="e">
        <f>E28/E27</f>
        <v>#DIV/0!</v>
      </c>
      <c r="E27" s="34">
        <f>SUM(G27:H27)</f>
        <v>0</v>
      </c>
      <c r="F27" s="34"/>
      <c r="G27" s="34">
        <f>SUM(K27,O27,S27,W27,AA27,AE27,AI27)</f>
        <v>0</v>
      </c>
      <c r="H27" s="34">
        <f>SUM(L27,P27,T27,X27,AB27,AF27,AJ27)</f>
        <v>0</v>
      </c>
      <c r="I27" s="33">
        <f>'3.벌채면적 및 수집량(경제림여부)'!I93</f>
        <v>0</v>
      </c>
      <c r="J27" s="52">
        <f>'3.벌채면적 및 수집량(경제림여부)'!K93</f>
        <v>0</v>
      </c>
      <c r="K27" s="34">
        <f>'3.벌채면적 및 수집량(경제림여부)'!L93</f>
        <v>0</v>
      </c>
      <c r="L27" s="35">
        <f>'3.벌채면적 및 수집량(경제림여부)'!M93</f>
        <v>0</v>
      </c>
      <c r="M27" s="33">
        <f>'3.벌채면적 및 수집량(경제림여부)'!N93</f>
        <v>0</v>
      </c>
      <c r="N27" s="52">
        <f>'3.벌채면적 및 수집량(경제림여부)'!P93</f>
        <v>0</v>
      </c>
      <c r="O27" s="34">
        <f>'3.벌채면적 및 수집량(경제림여부)'!Q93</f>
        <v>0</v>
      </c>
      <c r="P27" s="35">
        <f>'3.벌채면적 및 수집량(경제림여부)'!R93</f>
        <v>0</v>
      </c>
      <c r="Q27" s="33">
        <f>'3.벌채면적 및 수집량(경제림여부)'!S93</f>
        <v>0</v>
      </c>
      <c r="R27" s="52">
        <f>'3.벌채면적 및 수집량(경제림여부)'!U93</f>
        <v>0</v>
      </c>
      <c r="S27" s="34">
        <f>'3.벌채면적 및 수집량(경제림여부)'!V93</f>
        <v>0</v>
      </c>
      <c r="T27" s="35">
        <f>'3.벌채면적 및 수집량(경제림여부)'!W93</f>
        <v>0</v>
      </c>
      <c r="U27" s="33">
        <f>'3.벌채면적 및 수집량(경제림여부)'!X93</f>
        <v>0</v>
      </c>
      <c r="V27" s="52">
        <f>'3.벌채면적 및 수집량(경제림여부)'!Z93</f>
        <v>0</v>
      </c>
      <c r="W27" s="34">
        <f>'3.벌채면적 및 수집량(경제림여부)'!AA93</f>
        <v>0</v>
      </c>
      <c r="X27" s="35">
        <f>'3.벌채면적 및 수집량(경제림여부)'!AB93</f>
        <v>0</v>
      </c>
      <c r="Y27" s="33">
        <f>'3.벌채면적 및 수집량(경제림여부)'!AC93</f>
        <v>0</v>
      </c>
      <c r="Z27" s="52">
        <f>'3.벌채면적 및 수집량(경제림여부)'!AE93</f>
        <v>0</v>
      </c>
      <c r="AA27" s="34">
        <f>'3.벌채면적 및 수집량(경제림여부)'!AF93</f>
        <v>0</v>
      </c>
      <c r="AB27" s="35">
        <f>'3.벌채면적 및 수집량(경제림여부)'!AG93</f>
        <v>0</v>
      </c>
      <c r="AC27" s="33">
        <f>'3.벌채면적 및 수집량(경제림여부)'!AH93</f>
        <v>0</v>
      </c>
      <c r="AD27" s="52">
        <f>'3.벌채면적 및 수집량(경제림여부)'!AJ93</f>
        <v>0</v>
      </c>
      <c r="AE27" s="34">
        <f>'3.벌채면적 및 수집량(경제림여부)'!AK93</f>
        <v>0</v>
      </c>
      <c r="AF27" s="35">
        <f>'3.벌채면적 및 수집량(경제림여부)'!AL93</f>
        <v>0</v>
      </c>
      <c r="AG27" s="33">
        <f>'3.벌채면적 및 수집량(경제림여부)'!AM93</f>
        <v>0</v>
      </c>
      <c r="AH27" s="52">
        <f>'3.벌채면적 및 수집량(경제림여부)'!AO93</f>
        <v>0</v>
      </c>
      <c r="AI27" s="34">
        <f>'3.벌채면적 및 수집량(경제림여부)'!AP93</f>
        <v>0</v>
      </c>
      <c r="AJ27" s="35">
        <f>'3.벌채면적 및 수집량(경제림여부)'!AQ93</f>
        <v>0</v>
      </c>
    </row>
    <row r="28" spans="1:36" ht="21.75" customHeight="1">
      <c r="A28" s="1617"/>
      <c r="B28" s="96" t="s">
        <v>44</v>
      </c>
      <c r="C28" s="33">
        <f>SUM(I28,M28,Q28,U28,Y28,AC28,AG28)</f>
        <v>0</v>
      </c>
      <c r="D28" s="87"/>
      <c r="E28" s="34">
        <f>SUM(G28:H28)</f>
        <v>0</v>
      </c>
      <c r="F28" s="87">
        <f>E28/$E$16</f>
        <v>0</v>
      </c>
      <c r="G28" s="34">
        <f>SUM(K28,O28,S28,W28,AA28,AE28,AI28)</f>
        <v>0</v>
      </c>
      <c r="H28" s="34">
        <f>SUM(L28,P28,T28,X28,AB28,AF28,AJ28)</f>
        <v>0</v>
      </c>
      <c r="I28" s="33">
        <f>'3.벌채면적 및 수집량(경제림여부)'!I94</f>
        <v>0</v>
      </c>
      <c r="J28" s="52">
        <f>'3.벌채면적 및 수집량(경제림여부)'!K94</f>
        <v>0</v>
      </c>
      <c r="K28" s="34">
        <f>'3.벌채면적 및 수집량(경제림여부)'!L94</f>
        <v>0</v>
      </c>
      <c r="L28" s="35">
        <f>'3.벌채면적 및 수집량(경제림여부)'!M94</f>
        <v>0</v>
      </c>
      <c r="M28" s="33">
        <f>'3.벌채면적 및 수집량(경제림여부)'!N94</f>
        <v>0</v>
      </c>
      <c r="N28" s="52">
        <f>'3.벌채면적 및 수집량(경제림여부)'!P94</f>
        <v>0</v>
      </c>
      <c r="O28" s="34">
        <f>'3.벌채면적 및 수집량(경제림여부)'!Q94</f>
        <v>0</v>
      </c>
      <c r="P28" s="35">
        <f>'3.벌채면적 및 수집량(경제림여부)'!R94</f>
        <v>0</v>
      </c>
      <c r="Q28" s="33">
        <f>'3.벌채면적 및 수집량(경제림여부)'!S94</f>
        <v>0</v>
      </c>
      <c r="R28" s="52">
        <f>'3.벌채면적 및 수집량(경제림여부)'!U94</f>
        <v>0</v>
      </c>
      <c r="S28" s="34">
        <f>'3.벌채면적 및 수집량(경제림여부)'!V94</f>
        <v>0</v>
      </c>
      <c r="T28" s="35">
        <f>'3.벌채면적 및 수집량(경제림여부)'!W94</f>
        <v>0</v>
      </c>
      <c r="U28" s="33">
        <f>'3.벌채면적 및 수집량(경제림여부)'!X94</f>
        <v>0</v>
      </c>
      <c r="V28" s="52">
        <f>'3.벌채면적 및 수집량(경제림여부)'!Z94</f>
        <v>0</v>
      </c>
      <c r="W28" s="34">
        <f>'3.벌채면적 및 수집량(경제림여부)'!AA94</f>
        <v>0</v>
      </c>
      <c r="X28" s="35">
        <f>'3.벌채면적 및 수집량(경제림여부)'!AB94</f>
        <v>0</v>
      </c>
      <c r="Y28" s="33">
        <f>'3.벌채면적 및 수집량(경제림여부)'!AC94</f>
        <v>0</v>
      </c>
      <c r="Z28" s="52">
        <f>'3.벌채면적 및 수집량(경제림여부)'!AE94</f>
        <v>0</v>
      </c>
      <c r="AA28" s="34">
        <f>'3.벌채면적 및 수집량(경제림여부)'!AF94</f>
        <v>0</v>
      </c>
      <c r="AB28" s="35">
        <f>'3.벌채면적 및 수집량(경제림여부)'!AG94</f>
        <v>0</v>
      </c>
      <c r="AC28" s="33">
        <f>'3.벌채면적 및 수집량(경제림여부)'!AH94</f>
        <v>0</v>
      </c>
      <c r="AD28" s="52">
        <f>'3.벌채면적 및 수집량(경제림여부)'!AJ94</f>
        <v>0</v>
      </c>
      <c r="AE28" s="34">
        <f>'3.벌채면적 및 수집량(경제림여부)'!AK94</f>
        <v>0</v>
      </c>
      <c r="AF28" s="35">
        <f>'3.벌채면적 및 수집량(경제림여부)'!AL94</f>
        <v>0</v>
      </c>
      <c r="AG28" s="33">
        <f>'3.벌채면적 및 수집량(경제림여부)'!AM94</f>
        <v>0</v>
      </c>
      <c r="AH28" s="52">
        <f>'3.벌채면적 및 수집량(경제림여부)'!AO94</f>
        <v>0</v>
      </c>
      <c r="AI28" s="34">
        <f>'3.벌채면적 및 수집량(경제림여부)'!AP94</f>
        <v>0</v>
      </c>
      <c r="AJ28" s="35">
        <f>'3.벌채면적 및 수집량(경제림여부)'!AQ94</f>
        <v>0</v>
      </c>
    </row>
    <row r="29" spans="1:36" s="49" customFormat="1" ht="21.75" customHeight="1">
      <c r="A29" s="1613" t="s">
        <v>145</v>
      </c>
      <c r="B29" s="97" t="s">
        <v>43</v>
      </c>
      <c r="C29" s="33">
        <f t="shared" si="7"/>
        <v>5367</v>
      </c>
      <c r="D29" s="87">
        <f>E30/E29</f>
        <v>0.26055446625797324</v>
      </c>
      <c r="E29" s="34">
        <f t="shared" si="5"/>
        <v>40291</v>
      </c>
      <c r="F29" s="34"/>
      <c r="G29" s="34">
        <f t="shared" si="6"/>
        <v>39453</v>
      </c>
      <c r="H29" s="35">
        <f t="shared" si="6"/>
        <v>838</v>
      </c>
      <c r="I29" s="33">
        <f>'3.벌채면적 및 수집량(경제림여부)'!I107</f>
        <v>0</v>
      </c>
      <c r="J29" s="34">
        <f>'3.벌채면적 및 수집량(경제림여부)'!K107</f>
        <v>0</v>
      </c>
      <c r="K29" s="34">
        <f>'3.벌채면적 및 수집량(경제림여부)'!L107</f>
        <v>0</v>
      </c>
      <c r="L29" s="35">
        <f>'3.벌채면적 및 수집량(경제림여부)'!M107</f>
        <v>0</v>
      </c>
      <c r="M29" s="52">
        <f>'3.벌채면적 및 수집량(경제림여부)'!N107</f>
        <v>0</v>
      </c>
      <c r="N29" s="34">
        <f>'3.벌채면적 및 수집량(경제림여부)'!P107</f>
        <v>0</v>
      </c>
      <c r="O29" s="34">
        <f>'3.벌채면적 및 수집량(경제림여부)'!Q107</f>
        <v>0</v>
      </c>
      <c r="P29" s="35">
        <f>'3.벌채면적 및 수집량(경제림여부)'!R107</f>
        <v>0</v>
      </c>
      <c r="Q29" s="33">
        <f>'3.벌채면적 및 수집량(경제림여부)'!S107</f>
        <v>201</v>
      </c>
      <c r="R29" s="34">
        <f>'3.벌채면적 및 수집량(경제림여부)'!U107</f>
        <v>404</v>
      </c>
      <c r="S29" s="34">
        <f>'3.벌채면적 및 수집량(경제림여부)'!V107</f>
        <v>404</v>
      </c>
      <c r="T29" s="47">
        <f>'3.벌채면적 및 수집량(경제림여부)'!W107</f>
        <v>0</v>
      </c>
      <c r="U29" s="33">
        <f>'3.벌채면적 및 수집량(경제림여부)'!X107</f>
        <v>0</v>
      </c>
      <c r="V29" s="34">
        <f>'3.벌채면적 및 수집량(경제림여부)'!Z107</f>
        <v>0</v>
      </c>
      <c r="W29" s="34">
        <f>'3.벌채면적 및 수집량(경제림여부)'!AA107</f>
        <v>0</v>
      </c>
      <c r="X29" s="35">
        <f>'3.벌채면적 및 수집량(경제림여부)'!AB107</f>
        <v>0</v>
      </c>
      <c r="Y29" s="33">
        <f>'3.벌채면적 및 수집량(경제림여부)'!AC107</f>
        <v>4936</v>
      </c>
      <c r="Z29" s="34">
        <f>'3.벌채면적 및 수집량(경제림여부)'!AE107</f>
        <v>39049</v>
      </c>
      <c r="AA29" s="34">
        <f>'3.벌채면적 및 수집량(경제림여부)'!AF107</f>
        <v>39049</v>
      </c>
      <c r="AB29" s="35">
        <f>'3.벌채면적 및 수집량(경제림여부)'!AG107</f>
        <v>0</v>
      </c>
      <c r="AC29" s="33">
        <f>'3.벌채면적 및 수집량(경제림여부)'!AH107</f>
        <v>0</v>
      </c>
      <c r="AD29" s="34">
        <f>'3.벌채면적 및 수집량(경제림여부)'!AJ107</f>
        <v>0</v>
      </c>
      <c r="AE29" s="34">
        <f>'3.벌채면적 및 수집량(경제림여부)'!AK107</f>
        <v>0</v>
      </c>
      <c r="AF29" s="35">
        <f>'3.벌채면적 및 수집량(경제림여부)'!AL107</f>
        <v>0</v>
      </c>
      <c r="AG29" s="33">
        <f>'3.벌채면적 및 수집량(경제림여부)'!AM107</f>
        <v>230</v>
      </c>
      <c r="AH29" s="34">
        <f>'3.벌채면적 및 수집량(경제림여부)'!AO107</f>
        <v>838</v>
      </c>
      <c r="AI29" s="34">
        <f>'3.벌채면적 및 수집량(경제림여부)'!AP107</f>
        <v>0</v>
      </c>
      <c r="AJ29" s="35">
        <f>'3.벌채면적 및 수집량(경제림여부)'!AQ107</f>
        <v>838</v>
      </c>
    </row>
    <row r="30" spans="1:36" s="49" customFormat="1" ht="21.75" customHeight="1">
      <c r="A30" s="1614"/>
      <c r="B30" s="96" t="s">
        <v>44</v>
      </c>
      <c r="C30" s="33">
        <f t="shared" si="7"/>
        <v>1550</v>
      </c>
      <c r="D30" s="87"/>
      <c r="E30" s="34">
        <f t="shared" si="5"/>
        <v>10498</v>
      </c>
      <c r="F30" s="87">
        <f>E30/$E$16</f>
        <v>9.8046540819414305E-3</v>
      </c>
      <c r="G30" s="34">
        <f t="shared" si="6"/>
        <v>10269</v>
      </c>
      <c r="H30" s="35">
        <f t="shared" si="6"/>
        <v>229</v>
      </c>
      <c r="I30" s="33">
        <f>'3.벌채면적 및 수집량(경제림여부)'!I108</f>
        <v>0</v>
      </c>
      <c r="J30" s="34">
        <f>'3.벌채면적 및 수집량(경제림여부)'!K108</f>
        <v>0</v>
      </c>
      <c r="K30" s="34">
        <f>'3.벌채면적 및 수집량(경제림여부)'!L108</f>
        <v>0</v>
      </c>
      <c r="L30" s="35">
        <f>'3.벌채면적 및 수집량(경제림여부)'!M108</f>
        <v>0</v>
      </c>
      <c r="M30" s="52">
        <f>'3.벌채면적 및 수집량(경제림여부)'!N108</f>
        <v>0</v>
      </c>
      <c r="N30" s="34">
        <f>'3.벌채면적 및 수집량(경제림여부)'!P108</f>
        <v>0</v>
      </c>
      <c r="O30" s="34">
        <f>'3.벌채면적 및 수집량(경제림여부)'!Q108</f>
        <v>0</v>
      </c>
      <c r="P30" s="35">
        <f>'3.벌채면적 및 수집량(경제림여부)'!R108</f>
        <v>0</v>
      </c>
      <c r="Q30" s="33">
        <f>'3.벌채면적 및 수집량(경제림여부)'!S108</f>
        <v>180</v>
      </c>
      <c r="R30" s="34">
        <f>'3.벌채면적 및 수집량(경제림여부)'!U108</f>
        <v>394</v>
      </c>
      <c r="S30" s="34">
        <f>'3.벌채면적 및 수집량(경제림여부)'!V108</f>
        <v>394</v>
      </c>
      <c r="T30" s="47">
        <f>'3.벌채면적 및 수집량(경제림여부)'!W108</f>
        <v>0</v>
      </c>
      <c r="U30" s="33">
        <f>'3.벌채면적 및 수집량(경제림여부)'!X108</f>
        <v>0</v>
      </c>
      <c r="V30" s="34">
        <f>'3.벌채면적 및 수집량(경제림여부)'!Z108</f>
        <v>0</v>
      </c>
      <c r="W30" s="34">
        <f>'3.벌채면적 및 수집량(경제림여부)'!AA108</f>
        <v>0</v>
      </c>
      <c r="X30" s="35">
        <f>'3.벌채면적 및 수집량(경제림여부)'!AB108</f>
        <v>0</v>
      </c>
      <c r="Y30" s="33">
        <f>'3.벌채면적 및 수집량(경제림여부)'!AC108</f>
        <v>1233</v>
      </c>
      <c r="Z30" s="34">
        <f>'3.벌채면적 및 수집량(경제림여부)'!AE108</f>
        <v>9875</v>
      </c>
      <c r="AA30" s="34">
        <f>'3.벌채면적 및 수집량(경제림여부)'!AF108</f>
        <v>9875</v>
      </c>
      <c r="AB30" s="35">
        <f>'3.벌채면적 및 수집량(경제림여부)'!AG108</f>
        <v>0</v>
      </c>
      <c r="AC30" s="33">
        <f>'3.벌채면적 및 수집량(경제림여부)'!AH108</f>
        <v>0</v>
      </c>
      <c r="AD30" s="34">
        <f>'3.벌채면적 및 수집량(경제림여부)'!AJ108</f>
        <v>0</v>
      </c>
      <c r="AE30" s="34">
        <f>'3.벌채면적 및 수집량(경제림여부)'!AK108</f>
        <v>0</v>
      </c>
      <c r="AF30" s="35">
        <f>'3.벌채면적 및 수집량(경제림여부)'!AL108</f>
        <v>0</v>
      </c>
      <c r="AG30" s="33">
        <f>'3.벌채면적 및 수집량(경제림여부)'!AM108</f>
        <v>137</v>
      </c>
      <c r="AH30" s="34">
        <f>'3.벌채면적 및 수집량(경제림여부)'!AO108</f>
        <v>229</v>
      </c>
      <c r="AI30" s="34">
        <f>'3.벌채면적 및 수집량(경제림여부)'!AP108</f>
        <v>0</v>
      </c>
      <c r="AJ30" s="35">
        <f>'3.벌채면적 및 수집량(경제림여부)'!AQ108</f>
        <v>229</v>
      </c>
    </row>
    <row r="31" spans="1:36" ht="21.75" customHeight="1">
      <c r="A31" s="1613" t="s">
        <v>146</v>
      </c>
      <c r="B31" s="97" t="s">
        <v>43</v>
      </c>
      <c r="C31" s="33">
        <f t="shared" si="7"/>
        <v>179</v>
      </c>
      <c r="D31" s="87">
        <f>E32/E31</f>
        <v>0.99653293709757307</v>
      </c>
      <c r="E31" s="34">
        <f>SUM(G31:H31)</f>
        <v>24228</v>
      </c>
      <c r="F31" s="34"/>
      <c r="G31" s="34">
        <f t="shared" si="6"/>
        <v>10210</v>
      </c>
      <c r="H31" s="35">
        <f t="shared" si="6"/>
        <v>14018</v>
      </c>
      <c r="I31" s="33">
        <f>SUM('3.벌채면적 및 수집량(경제림여부)'!I121)</f>
        <v>31</v>
      </c>
      <c r="J31" s="34">
        <f>SUM('3.벌채면적 및 수집량(경제림여부)'!K121)</f>
        <v>7208</v>
      </c>
      <c r="K31" s="34">
        <f>SUM('3.벌채면적 및 수집량(경제림여부)'!L121)</f>
        <v>1830</v>
      </c>
      <c r="L31" s="35">
        <f>SUM('3.벌채면적 및 수집량(경제림여부)'!M121)</f>
        <v>5378</v>
      </c>
      <c r="M31" s="52">
        <f>SUM('3.벌채면적 및 수집량(경제림여부)'!N121)</f>
        <v>0</v>
      </c>
      <c r="N31" s="34">
        <f>SUM('3.벌채면적 및 수집량(경제림여부)'!P121)</f>
        <v>0</v>
      </c>
      <c r="O31" s="34">
        <f>SUM('3.벌채면적 및 수집량(경제림여부)'!Q121)</f>
        <v>0</v>
      </c>
      <c r="P31" s="35">
        <f>SUM('3.벌채면적 및 수집량(경제림여부)'!R121)</f>
        <v>0</v>
      </c>
      <c r="Q31" s="33">
        <f>SUM('3.벌채면적 및 수집량(경제림여부)'!S121)</f>
        <v>30</v>
      </c>
      <c r="R31" s="34">
        <f>SUM('3.벌채면적 및 수집량(경제림여부)'!U121)</f>
        <v>3649</v>
      </c>
      <c r="S31" s="34">
        <f>SUM('3.벌채면적 및 수집량(경제림여부)'!V121)</f>
        <v>1800</v>
      </c>
      <c r="T31" s="47">
        <f>SUM('3.벌채면적 및 수집량(경제림여부)'!W121)</f>
        <v>1849</v>
      </c>
      <c r="U31" s="33">
        <f>SUM('3.벌채면적 및 수집량(경제림여부)'!X121)</f>
        <v>42</v>
      </c>
      <c r="V31" s="34">
        <f>SUM('3.벌채면적 및 수집량(경제림여부)'!Z121)</f>
        <v>5481</v>
      </c>
      <c r="W31" s="34">
        <f>SUM('3.벌채면적 및 수집량(경제림여부)'!AA121)</f>
        <v>3419</v>
      </c>
      <c r="X31" s="35">
        <f>SUM('3.벌채면적 및 수집량(경제림여부)'!AB121)</f>
        <v>2062</v>
      </c>
      <c r="Y31" s="33">
        <f>SUM('3.벌채면적 및 수집량(경제림여부)'!AC121)</f>
        <v>13</v>
      </c>
      <c r="Z31" s="34">
        <f>SUM('3.벌채면적 및 수집량(경제림여부)'!AE121)</f>
        <v>140</v>
      </c>
      <c r="AA31" s="34">
        <f>SUM('3.벌채면적 및 수집량(경제림여부)'!AF121)</f>
        <v>140</v>
      </c>
      <c r="AB31" s="35">
        <f>SUM('3.벌채면적 및 수집량(경제림여부)'!AG121)</f>
        <v>0</v>
      </c>
      <c r="AC31" s="33">
        <f>SUM('3.벌채면적 및 수집량(경제림여부)'!AH121)</f>
        <v>63</v>
      </c>
      <c r="AD31" s="34">
        <f>SUM('3.벌채면적 및 수집량(경제림여부)'!AJ121)</f>
        <v>7750</v>
      </c>
      <c r="AE31" s="34">
        <f>SUM('3.벌채면적 및 수집량(경제림여부)'!AK121)</f>
        <v>3021</v>
      </c>
      <c r="AF31" s="35">
        <f>SUM('3.벌채면적 및 수집량(경제림여부)'!AL121)</f>
        <v>4729</v>
      </c>
      <c r="AG31" s="33">
        <f>SUM('3.벌채면적 및 수집량(경제림여부)'!AM121)</f>
        <v>0</v>
      </c>
      <c r="AH31" s="34">
        <f>SUM('3.벌채면적 및 수집량(경제림여부)'!AO121)</f>
        <v>0</v>
      </c>
      <c r="AI31" s="34">
        <f>SUM('3.벌채면적 및 수집량(경제림여부)'!AP121)</f>
        <v>0</v>
      </c>
      <c r="AJ31" s="35">
        <f>SUM('3.벌채면적 및 수집량(경제림여부)'!AQ121)</f>
        <v>0</v>
      </c>
    </row>
    <row r="32" spans="1:36" ht="21.75" customHeight="1">
      <c r="A32" s="1614"/>
      <c r="B32" s="96" t="s">
        <v>44</v>
      </c>
      <c r="C32" s="33">
        <f t="shared" si="7"/>
        <v>179</v>
      </c>
      <c r="D32" s="87"/>
      <c r="E32" s="34">
        <f t="shared" si="5"/>
        <v>24144</v>
      </c>
      <c r="F32" s="87">
        <f>E32/$E$16</f>
        <v>2.2549396852199838E-2</v>
      </c>
      <c r="G32" s="34">
        <f t="shared" si="6"/>
        <v>10210</v>
      </c>
      <c r="H32" s="35">
        <f t="shared" si="6"/>
        <v>13934</v>
      </c>
      <c r="I32" s="33">
        <f>SUM('3.벌채면적 및 수집량(경제림여부)'!I122)</f>
        <v>31</v>
      </c>
      <c r="J32" s="34">
        <f>SUM('3.벌채면적 및 수집량(경제림여부)'!K122)</f>
        <v>7208</v>
      </c>
      <c r="K32" s="34">
        <f>SUM('3.벌채면적 및 수집량(경제림여부)'!L122)</f>
        <v>1830</v>
      </c>
      <c r="L32" s="35">
        <f>SUM('3.벌채면적 및 수집량(경제림여부)'!M122)</f>
        <v>5378</v>
      </c>
      <c r="M32" s="52">
        <f>SUM('3.벌채면적 및 수집량(경제림여부)'!N122)</f>
        <v>0</v>
      </c>
      <c r="N32" s="34">
        <f>SUM('3.벌채면적 및 수집량(경제림여부)'!P122)</f>
        <v>0</v>
      </c>
      <c r="O32" s="34">
        <f>SUM('3.벌채면적 및 수집량(경제림여부)'!Q122)</f>
        <v>0</v>
      </c>
      <c r="P32" s="35">
        <f>SUM('3.벌채면적 및 수집량(경제림여부)'!R122)</f>
        <v>0</v>
      </c>
      <c r="Q32" s="33">
        <f>SUM('3.벌채면적 및 수집량(경제림여부)'!S122)</f>
        <v>30</v>
      </c>
      <c r="R32" s="34">
        <f>SUM('3.벌채면적 및 수집량(경제림여부)'!U122)</f>
        <v>3649</v>
      </c>
      <c r="S32" s="34">
        <f>SUM('3.벌채면적 및 수집량(경제림여부)'!V122)</f>
        <v>1800</v>
      </c>
      <c r="T32" s="47">
        <f>SUM('3.벌채면적 및 수집량(경제림여부)'!W122)</f>
        <v>1849</v>
      </c>
      <c r="U32" s="33">
        <f>SUM('3.벌채면적 및 수집량(경제림여부)'!X122)</f>
        <v>42</v>
      </c>
      <c r="V32" s="34">
        <f>SUM('3.벌채면적 및 수집량(경제림여부)'!Z122)</f>
        <v>5397</v>
      </c>
      <c r="W32" s="34">
        <f>SUM('3.벌채면적 및 수집량(경제림여부)'!AA122)</f>
        <v>3419</v>
      </c>
      <c r="X32" s="35">
        <f>SUM('3.벌채면적 및 수집량(경제림여부)'!AB122)</f>
        <v>1978</v>
      </c>
      <c r="Y32" s="33">
        <f>SUM('3.벌채면적 및 수집량(경제림여부)'!AC122)</f>
        <v>13</v>
      </c>
      <c r="Z32" s="34">
        <f>SUM('3.벌채면적 및 수집량(경제림여부)'!AE122)</f>
        <v>140</v>
      </c>
      <c r="AA32" s="34">
        <f>SUM('3.벌채면적 및 수집량(경제림여부)'!AF122)</f>
        <v>140</v>
      </c>
      <c r="AB32" s="35">
        <f>SUM('3.벌채면적 및 수집량(경제림여부)'!AG122)</f>
        <v>0</v>
      </c>
      <c r="AC32" s="33">
        <f>SUM('3.벌채면적 및 수집량(경제림여부)'!AH122)</f>
        <v>63</v>
      </c>
      <c r="AD32" s="34">
        <f>SUM('3.벌채면적 및 수집량(경제림여부)'!AJ122)</f>
        <v>7750</v>
      </c>
      <c r="AE32" s="34">
        <f>SUM('3.벌채면적 및 수집량(경제림여부)'!AK122)</f>
        <v>3021</v>
      </c>
      <c r="AF32" s="35">
        <f>SUM('3.벌채면적 및 수집량(경제림여부)'!AL122)</f>
        <v>4729</v>
      </c>
      <c r="AG32" s="33">
        <f>SUM('3.벌채면적 및 수집량(경제림여부)'!AM122)</f>
        <v>0</v>
      </c>
      <c r="AH32" s="34">
        <f>SUM('3.벌채면적 및 수집량(경제림여부)'!AO122)</f>
        <v>0</v>
      </c>
      <c r="AI32" s="34">
        <f>SUM('3.벌채면적 및 수집량(경제림여부)'!AP122)</f>
        <v>0</v>
      </c>
      <c r="AJ32" s="35">
        <f>SUM('3.벌채면적 및 수집량(경제림여부)'!AQ122)</f>
        <v>0</v>
      </c>
    </row>
    <row r="33" spans="1:36" ht="21.75" customHeight="1">
      <c r="A33" s="1613" t="s">
        <v>147</v>
      </c>
      <c r="B33" s="97" t="s">
        <v>43</v>
      </c>
      <c r="C33" s="33">
        <f t="shared" si="7"/>
        <v>1574</v>
      </c>
      <c r="D33" s="87">
        <f>E34/E33</f>
        <v>0.91268161941035408</v>
      </c>
      <c r="E33" s="34">
        <f t="shared" si="5"/>
        <v>155958</v>
      </c>
      <c r="F33" s="34"/>
      <c r="G33" s="34">
        <f t="shared" si="6"/>
        <v>106980</v>
      </c>
      <c r="H33" s="35">
        <f t="shared" si="6"/>
        <v>48978</v>
      </c>
      <c r="I33" s="33">
        <f>SUM('3.벌채면적 및 수집량(경제림여부)'!I135)</f>
        <v>816</v>
      </c>
      <c r="J33" s="34">
        <f>SUM('3.벌채면적 및 수집량(경제림여부)'!K135)</f>
        <v>125414</v>
      </c>
      <c r="K33" s="34">
        <f>SUM('3.벌채면적 및 수집량(경제림여부)'!L135)</f>
        <v>89262</v>
      </c>
      <c r="L33" s="35">
        <f>SUM('3.벌채면적 및 수집량(경제림여부)'!M135)</f>
        <v>36152</v>
      </c>
      <c r="M33" s="52">
        <f>SUM('3.벌채면적 및 수집량(경제림여부)'!N135)</f>
        <v>198</v>
      </c>
      <c r="N33" s="34">
        <f>SUM('3.벌채면적 및 수집량(경제림여부)'!P135)</f>
        <v>3537</v>
      </c>
      <c r="O33" s="34">
        <f>SUM('3.벌채면적 및 수집량(경제림여부)'!Q135)</f>
        <v>1459</v>
      </c>
      <c r="P33" s="35">
        <f>SUM('3.벌채면적 및 수집량(경제림여부)'!R135)</f>
        <v>2078</v>
      </c>
      <c r="Q33" s="33">
        <f>SUM('3.벌채면적 및 수집량(경제림여부)'!S135)</f>
        <v>295</v>
      </c>
      <c r="R33" s="34">
        <f>SUM('3.벌채면적 및 수집량(경제림여부)'!U135)</f>
        <v>10281</v>
      </c>
      <c r="S33" s="34">
        <f>SUM('3.벌채면적 및 수집량(경제림여부)'!V135)</f>
        <v>3328</v>
      </c>
      <c r="T33" s="47">
        <f>SUM('3.벌채면적 및 수집량(경제림여부)'!W135)</f>
        <v>6953</v>
      </c>
      <c r="U33" s="33">
        <f>SUM('3.벌채면적 및 수집량(경제림여부)'!X135)</f>
        <v>9</v>
      </c>
      <c r="V33" s="34">
        <f>SUM('3.벌채면적 및 수집량(경제림여부)'!Z135)</f>
        <v>699</v>
      </c>
      <c r="W33" s="34">
        <f>SUM('3.벌채면적 및 수집량(경제림여부)'!AA135)</f>
        <v>60</v>
      </c>
      <c r="X33" s="35">
        <f>SUM('3.벌채면적 및 수집량(경제림여부)'!AB135)</f>
        <v>639</v>
      </c>
      <c r="Y33" s="33">
        <f>SUM('3.벌채면적 및 수집량(경제림여부)'!AC135)</f>
        <v>177</v>
      </c>
      <c r="Z33" s="34">
        <f>SUM('3.벌채면적 및 수집량(경제림여부)'!AE135)</f>
        <v>9690</v>
      </c>
      <c r="AA33" s="34">
        <f>SUM('3.벌채면적 및 수집량(경제림여부)'!AF135)</f>
        <v>9347</v>
      </c>
      <c r="AB33" s="35">
        <f>SUM('3.벌채면적 및 수집량(경제림여부)'!AG135)</f>
        <v>343</v>
      </c>
      <c r="AC33" s="33">
        <f>SUM('3.벌채면적 및 수집량(경제림여부)'!AH135)</f>
        <v>63</v>
      </c>
      <c r="AD33" s="34">
        <f>SUM('3.벌채면적 및 수집량(경제림여부)'!AJ135)</f>
        <v>5109</v>
      </c>
      <c r="AE33" s="34">
        <f>SUM('3.벌채면적 및 수집량(경제림여부)'!AK135)</f>
        <v>2729</v>
      </c>
      <c r="AF33" s="35">
        <f>SUM('3.벌채면적 및 수집량(경제림여부)'!AL135)</f>
        <v>2380</v>
      </c>
      <c r="AG33" s="33">
        <f>SUM('3.벌채면적 및 수집량(경제림여부)'!AM135)</f>
        <v>16</v>
      </c>
      <c r="AH33" s="34">
        <f>SUM('3.벌채면적 및 수집량(경제림여부)'!AO135)</f>
        <v>1228</v>
      </c>
      <c r="AI33" s="34">
        <f>SUM('3.벌채면적 및 수집량(경제림여부)'!AP135)</f>
        <v>795</v>
      </c>
      <c r="AJ33" s="35">
        <f>SUM('3.벌채면적 및 수집량(경제림여부)'!AQ135)</f>
        <v>433</v>
      </c>
    </row>
    <row r="34" spans="1:36" ht="21.75" customHeight="1">
      <c r="A34" s="1614"/>
      <c r="B34" s="96" t="s">
        <v>44</v>
      </c>
      <c r="C34" s="33">
        <f t="shared" si="7"/>
        <v>1238</v>
      </c>
      <c r="D34" s="87"/>
      <c r="E34" s="34">
        <f t="shared" si="5"/>
        <v>142340</v>
      </c>
      <c r="F34" s="87">
        <f>E34/$E$16</f>
        <v>0.13293908001748364</v>
      </c>
      <c r="G34" s="34">
        <f t="shared" si="6"/>
        <v>100012</v>
      </c>
      <c r="H34" s="35">
        <f t="shared" si="6"/>
        <v>42328</v>
      </c>
      <c r="I34" s="33">
        <f>SUM('3.벌채면적 및 수집량(경제림여부)'!I136)</f>
        <v>816</v>
      </c>
      <c r="J34" s="34">
        <f>SUM('3.벌채면적 및 수집량(경제림여부)'!K136)</f>
        <v>125414</v>
      </c>
      <c r="K34" s="34">
        <f>SUM('3.벌채면적 및 수집량(경제림여부)'!L136)</f>
        <v>89262</v>
      </c>
      <c r="L34" s="35">
        <f>SUM('3.벌채면적 및 수집량(경제림여부)'!M136)</f>
        <v>36152</v>
      </c>
      <c r="M34" s="52">
        <f>SUM('3.벌채면적 및 수집량(경제림여부)'!N136)</f>
        <v>198</v>
      </c>
      <c r="N34" s="34">
        <f>SUM('3.벌채면적 및 수집량(경제림여부)'!P136)</f>
        <v>3537</v>
      </c>
      <c r="O34" s="34">
        <f>SUM('3.벌채면적 및 수집량(경제림여부)'!Q136)</f>
        <v>1459</v>
      </c>
      <c r="P34" s="35">
        <f>SUM('3.벌채면적 및 수집량(경제림여부)'!R136)</f>
        <v>2078</v>
      </c>
      <c r="Q34" s="33">
        <f>SUM('3.벌채면적 및 수집량(경제림여부)'!S136)</f>
        <v>49</v>
      </c>
      <c r="R34" s="34">
        <f>SUM('3.벌채면적 및 수집량(경제림여부)'!U136)</f>
        <v>369</v>
      </c>
      <c r="S34" s="34">
        <f>SUM('3.벌채면적 및 수집량(경제림여부)'!V136)</f>
        <v>3</v>
      </c>
      <c r="T34" s="47">
        <f>SUM('3.벌채면적 및 수집량(경제림여부)'!W136)</f>
        <v>366</v>
      </c>
      <c r="U34" s="33">
        <f>SUM('3.벌채면적 및 수집량(경제림여부)'!X136)</f>
        <v>9</v>
      </c>
      <c r="V34" s="34">
        <f>SUM('3.벌채면적 및 수집량(경제림여부)'!Z136)</f>
        <v>699</v>
      </c>
      <c r="W34" s="34">
        <f>SUM('3.벌채면적 및 수집량(경제림여부)'!AA136)</f>
        <v>60</v>
      </c>
      <c r="X34" s="35">
        <f>SUM('3.벌채면적 및 수집량(경제림여부)'!AB136)</f>
        <v>639</v>
      </c>
      <c r="Y34" s="33">
        <f>SUM('3.벌채면적 및 수집량(경제림여부)'!AC136)</f>
        <v>89</v>
      </c>
      <c r="Z34" s="34">
        <f>SUM('3.벌채면적 및 수집량(경제림여부)'!AE136)</f>
        <v>6102</v>
      </c>
      <c r="AA34" s="34">
        <f>SUM('3.벌채면적 및 수집량(경제림여부)'!AF136)</f>
        <v>5770</v>
      </c>
      <c r="AB34" s="35">
        <f>SUM('3.벌채면적 및 수집량(경제림여부)'!AG136)</f>
        <v>332</v>
      </c>
      <c r="AC34" s="33">
        <f>SUM('3.벌채면적 및 수집량(경제림여부)'!AH136)</f>
        <v>62</v>
      </c>
      <c r="AD34" s="34">
        <f>SUM('3.벌채면적 및 수집량(경제림여부)'!AJ136)</f>
        <v>5069</v>
      </c>
      <c r="AE34" s="34">
        <f>SUM('3.벌채면적 및 수집량(경제림여부)'!AK136)</f>
        <v>2707</v>
      </c>
      <c r="AF34" s="35">
        <f>SUM('3.벌채면적 및 수집량(경제림여부)'!AL136)</f>
        <v>2362</v>
      </c>
      <c r="AG34" s="33">
        <f>SUM('3.벌채면적 및 수집량(경제림여부)'!AM136)</f>
        <v>15</v>
      </c>
      <c r="AH34" s="34">
        <f>SUM('3.벌채면적 및 수집량(경제림여부)'!AO136)</f>
        <v>1150</v>
      </c>
      <c r="AI34" s="34">
        <f>SUM('3.벌채면적 및 수집량(경제림여부)'!AP136)</f>
        <v>751</v>
      </c>
      <c r="AJ34" s="35">
        <f>SUM('3.벌채면적 및 수집량(경제림여부)'!AQ136)</f>
        <v>399</v>
      </c>
    </row>
    <row r="35" spans="1:36" ht="21.75" customHeight="1">
      <c r="A35" s="1613" t="s">
        <v>148</v>
      </c>
      <c r="B35" s="97" t="s">
        <v>43</v>
      </c>
      <c r="C35" s="33">
        <f t="shared" si="7"/>
        <v>834</v>
      </c>
      <c r="D35" s="87">
        <f>E36/E35</f>
        <v>0.99947007347359673</v>
      </c>
      <c r="E35" s="34">
        <f t="shared" si="5"/>
        <v>139642</v>
      </c>
      <c r="F35" s="34"/>
      <c r="G35" s="34">
        <f t="shared" si="6"/>
        <v>50879</v>
      </c>
      <c r="H35" s="35">
        <f t="shared" si="6"/>
        <v>88763</v>
      </c>
      <c r="I35" s="33">
        <f>SUM('3.벌채면적 및 수집량(경제림여부)'!I149)</f>
        <v>704</v>
      </c>
      <c r="J35" s="34">
        <f>SUM('3.벌채면적 및 수집량(경제림여부)'!K149)</f>
        <v>123588</v>
      </c>
      <c r="K35" s="34">
        <f>SUM('3.벌채면적 및 수집량(경제림여부)'!L149)</f>
        <v>42331</v>
      </c>
      <c r="L35" s="35">
        <f>SUM('3.벌채면적 및 수집량(경제림여부)'!M149)</f>
        <v>81257</v>
      </c>
      <c r="M35" s="52">
        <f>SUM('3.벌채면적 및 수집량(경제림여부)'!N149)</f>
        <v>28</v>
      </c>
      <c r="N35" s="34">
        <f>SUM('3.벌채면적 및 수집량(경제림여부)'!P149)</f>
        <v>4504</v>
      </c>
      <c r="O35" s="34">
        <f>SUM('3.벌채면적 및 수집량(경제림여부)'!Q149)</f>
        <v>2353</v>
      </c>
      <c r="P35" s="35">
        <f>SUM('3.벌채면적 및 수집량(경제림여부)'!R149)</f>
        <v>2151</v>
      </c>
      <c r="Q35" s="33">
        <f>SUM('3.벌채면적 및 수집량(경제림여부)'!S149)</f>
        <v>7</v>
      </c>
      <c r="R35" s="34">
        <f>SUM('3.벌채면적 및 수집량(경제림여부)'!U149)</f>
        <v>123</v>
      </c>
      <c r="S35" s="34">
        <f>SUM('3.벌채면적 및 수집량(경제림여부)'!V149)</f>
        <v>102</v>
      </c>
      <c r="T35" s="47">
        <f>SUM('3.벌채면적 및 수집량(경제림여부)'!W149)</f>
        <v>21</v>
      </c>
      <c r="U35" s="33">
        <f>SUM('3.벌채면적 및 수집량(경제림여부)'!X149)</f>
        <v>29</v>
      </c>
      <c r="V35" s="34">
        <f>SUM('3.벌채면적 및 수집량(경제림여부)'!Z149)</f>
        <v>4373</v>
      </c>
      <c r="W35" s="34">
        <f>SUM('3.벌채면적 및 수집량(경제림여부)'!AA149)</f>
        <v>2453</v>
      </c>
      <c r="X35" s="35">
        <f>SUM('3.벌채면적 및 수집량(경제림여부)'!AB149)</f>
        <v>1920</v>
      </c>
      <c r="Y35" s="33">
        <f>SUM('3.벌채면적 및 수집량(경제림여부)'!AC149)</f>
        <v>5</v>
      </c>
      <c r="Z35" s="34">
        <f>SUM('3.벌채면적 및 수집량(경제림여부)'!AE149)</f>
        <v>186</v>
      </c>
      <c r="AA35" s="34">
        <f>SUM('3.벌채면적 및 수집량(경제림여부)'!AF149)</f>
        <v>157</v>
      </c>
      <c r="AB35" s="35">
        <f>SUM('3.벌채면적 및 수집량(경제림여부)'!AG149)</f>
        <v>29</v>
      </c>
      <c r="AC35" s="33">
        <f>SUM('3.벌채면적 및 수집량(경제림여부)'!AH149)</f>
        <v>61</v>
      </c>
      <c r="AD35" s="34">
        <f>SUM('3.벌채면적 및 수집량(경제림여부)'!AJ149)</f>
        <v>6868</v>
      </c>
      <c r="AE35" s="34">
        <f>SUM('3.벌채면적 및 수집량(경제림여부)'!AK149)</f>
        <v>3483</v>
      </c>
      <c r="AF35" s="35">
        <f>SUM('3.벌채면적 및 수집량(경제림여부)'!AL149)</f>
        <v>3385</v>
      </c>
      <c r="AG35" s="33">
        <f>SUM('3.벌채면적 및 수집량(경제림여부)'!AM149)</f>
        <v>0</v>
      </c>
      <c r="AH35" s="34">
        <f>SUM('3.벌채면적 및 수집량(경제림여부)'!AO149)</f>
        <v>0</v>
      </c>
      <c r="AI35" s="34">
        <f>SUM('3.벌채면적 및 수집량(경제림여부)'!AP149)</f>
        <v>0</v>
      </c>
      <c r="AJ35" s="35">
        <f>SUM('3.벌채면적 및 수집량(경제림여부)'!AQ149)</f>
        <v>0</v>
      </c>
    </row>
    <row r="36" spans="1:36" ht="21.75" customHeight="1">
      <c r="A36" s="1614"/>
      <c r="B36" s="96" t="s">
        <v>44</v>
      </c>
      <c r="C36" s="33">
        <f t="shared" si="7"/>
        <v>834</v>
      </c>
      <c r="D36" s="87"/>
      <c r="E36" s="34">
        <f t="shared" si="5"/>
        <v>139568</v>
      </c>
      <c r="F36" s="87">
        <f>E36/$E$16</f>
        <v>0.13035015821188811</v>
      </c>
      <c r="G36" s="34">
        <f t="shared" si="6"/>
        <v>50817</v>
      </c>
      <c r="H36" s="35">
        <f t="shared" si="6"/>
        <v>88751</v>
      </c>
      <c r="I36" s="33">
        <f>SUM('3.벌채면적 및 수집량(경제림여부)'!I150)</f>
        <v>704</v>
      </c>
      <c r="J36" s="34">
        <f>SUM('3.벌채면적 및 수집량(경제림여부)'!K150)</f>
        <v>123588</v>
      </c>
      <c r="K36" s="34">
        <f>SUM('3.벌채면적 및 수집량(경제림여부)'!L150)</f>
        <v>42331</v>
      </c>
      <c r="L36" s="35">
        <f>SUM('3.벌채면적 및 수집량(경제림여부)'!M150)</f>
        <v>81257</v>
      </c>
      <c r="M36" s="52">
        <f>SUM('3.벌채면적 및 수집량(경제림여부)'!N150)</f>
        <v>28</v>
      </c>
      <c r="N36" s="34">
        <f>SUM('3.벌채면적 및 수집량(경제림여부)'!P150)</f>
        <v>4504</v>
      </c>
      <c r="O36" s="34">
        <f>SUM('3.벌채면적 및 수집량(경제림여부)'!Q150)</f>
        <v>2353</v>
      </c>
      <c r="P36" s="35">
        <f>SUM('3.벌채면적 및 수집량(경제림여부)'!R150)</f>
        <v>2151</v>
      </c>
      <c r="Q36" s="33">
        <f>SUM('3.벌채면적 및 수집량(경제림여부)'!S150)</f>
        <v>7</v>
      </c>
      <c r="R36" s="34">
        <f>SUM('3.벌채면적 및 수집량(경제림여부)'!U150)</f>
        <v>49</v>
      </c>
      <c r="S36" s="34">
        <f>SUM('3.벌채면적 및 수집량(경제림여부)'!V150)</f>
        <v>40</v>
      </c>
      <c r="T36" s="47">
        <f>SUM('3.벌채면적 및 수집량(경제림여부)'!W150)</f>
        <v>9</v>
      </c>
      <c r="U36" s="33">
        <f>SUM('3.벌채면적 및 수집량(경제림여부)'!X150)</f>
        <v>29</v>
      </c>
      <c r="V36" s="34">
        <f>SUM('3.벌채면적 및 수집량(경제림여부)'!Z150)</f>
        <v>4373</v>
      </c>
      <c r="W36" s="34">
        <f>SUM('3.벌채면적 및 수집량(경제림여부)'!AA150)</f>
        <v>2453</v>
      </c>
      <c r="X36" s="35">
        <f>SUM('3.벌채면적 및 수집량(경제림여부)'!AB150)</f>
        <v>1920</v>
      </c>
      <c r="Y36" s="33">
        <f>SUM('3.벌채면적 및 수집량(경제림여부)'!AC150)</f>
        <v>5</v>
      </c>
      <c r="Z36" s="34">
        <f>SUM('3.벌채면적 및 수집량(경제림여부)'!AE150)</f>
        <v>186</v>
      </c>
      <c r="AA36" s="34">
        <f>SUM('3.벌채면적 및 수집량(경제림여부)'!AF150)</f>
        <v>157</v>
      </c>
      <c r="AB36" s="35">
        <f>SUM('3.벌채면적 및 수집량(경제림여부)'!AG150)</f>
        <v>29</v>
      </c>
      <c r="AC36" s="33">
        <f>SUM('3.벌채면적 및 수집량(경제림여부)'!AH150)</f>
        <v>61</v>
      </c>
      <c r="AD36" s="34">
        <f>SUM('3.벌채면적 및 수집량(경제림여부)'!AJ150)</f>
        <v>6868</v>
      </c>
      <c r="AE36" s="34">
        <f>SUM('3.벌채면적 및 수집량(경제림여부)'!AK150)</f>
        <v>3483</v>
      </c>
      <c r="AF36" s="35">
        <f>SUM('3.벌채면적 및 수집량(경제림여부)'!AL150)</f>
        <v>3385</v>
      </c>
      <c r="AG36" s="33">
        <f>SUM('3.벌채면적 및 수집량(경제림여부)'!AM150)</f>
        <v>0</v>
      </c>
      <c r="AH36" s="34">
        <f>SUM('3.벌채면적 및 수집량(경제림여부)'!AO150)</f>
        <v>0</v>
      </c>
      <c r="AI36" s="34">
        <f>SUM('3.벌채면적 및 수집량(경제림여부)'!AP150)</f>
        <v>0</v>
      </c>
      <c r="AJ36" s="35">
        <f>SUM('3.벌채면적 및 수집량(경제림여부)'!AQ150)</f>
        <v>0</v>
      </c>
    </row>
    <row r="37" spans="1:36" ht="21.75" customHeight="1">
      <c r="A37" s="1613" t="s">
        <v>149</v>
      </c>
      <c r="B37" s="97" t="s">
        <v>43</v>
      </c>
      <c r="C37" s="33">
        <f t="shared" si="7"/>
        <v>1219</v>
      </c>
      <c r="D37" s="87">
        <f>E38/E37</f>
        <v>0.93539051411085916</v>
      </c>
      <c r="E37" s="34">
        <f t="shared" si="5"/>
        <v>162747</v>
      </c>
      <c r="F37" s="34"/>
      <c r="G37" s="34">
        <f t="shared" si="6"/>
        <v>92277</v>
      </c>
      <c r="H37" s="35">
        <f t="shared" si="6"/>
        <v>70470</v>
      </c>
      <c r="I37" s="33">
        <f>SUM('3.벌채면적 및 수집량(경제림여부)'!I163)</f>
        <v>790</v>
      </c>
      <c r="J37" s="34">
        <f>SUM('3.벌채면적 및 수집량(경제림여부)'!K163)</f>
        <v>119537</v>
      </c>
      <c r="K37" s="34">
        <f>SUM('3.벌채면적 및 수집량(경제림여부)'!L163)</f>
        <v>69440</v>
      </c>
      <c r="L37" s="35">
        <f>SUM('3.벌채면적 및 수집량(경제림여부)'!M163)</f>
        <v>50097</v>
      </c>
      <c r="M37" s="52">
        <f>SUM('3.벌채면적 및 수집량(경제림여부)'!N163)</f>
        <v>1</v>
      </c>
      <c r="N37" s="34">
        <f>SUM('3.벌채면적 및 수집량(경제림여부)'!P163)</f>
        <v>110</v>
      </c>
      <c r="O37" s="34">
        <f>SUM('3.벌채면적 및 수집량(경제림여부)'!Q163)</f>
        <v>7</v>
      </c>
      <c r="P37" s="35">
        <f>SUM('3.벌채면적 및 수집량(경제림여부)'!R163)</f>
        <v>103</v>
      </c>
      <c r="Q37" s="33">
        <f>SUM('3.벌채면적 및 수집량(경제림여부)'!S163)</f>
        <v>1</v>
      </c>
      <c r="R37" s="34">
        <f>SUM('3.벌채면적 및 수집량(경제림여부)'!U163)</f>
        <v>39</v>
      </c>
      <c r="S37" s="34">
        <f>SUM('3.벌채면적 및 수집량(경제림여부)'!V163)</f>
        <v>37</v>
      </c>
      <c r="T37" s="47">
        <f>SUM('3.벌채면적 및 수집량(경제림여부)'!W163)</f>
        <v>2</v>
      </c>
      <c r="U37" s="33">
        <f>SUM('3.벌채면적 및 수집량(경제림여부)'!X163)</f>
        <v>295</v>
      </c>
      <c r="V37" s="34">
        <f>SUM('3.벌채면적 및 수집량(경제림여부)'!Z163)</f>
        <v>35200</v>
      </c>
      <c r="W37" s="34">
        <f>SUM('3.벌채면적 및 수집량(경제림여부)'!AA163)</f>
        <v>17830</v>
      </c>
      <c r="X37" s="35">
        <f>SUM('3.벌채면적 및 수집량(경제림여부)'!AB163)</f>
        <v>17370</v>
      </c>
      <c r="Y37" s="33">
        <f>SUM('3.벌채면적 및 수집량(경제림여부)'!AC163)</f>
        <v>41</v>
      </c>
      <c r="Z37" s="34">
        <f>SUM('3.벌채면적 및 수집량(경제림여부)'!AE163)</f>
        <v>3635</v>
      </c>
      <c r="AA37" s="34">
        <f>SUM('3.벌채면적 및 수집량(경제림여부)'!AF163)</f>
        <v>3629</v>
      </c>
      <c r="AB37" s="35">
        <f>SUM('3.벌채면적 및 수집량(경제림여부)'!AG163)</f>
        <v>6</v>
      </c>
      <c r="AC37" s="33">
        <f>SUM('3.벌채면적 및 수집량(경제림여부)'!AH163)</f>
        <v>90</v>
      </c>
      <c r="AD37" s="34">
        <f>SUM('3.벌채면적 및 수집량(경제림여부)'!AJ163)</f>
        <v>4183</v>
      </c>
      <c r="AE37" s="34">
        <f>SUM('3.벌채면적 및 수집량(경제림여부)'!AK163)</f>
        <v>1334</v>
      </c>
      <c r="AF37" s="35">
        <f>SUM('3.벌채면적 및 수집량(경제림여부)'!AL163)</f>
        <v>2849</v>
      </c>
      <c r="AG37" s="33">
        <f>SUM('3.벌채면적 및 수집량(경제림여부)'!AM163)</f>
        <v>1</v>
      </c>
      <c r="AH37" s="34">
        <f>SUM('3.벌채면적 및 수집량(경제림여부)'!AO163)</f>
        <v>43</v>
      </c>
      <c r="AI37" s="34">
        <f>SUM('3.벌채면적 및 수집량(경제림여부)'!AP163)</f>
        <v>0</v>
      </c>
      <c r="AJ37" s="35">
        <f>SUM('3.벌채면적 및 수집량(경제림여부)'!AQ163)</f>
        <v>43</v>
      </c>
    </row>
    <row r="38" spans="1:36" ht="21.75" customHeight="1">
      <c r="A38" s="1614"/>
      <c r="B38" s="96" t="s">
        <v>44</v>
      </c>
      <c r="C38" s="33">
        <f t="shared" si="7"/>
        <v>1165</v>
      </c>
      <c r="D38" s="87"/>
      <c r="E38" s="34">
        <f>SUM(G38:H38)</f>
        <v>152232</v>
      </c>
      <c r="F38" s="87">
        <f>E38/$E$16</f>
        <v>0.14217775768737928</v>
      </c>
      <c r="G38" s="34">
        <f t="shared" si="6"/>
        <v>85061</v>
      </c>
      <c r="H38" s="35">
        <f t="shared" si="6"/>
        <v>67171</v>
      </c>
      <c r="I38" s="33">
        <f>SUM('3.벌채면적 및 수집량(경제림여부)'!I164)</f>
        <v>788</v>
      </c>
      <c r="J38" s="34">
        <f>SUM('3.벌채면적 및 수집량(경제림여부)'!K164)</f>
        <v>109974</v>
      </c>
      <c r="K38" s="34">
        <f>SUM('3.벌채면적 및 수집량(경제림여부)'!L164)</f>
        <v>62566</v>
      </c>
      <c r="L38" s="35">
        <f>SUM('3.벌채면적 및 수집량(경제림여부)'!M164)</f>
        <v>47408</v>
      </c>
      <c r="M38" s="52">
        <f>SUM('3.벌채면적 및 수집량(경제림여부)'!N164)</f>
        <v>1</v>
      </c>
      <c r="N38" s="34">
        <f>SUM('3.벌채면적 및 수집량(경제림여부)'!P164)</f>
        <v>89</v>
      </c>
      <c r="O38" s="34">
        <f>SUM('3.벌채면적 및 수집량(경제림여부)'!Q164)</f>
        <v>7</v>
      </c>
      <c r="P38" s="35">
        <f>SUM('3.벌채면적 및 수집량(경제림여부)'!R164)</f>
        <v>82</v>
      </c>
      <c r="Q38" s="33">
        <f>SUM('3.벌채면적 및 수집량(경제림여부)'!S164)</f>
        <v>0</v>
      </c>
      <c r="R38" s="34">
        <f>SUM('3.벌채면적 및 수집량(경제림여부)'!U164)</f>
        <v>0</v>
      </c>
      <c r="S38" s="34">
        <f>SUM('3.벌채면적 및 수집량(경제림여부)'!V164)</f>
        <v>0</v>
      </c>
      <c r="T38" s="47">
        <f>SUM('3.벌채면적 및 수집량(경제림여부)'!W164)</f>
        <v>0</v>
      </c>
      <c r="U38" s="33">
        <f>SUM('3.벌채면적 및 수집량(경제림여부)'!X164)</f>
        <v>294</v>
      </c>
      <c r="V38" s="34">
        <f>SUM('3.벌채면적 및 수집량(경제림여부)'!Z164)</f>
        <v>34668</v>
      </c>
      <c r="W38" s="34">
        <f>SUM('3.벌채면적 및 수집량(경제림여부)'!AA164)</f>
        <v>17605</v>
      </c>
      <c r="X38" s="35">
        <f>SUM('3.벌채면적 및 수집량(경제림여부)'!AB164)</f>
        <v>17063</v>
      </c>
      <c r="Y38" s="33">
        <f>SUM('3.벌채면적 및 수집량(경제림여부)'!AC164)</f>
        <v>41</v>
      </c>
      <c r="Z38" s="34">
        <f>SUM('3.벌채면적 및 수집량(경제림여부)'!AE164)</f>
        <v>3628</v>
      </c>
      <c r="AA38" s="34">
        <f>SUM('3.벌채면적 및 수집량(경제림여부)'!AF164)</f>
        <v>3628</v>
      </c>
      <c r="AB38" s="35">
        <f>SUM('3.벌채면적 및 수집량(경제림여부)'!AG164)</f>
        <v>0</v>
      </c>
      <c r="AC38" s="33">
        <f>SUM('3.벌채면적 및 수집량(경제림여부)'!AH164)</f>
        <v>40</v>
      </c>
      <c r="AD38" s="34">
        <f>SUM('3.벌채면적 및 수집량(경제림여부)'!AJ164)</f>
        <v>3830</v>
      </c>
      <c r="AE38" s="34">
        <f>SUM('3.벌채면적 및 수집량(경제림여부)'!AK164)</f>
        <v>1255</v>
      </c>
      <c r="AF38" s="35">
        <f>SUM('3.벌채면적 및 수집량(경제림여부)'!AL164)</f>
        <v>2575</v>
      </c>
      <c r="AG38" s="33">
        <f>SUM('3.벌채면적 및 수집량(경제림여부)'!AM164)</f>
        <v>1</v>
      </c>
      <c r="AH38" s="34">
        <f>SUM('3.벌채면적 및 수집량(경제림여부)'!AO164)</f>
        <v>43</v>
      </c>
      <c r="AI38" s="34">
        <f>SUM('3.벌채면적 및 수집량(경제림여부)'!AP164)</f>
        <v>0</v>
      </c>
      <c r="AJ38" s="35">
        <f>SUM('3.벌채면적 및 수집량(경제림여부)'!AQ164)</f>
        <v>43</v>
      </c>
    </row>
    <row r="39" spans="1:36" ht="21.75" customHeight="1">
      <c r="A39" s="1613" t="s">
        <v>150</v>
      </c>
      <c r="B39" s="97" t="s">
        <v>43</v>
      </c>
      <c r="C39" s="33">
        <f t="shared" si="7"/>
        <v>739</v>
      </c>
      <c r="D39" s="87">
        <f>E40/E39</f>
        <v>0.94315814343091564</v>
      </c>
      <c r="E39" s="1053">
        <f t="shared" si="5"/>
        <v>93118</v>
      </c>
      <c r="F39" s="1053"/>
      <c r="G39" s="1053">
        <f t="shared" si="6"/>
        <v>71055</v>
      </c>
      <c r="H39" s="35">
        <f t="shared" si="6"/>
        <v>22063</v>
      </c>
      <c r="I39" s="33">
        <f>SUM('3.벌채면적 및 수집량(경제림여부)'!I177)</f>
        <v>586</v>
      </c>
      <c r="J39" s="34">
        <f>SUM('3.벌채면적 및 수집량(경제림여부)'!K177)</f>
        <v>74087</v>
      </c>
      <c r="K39" s="34">
        <f>SUM('3.벌채면적 및 수집량(경제림여부)'!L177)</f>
        <v>53257</v>
      </c>
      <c r="L39" s="35">
        <f>SUM('3.벌채면적 및 수집량(경제림여부)'!M177)</f>
        <v>20830</v>
      </c>
      <c r="M39" s="52">
        <f>SUM('3.벌채면적 및 수집량(경제림여부)'!N177)</f>
        <v>35</v>
      </c>
      <c r="N39" s="34">
        <f>SUM('3.벌채면적 및 수집량(경제림여부)'!P177)</f>
        <v>1402</v>
      </c>
      <c r="O39" s="34">
        <f>SUM('3.벌채면적 및 수집량(경제림여부)'!Q177)</f>
        <v>1382</v>
      </c>
      <c r="P39" s="35">
        <f>SUM('3.벌채면적 및 수집량(경제림여부)'!R177)</f>
        <v>20</v>
      </c>
      <c r="Q39" s="33">
        <f>SUM('3.벌채면적 및 수집량(경제림여부)'!S177)</f>
        <v>0</v>
      </c>
      <c r="R39" s="34">
        <f>SUM('3.벌채면적 및 수집량(경제림여부)'!U177)</f>
        <v>0</v>
      </c>
      <c r="S39" s="34">
        <f>SUM('3.벌채면적 및 수집량(경제림여부)'!V177)</f>
        <v>0</v>
      </c>
      <c r="T39" s="47">
        <f>SUM('3.벌채면적 및 수집량(경제림여부)'!W177)</f>
        <v>0</v>
      </c>
      <c r="U39" s="33">
        <f>SUM('3.벌채면적 및 수집량(경제림여부)'!X177)</f>
        <v>22</v>
      </c>
      <c r="V39" s="34">
        <f>SUM('3.벌채면적 및 수집량(경제림여부)'!Z177)</f>
        <v>1907</v>
      </c>
      <c r="W39" s="34">
        <f>SUM('3.벌채면적 및 수집량(경제림여부)'!AA177)</f>
        <v>1292</v>
      </c>
      <c r="X39" s="35">
        <f>SUM('3.벌채면적 및 수집량(경제림여부)'!AB177)</f>
        <v>615</v>
      </c>
      <c r="Y39" s="33">
        <f>SUM('3.벌채면적 및 수집량(경제림여부)'!AC177)</f>
        <v>77</v>
      </c>
      <c r="Z39" s="34">
        <f>SUM('3.벌채면적 및 수집량(경제림여부)'!AE177)</f>
        <v>14617</v>
      </c>
      <c r="AA39" s="34">
        <f>SUM('3.벌채면적 및 수집량(경제림여부)'!AF177)</f>
        <v>14617</v>
      </c>
      <c r="AB39" s="35">
        <f>SUM('3.벌채면적 및 수집량(경제림여부)'!AG177)</f>
        <v>0</v>
      </c>
      <c r="AC39" s="33">
        <f>SUM('3.벌채면적 및 수집량(경제림여부)'!AH177)</f>
        <v>12</v>
      </c>
      <c r="AD39" s="34">
        <f>SUM('3.벌채면적 및 수집량(경제림여부)'!AJ177)</f>
        <v>578</v>
      </c>
      <c r="AE39" s="34">
        <f>SUM('3.벌채면적 및 수집량(경제림여부)'!AK177)</f>
        <v>308</v>
      </c>
      <c r="AF39" s="35">
        <f>SUM('3.벌채면적 및 수집량(경제림여부)'!AL177)</f>
        <v>270</v>
      </c>
      <c r="AG39" s="33">
        <f>SUM('3.벌채면적 및 수집량(경제림여부)'!AM177)</f>
        <v>7</v>
      </c>
      <c r="AH39" s="34">
        <f>SUM('3.벌채면적 및 수집량(경제림여부)'!AO177)</f>
        <v>527</v>
      </c>
      <c r="AI39" s="34">
        <f>SUM('3.벌채면적 및 수집량(경제림여부)'!AP177)</f>
        <v>199</v>
      </c>
      <c r="AJ39" s="35">
        <f>SUM('3.벌채면적 및 수집량(경제림여부)'!AQ177)</f>
        <v>328</v>
      </c>
    </row>
    <row r="40" spans="1:36" ht="21.75" customHeight="1">
      <c r="A40" s="1614"/>
      <c r="B40" s="96" t="s">
        <v>44</v>
      </c>
      <c r="C40" s="33">
        <f t="shared" si="7"/>
        <v>733</v>
      </c>
      <c r="D40" s="87"/>
      <c r="E40" s="1053">
        <f t="shared" si="5"/>
        <v>87825</v>
      </c>
      <c r="F40" s="1402">
        <f>E40/$E$16</f>
        <v>8.2024551795247286E-2</v>
      </c>
      <c r="G40" s="1053">
        <f t="shared" si="6"/>
        <v>67350</v>
      </c>
      <c r="H40" s="35">
        <f t="shared" si="6"/>
        <v>20475</v>
      </c>
      <c r="I40" s="33">
        <f>SUM('3.벌채면적 및 수집량(경제림여부)'!I178)</f>
        <v>580</v>
      </c>
      <c r="J40" s="34">
        <f>SUM('3.벌채면적 및 수집량(경제림여부)'!K178)</f>
        <v>68803</v>
      </c>
      <c r="K40" s="34">
        <f>SUM('3.벌채면적 및 수집량(경제림여부)'!L178)</f>
        <v>49556</v>
      </c>
      <c r="L40" s="35">
        <f>SUM('3.벌채면적 및 수집량(경제림여부)'!M178)</f>
        <v>19247</v>
      </c>
      <c r="M40" s="52">
        <f>SUM('3.벌채면적 및 수집량(경제림여부)'!N178)</f>
        <v>35</v>
      </c>
      <c r="N40" s="34">
        <f>SUM('3.벌채면적 및 수집량(경제림여부)'!P178)</f>
        <v>1402</v>
      </c>
      <c r="O40" s="34">
        <f>SUM('3.벌채면적 및 수집량(경제림여부)'!Q178)</f>
        <v>1382</v>
      </c>
      <c r="P40" s="35">
        <f>SUM('3.벌채면적 및 수집량(경제림여부)'!R178)</f>
        <v>20</v>
      </c>
      <c r="Q40" s="33">
        <f>SUM('3.벌채면적 및 수집량(경제림여부)'!S178)</f>
        <v>0</v>
      </c>
      <c r="R40" s="34">
        <f>SUM('3.벌채면적 및 수집량(경제림여부)'!U178)</f>
        <v>0</v>
      </c>
      <c r="S40" s="34">
        <f>SUM('3.벌채면적 및 수집량(경제림여부)'!V178)</f>
        <v>0</v>
      </c>
      <c r="T40" s="47">
        <f>SUM('3.벌채면적 및 수집량(경제림여부)'!W178)</f>
        <v>0</v>
      </c>
      <c r="U40" s="33">
        <f>SUM('3.벌채면적 및 수집량(경제림여부)'!X178)</f>
        <v>22</v>
      </c>
      <c r="V40" s="34">
        <f>SUM('3.벌채면적 및 수집량(경제림여부)'!Z178)</f>
        <v>1898</v>
      </c>
      <c r="W40" s="34">
        <f>SUM('3.벌채면적 및 수집량(경제림여부)'!AA178)</f>
        <v>1288</v>
      </c>
      <c r="X40" s="35">
        <f>SUM('3.벌채면적 및 수집량(경제림여부)'!AB178)</f>
        <v>610</v>
      </c>
      <c r="Y40" s="33">
        <f>SUM('3.벌채면적 및 수집량(경제림여부)'!AC178)</f>
        <v>77</v>
      </c>
      <c r="Z40" s="34">
        <f>SUM('3.벌채면적 및 수집량(경제림여부)'!AE178)</f>
        <v>14617</v>
      </c>
      <c r="AA40" s="34">
        <f>SUM('3.벌채면적 및 수집량(경제림여부)'!AF178)</f>
        <v>14617</v>
      </c>
      <c r="AB40" s="35">
        <f>SUM('3.벌채면적 및 수집량(경제림여부)'!AG178)</f>
        <v>0</v>
      </c>
      <c r="AC40" s="33">
        <f>SUM('3.벌채면적 및 수집량(경제림여부)'!AH178)</f>
        <v>12</v>
      </c>
      <c r="AD40" s="34">
        <f>SUM('3.벌채면적 및 수집량(경제림여부)'!AJ178)</f>
        <v>578</v>
      </c>
      <c r="AE40" s="34">
        <f>SUM('3.벌채면적 및 수집량(경제림여부)'!AK178)</f>
        <v>308</v>
      </c>
      <c r="AF40" s="35">
        <f>SUM('3.벌채면적 및 수집량(경제림여부)'!AL178)</f>
        <v>270</v>
      </c>
      <c r="AG40" s="33">
        <f>SUM('3.벌채면적 및 수집량(경제림여부)'!AM178)</f>
        <v>7</v>
      </c>
      <c r="AH40" s="34">
        <f>SUM('3.벌채면적 및 수집량(경제림여부)'!AO178)</f>
        <v>527</v>
      </c>
      <c r="AI40" s="34">
        <f>SUM('3.벌채면적 및 수집량(경제림여부)'!AP178)</f>
        <v>199</v>
      </c>
      <c r="AJ40" s="35">
        <f>SUM('3.벌채면적 및 수집량(경제림여부)'!AQ178)</f>
        <v>328</v>
      </c>
    </row>
    <row r="41" spans="1:36" ht="21.75" customHeight="1">
      <c r="A41" s="1613" t="s">
        <v>151</v>
      </c>
      <c r="B41" s="97" t="s">
        <v>43</v>
      </c>
      <c r="C41" s="33">
        <f t="shared" si="7"/>
        <v>1883</v>
      </c>
      <c r="D41" s="87">
        <f>E42/E41</f>
        <v>0.74559066691162956</v>
      </c>
      <c r="E41" s="34">
        <f t="shared" si="5"/>
        <v>87088</v>
      </c>
      <c r="F41" s="34"/>
      <c r="G41" s="34">
        <f t="shared" si="6"/>
        <v>62428</v>
      </c>
      <c r="H41" s="35">
        <f t="shared" si="6"/>
        <v>24660</v>
      </c>
      <c r="I41" s="33">
        <f>SUM('3.벌채면적 및 수집량(경제림여부)'!I191)</f>
        <v>260</v>
      </c>
      <c r="J41" s="34">
        <f>SUM('3.벌채면적 및 수집량(경제림여부)'!K191)</f>
        <v>29191</v>
      </c>
      <c r="K41" s="34">
        <f>SUM('3.벌채면적 및 수집량(경제림여부)'!L191)</f>
        <v>21429</v>
      </c>
      <c r="L41" s="35">
        <f>SUM('3.벌채면적 및 수집량(경제림여부)'!M191)</f>
        <v>7762</v>
      </c>
      <c r="M41" s="52">
        <f>SUM('3.벌채면적 및 수집량(경제림여부)'!N191)</f>
        <v>51</v>
      </c>
      <c r="N41" s="34">
        <f>SUM('3.벌채면적 및 수집량(경제림여부)'!P191)</f>
        <v>2542</v>
      </c>
      <c r="O41" s="34">
        <f>SUM('3.벌채면적 및 수집량(경제림여부)'!Q191)</f>
        <v>1504</v>
      </c>
      <c r="P41" s="35">
        <f>SUM('3.벌채면적 및 수집량(경제림여부)'!R191)</f>
        <v>1038</v>
      </c>
      <c r="Q41" s="33">
        <f>SUM('3.벌채면적 및 수집량(경제림여부)'!S191)</f>
        <v>459</v>
      </c>
      <c r="R41" s="34">
        <f>SUM('3.벌채면적 및 수집량(경제림여부)'!U191)</f>
        <v>15571</v>
      </c>
      <c r="S41" s="34">
        <f>SUM('3.벌채면적 및 수집량(경제림여부)'!V191)</f>
        <v>10557</v>
      </c>
      <c r="T41" s="47">
        <f>SUM('3.벌채면적 및 수집량(경제림여부)'!W191)</f>
        <v>5014</v>
      </c>
      <c r="U41" s="33">
        <f>SUM('3.벌채면적 및 수집량(경제림여부)'!X191)</f>
        <v>363</v>
      </c>
      <c r="V41" s="34">
        <f>SUM('3.벌채면적 및 수집량(경제림여부)'!Z191)</f>
        <v>25049</v>
      </c>
      <c r="W41" s="34">
        <f>SUM('3.벌채면적 및 수집량(경제림여부)'!AA191)</f>
        <v>16391</v>
      </c>
      <c r="X41" s="35">
        <f>SUM('3.벌채면적 및 수집량(경제림여부)'!AB191)</f>
        <v>8658</v>
      </c>
      <c r="Y41" s="33">
        <f>SUM('3.벌채면적 및 수집량(경제림여부)'!AC191)</f>
        <v>660</v>
      </c>
      <c r="Z41" s="34">
        <f>SUM('3.벌채면적 및 수집량(경제림여부)'!AE191)</f>
        <v>10825</v>
      </c>
      <c r="AA41" s="34">
        <f>SUM('3.벌채면적 및 수집량(경제림여부)'!AF191)</f>
        <v>10825</v>
      </c>
      <c r="AB41" s="35">
        <f>SUM('3.벌채면적 및 수집량(경제림여부)'!AG191)</f>
        <v>0</v>
      </c>
      <c r="AC41" s="33">
        <f>SUM('3.벌채면적 및 수집량(경제림여부)'!AH191)</f>
        <v>26</v>
      </c>
      <c r="AD41" s="34">
        <f>SUM('3.벌채면적 및 수집량(경제림여부)'!AJ191)</f>
        <v>1894</v>
      </c>
      <c r="AE41" s="34">
        <f>SUM('3.벌채면적 및 수집량(경제림여부)'!AK191)</f>
        <v>1179</v>
      </c>
      <c r="AF41" s="35">
        <f>SUM('3.벌채면적 및 수집량(경제림여부)'!AL191)</f>
        <v>715</v>
      </c>
      <c r="AG41" s="33">
        <f>SUM('3.벌채면적 및 수집량(경제림여부)'!AM191)</f>
        <v>64</v>
      </c>
      <c r="AH41" s="34">
        <f>SUM('3.벌채면적 및 수집량(경제림여부)'!AO191)</f>
        <v>2016</v>
      </c>
      <c r="AI41" s="34">
        <f>SUM('3.벌채면적 및 수집량(경제림여부)'!AP191)</f>
        <v>543</v>
      </c>
      <c r="AJ41" s="35">
        <f>SUM('3.벌채면적 및 수집량(경제림여부)'!AQ191)</f>
        <v>1473</v>
      </c>
    </row>
    <row r="42" spans="1:36" ht="21.75" customHeight="1">
      <c r="A42" s="1614"/>
      <c r="B42" s="96" t="s">
        <v>44</v>
      </c>
      <c r="C42" s="33">
        <f t="shared" si="7"/>
        <v>1250</v>
      </c>
      <c r="D42" s="87"/>
      <c r="E42" s="34">
        <f t="shared" si="5"/>
        <v>64932</v>
      </c>
      <c r="F42" s="87">
        <f>E42/$E$16</f>
        <v>6.0643531991676596E-2</v>
      </c>
      <c r="G42" s="34">
        <f t="shared" si="6"/>
        <v>46517</v>
      </c>
      <c r="H42" s="35">
        <f t="shared" si="6"/>
        <v>18415</v>
      </c>
      <c r="I42" s="33">
        <f>SUM('3.벌채면적 및 수집량(경제림여부)'!I192)</f>
        <v>260</v>
      </c>
      <c r="J42" s="34">
        <f>SUM('3.벌채면적 및 수집량(경제림여부)'!K192)</f>
        <v>26558</v>
      </c>
      <c r="K42" s="34">
        <f>SUM('3.벌채면적 및 수집량(경제림여부)'!L192)</f>
        <v>19969</v>
      </c>
      <c r="L42" s="35">
        <f>SUM('3.벌채면적 및 수집량(경제림여부)'!M192)</f>
        <v>6589</v>
      </c>
      <c r="M42" s="52">
        <f>SUM('3.벌채면적 및 수집량(경제림여부)'!N192)</f>
        <v>51</v>
      </c>
      <c r="N42" s="34">
        <f>SUM('3.벌채면적 및 수집량(경제림여부)'!P192)</f>
        <v>2330</v>
      </c>
      <c r="O42" s="34">
        <f>SUM('3.벌채면적 및 수집량(경제림여부)'!Q192)</f>
        <v>1462</v>
      </c>
      <c r="P42" s="35">
        <f>SUM('3.벌채면적 및 수집량(경제림여부)'!R192)</f>
        <v>868</v>
      </c>
      <c r="Q42" s="33">
        <f>SUM('3.벌채면적 및 수집량(경제림여부)'!S192)</f>
        <v>65</v>
      </c>
      <c r="R42" s="34">
        <f>SUM('3.벌채면적 및 수집량(경제림여부)'!U192)</f>
        <v>2928</v>
      </c>
      <c r="S42" s="34">
        <f>SUM('3.벌채면적 및 수집량(경제림여부)'!V192)</f>
        <v>1952</v>
      </c>
      <c r="T42" s="47">
        <f>SUM('3.벌채면적 및 수집량(경제림여부)'!W192)</f>
        <v>976</v>
      </c>
      <c r="U42" s="33">
        <f>SUM('3.벌채면적 및 수집량(경제림여부)'!X192)</f>
        <v>360</v>
      </c>
      <c r="V42" s="34">
        <f>SUM('3.벌채면적 및 수집량(경제림여부)'!Z192)</f>
        <v>22999</v>
      </c>
      <c r="W42" s="34">
        <f>SUM('3.벌채면적 및 수집량(경제림여부)'!AA192)</f>
        <v>15032</v>
      </c>
      <c r="X42" s="35">
        <f>SUM('3.벌채면적 및 수집량(경제림여부)'!AB192)</f>
        <v>7967</v>
      </c>
      <c r="Y42" s="33">
        <f>SUM('3.벌채면적 및 수집량(경제림여부)'!AC192)</f>
        <v>425</v>
      </c>
      <c r="Z42" s="34">
        <f>SUM('3.벌채면적 및 수집량(경제림여부)'!AE192)</f>
        <v>6521</v>
      </c>
      <c r="AA42" s="34">
        <f>SUM('3.벌채면적 및 수집량(경제림여부)'!AF192)</f>
        <v>6521</v>
      </c>
      <c r="AB42" s="35">
        <f>SUM('3.벌채면적 및 수집량(경제림여부)'!AG192)</f>
        <v>0</v>
      </c>
      <c r="AC42" s="33">
        <f>SUM('3.벌채면적 및 수집량(경제림여부)'!AH192)</f>
        <v>26</v>
      </c>
      <c r="AD42" s="34">
        <f>SUM('3.벌채면적 및 수집량(경제림여부)'!AJ192)</f>
        <v>1717</v>
      </c>
      <c r="AE42" s="34">
        <f>SUM('3.벌채면적 및 수집량(경제림여부)'!AK192)</f>
        <v>1064</v>
      </c>
      <c r="AF42" s="35">
        <f>SUM('3.벌채면적 및 수집량(경제림여부)'!AL192)</f>
        <v>653</v>
      </c>
      <c r="AG42" s="33">
        <f>SUM('3.벌채면적 및 수집량(경제림여부)'!AM192)</f>
        <v>63</v>
      </c>
      <c r="AH42" s="34">
        <f>SUM('3.벌채면적 및 수집량(경제림여부)'!AO192)</f>
        <v>1879</v>
      </c>
      <c r="AI42" s="34">
        <f>SUM('3.벌채면적 및 수집량(경제림여부)'!AP192)</f>
        <v>517</v>
      </c>
      <c r="AJ42" s="35">
        <f>SUM('3.벌채면적 및 수집량(경제림여부)'!AQ192)</f>
        <v>1362</v>
      </c>
    </row>
    <row r="43" spans="1:36" ht="21.75" customHeight="1">
      <c r="A43" s="1613" t="s">
        <v>152</v>
      </c>
      <c r="B43" s="97" t="s">
        <v>43</v>
      </c>
      <c r="C43" s="33">
        <f t="shared" si="7"/>
        <v>16967</v>
      </c>
      <c r="D43" s="87">
        <f>E44/E43</f>
        <v>0.86956869550234761</v>
      </c>
      <c r="E43" s="34">
        <f t="shared" si="5"/>
        <v>325014</v>
      </c>
      <c r="F43" s="34"/>
      <c r="G43" s="34">
        <f t="shared" si="6"/>
        <v>190949</v>
      </c>
      <c r="H43" s="35">
        <f t="shared" si="6"/>
        <v>134065</v>
      </c>
      <c r="I43" s="33">
        <f>SUM('3.벌채면적 및 수집량(경제림여부)'!I205)</f>
        <v>928</v>
      </c>
      <c r="J43" s="34">
        <f>SUM('3.벌채면적 및 수집량(경제림여부)'!K205)</f>
        <v>164138</v>
      </c>
      <c r="K43" s="34">
        <f>SUM('3.벌채면적 및 수집량(경제림여부)'!L205)</f>
        <v>54353</v>
      </c>
      <c r="L43" s="35">
        <f>SUM('3.벌채면적 및 수집량(경제림여부)'!M205)</f>
        <v>109785</v>
      </c>
      <c r="M43" s="52">
        <f>SUM('3.벌채면적 및 수집량(경제림여부)'!N205)</f>
        <v>142</v>
      </c>
      <c r="N43" s="34">
        <f>SUM('3.벌채면적 및 수집량(경제림여부)'!P205)</f>
        <v>3988</v>
      </c>
      <c r="O43" s="34">
        <f>SUM('3.벌채면적 및 수집량(경제림여부)'!Q205)</f>
        <v>2681</v>
      </c>
      <c r="P43" s="35">
        <f>SUM('3.벌채면적 및 수집량(경제림여부)'!R205)</f>
        <v>1307</v>
      </c>
      <c r="Q43" s="33">
        <f>SUM('3.벌채면적 및 수집량(경제림여부)'!S205)</f>
        <v>135</v>
      </c>
      <c r="R43" s="34">
        <f>SUM('3.벌채면적 및 수집량(경제림여부)'!U205)</f>
        <v>5996</v>
      </c>
      <c r="S43" s="34">
        <f>SUM('3.벌채면적 및 수집량(경제림여부)'!V205)</f>
        <v>1628</v>
      </c>
      <c r="T43" s="47">
        <f>SUM('3.벌채면적 및 수집량(경제림여부)'!W205)</f>
        <v>4368</v>
      </c>
      <c r="U43" s="33">
        <f>SUM('3.벌채면적 및 수집량(경제림여부)'!X205)</f>
        <v>196</v>
      </c>
      <c r="V43" s="34">
        <f>SUM('3.벌채면적 및 수집량(경제림여부)'!Z205)</f>
        <v>25999</v>
      </c>
      <c r="W43" s="34">
        <f>SUM('3.벌채면적 및 수집량(경제림여부)'!AA205)</f>
        <v>11874</v>
      </c>
      <c r="X43" s="35">
        <f>SUM('3.벌채면적 및 수집량(경제림여부)'!AB205)</f>
        <v>14125</v>
      </c>
      <c r="Y43" s="33">
        <f>SUM('3.벌채면적 및 수집량(경제림여부)'!AC205)</f>
        <v>15373</v>
      </c>
      <c r="Z43" s="34">
        <f>SUM('3.벌채면적 및 수집량(경제림여부)'!AE205)</f>
        <v>113194</v>
      </c>
      <c r="AA43" s="34">
        <f>SUM('3.벌채면적 및 수집량(경제림여부)'!AF205)</f>
        <v>113194</v>
      </c>
      <c r="AB43" s="35">
        <f>SUM('3.벌채면적 및 수집량(경제림여부)'!AG205)</f>
        <v>0</v>
      </c>
      <c r="AC43" s="33">
        <f>SUM('3.벌채면적 및 수집량(경제림여부)'!AH205)</f>
        <v>193</v>
      </c>
      <c r="AD43" s="34">
        <f>SUM('3.벌채면적 및 수집량(경제림여부)'!AJ205)</f>
        <v>11699</v>
      </c>
      <c r="AE43" s="34">
        <f>SUM('3.벌채면적 및 수집량(경제림여부)'!AK205)</f>
        <v>7219</v>
      </c>
      <c r="AF43" s="35">
        <f>SUM('3.벌채면적 및 수집량(경제림여부)'!AL205)</f>
        <v>4480</v>
      </c>
      <c r="AG43" s="33">
        <f>SUM('3.벌채면적 및 수집량(경제림여부)'!AM205)</f>
        <v>0</v>
      </c>
      <c r="AH43" s="34">
        <f>SUM('3.벌채면적 및 수집량(경제림여부)'!AO205)</f>
        <v>0</v>
      </c>
      <c r="AI43" s="34">
        <f>SUM('3.벌채면적 및 수집량(경제림여부)'!AP205)</f>
        <v>0</v>
      </c>
      <c r="AJ43" s="35">
        <f>SUM('3.벌채면적 및 수집량(경제림여부)'!AQ205)</f>
        <v>0</v>
      </c>
    </row>
    <row r="44" spans="1:36" ht="21.75" customHeight="1">
      <c r="A44" s="1614"/>
      <c r="B44" s="96" t="s">
        <v>44</v>
      </c>
      <c r="C44" s="33">
        <f t="shared" si="7"/>
        <v>13524</v>
      </c>
      <c r="D44" s="87"/>
      <c r="E44" s="34">
        <f t="shared" si="5"/>
        <v>282622</v>
      </c>
      <c r="F44" s="87">
        <f>E44/$E$16</f>
        <v>0.26395608172475243</v>
      </c>
      <c r="G44" s="34">
        <f t="shared" si="6"/>
        <v>155396</v>
      </c>
      <c r="H44" s="35">
        <f t="shared" si="6"/>
        <v>127226</v>
      </c>
      <c r="I44" s="33">
        <f>SUM('3.벌채면적 및 수집량(경제림여부)'!I206)</f>
        <v>908</v>
      </c>
      <c r="J44" s="34">
        <f>SUM('3.벌채면적 및 수집량(경제림여부)'!K206)</f>
        <v>157488</v>
      </c>
      <c r="K44" s="34">
        <f>SUM('3.벌채면적 및 수집량(경제림여부)'!L206)</f>
        <v>49663</v>
      </c>
      <c r="L44" s="35">
        <f>SUM('3.벌채면적 및 수집량(경제림여부)'!M206)</f>
        <v>107825</v>
      </c>
      <c r="M44" s="52">
        <f>SUM('3.벌채면적 및 수집량(경제림여부)'!N206)</f>
        <v>142</v>
      </c>
      <c r="N44" s="34">
        <f>SUM('3.벌채면적 및 수집량(경제림여부)'!P206)</f>
        <v>646</v>
      </c>
      <c r="O44" s="34">
        <f>SUM('3.벌채면적 및 수집량(경제림여부)'!Q206)</f>
        <v>397</v>
      </c>
      <c r="P44" s="35">
        <f>SUM('3.벌채면적 및 수집량(경제림여부)'!R206)</f>
        <v>249</v>
      </c>
      <c r="Q44" s="33">
        <f>SUM('3.벌채면적 및 수집량(경제림여부)'!S206)</f>
        <v>13</v>
      </c>
      <c r="R44" s="34">
        <f>SUM('3.벌채면적 및 수집량(경제림여부)'!U206)</f>
        <v>2177</v>
      </c>
      <c r="S44" s="34">
        <f>SUM('3.벌채면적 및 수집량(경제림여부)'!V206)</f>
        <v>168</v>
      </c>
      <c r="T44" s="47">
        <f>SUM('3.벌채면적 및 수집량(경제림여부)'!W206)</f>
        <v>2009</v>
      </c>
      <c r="U44" s="33">
        <f>SUM('3.벌채면적 및 수집량(경제림여부)'!X206)</f>
        <v>196</v>
      </c>
      <c r="V44" s="34">
        <f>SUM('3.벌채면적 및 수집량(경제림여부)'!Z206)</f>
        <v>24931</v>
      </c>
      <c r="W44" s="34">
        <f>SUM('3.벌채면적 및 수집량(경제림여부)'!AA206)</f>
        <v>11761</v>
      </c>
      <c r="X44" s="35">
        <f>SUM('3.벌채면적 및 수집량(경제림여부)'!AB206)</f>
        <v>13170</v>
      </c>
      <c r="Y44" s="33">
        <f>SUM('3.벌채면적 및 수집량(경제림여부)'!AC206)</f>
        <v>12094</v>
      </c>
      <c r="Z44" s="34">
        <f>SUM('3.벌채면적 및 수집량(경제림여부)'!AE206)</f>
        <v>87183</v>
      </c>
      <c r="AA44" s="34">
        <f>SUM('3.벌채면적 및 수집량(경제림여부)'!AF206)</f>
        <v>87183</v>
      </c>
      <c r="AB44" s="35">
        <f>SUM('3.벌채면적 및 수집량(경제림여부)'!AG206)</f>
        <v>0</v>
      </c>
      <c r="AC44" s="33">
        <f>SUM('3.벌채면적 및 수집량(경제림여부)'!AH206)</f>
        <v>171</v>
      </c>
      <c r="AD44" s="34">
        <f>SUM('3.벌채면적 및 수집량(경제림여부)'!AJ206)</f>
        <v>10197</v>
      </c>
      <c r="AE44" s="34">
        <f>SUM('3.벌채면적 및 수집량(경제림여부)'!AK206)</f>
        <v>6224</v>
      </c>
      <c r="AF44" s="35">
        <f>SUM('3.벌채면적 및 수집량(경제림여부)'!AL206)</f>
        <v>3973</v>
      </c>
      <c r="AG44" s="33">
        <f>SUM('3.벌채면적 및 수집량(경제림여부)'!AM206)</f>
        <v>0</v>
      </c>
      <c r="AH44" s="34">
        <f>SUM('3.벌채면적 및 수집량(경제림여부)'!AO206)</f>
        <v>0</v>
      </c>
      <c r="AI44" s="34">
        <f>SUM('3.벌채면적 및 수집량(경제림여부)'!AP206)</f>
        <v>0</v>
      </c>
      <c r="AJ44" s="35">
        <f>SUM('3.벌채면적 및 수집량(경제림여부)'!AQ206)</f>
        <v>0</v>
      </c>
    </row>
    <row r="45" spans="1:36" ht="21.75" customHeight="1">
      <c r="A45" s="1613" t="s">
        <v>219</v>
      </c>
      <c r="B45" s="97" t="s">
        <v>43</v>
      </c>
      <c r="C45" s="33">
        <f t="shared" si="7"/>
        <v>4345</v>
      </c>
      <c r="D45" s="87">
        <f>E46/E45</f>
        <v>0.7243674908615626</v>
      </c>
      <c r="E45" s="34">
        <f t="shared" si="5"/>
        <v>139247</v>
      </c>
      <c r="F45" s="34"/>
      <c r="G45" s="34">
        <f t="shared" si="6"/>
        <v>104080</v>
      </c>
      <c r="H45" s="35">
        <f t="shared" si="6"/>
        <v>35167</v>
      </c>
      <c r="I45" s="33">
        <f>SUM('3.벌채면적 및 수집량(경제림여부)'!I219)</f>
        <v>246</v>
      </c>
      <c r="J45" s="34">
        <f>SUM('3.벌채면적 및 수집량(경제림여부)'!K219)</f>
        <v>28363</v>
      </c>
      <c r="K45" s="34">
        <f>SUM('3.벌채면적 및 수집량(경제림여부)'!L219)</f>
        <v>23279</v>
      </c>
      <c r="L45" s="35">
        <f>SUM('3.벌채면적 및 수집량(경제림여부)'!M219)</f>
        <v>5084</v>
      </c>
      <c r="M45" s="52">
        <f>SUM('3.벌채면적 및 수집량(경제림여부)'!N219)</f>
        <v>0</v>
      </c>
      <c r="N45" s="34">
        <f>SUM('3.벌채면적 및 수집량(경제림여부)'!P219)</f>
        <v>0</v>
      </c>
      <c r="O45" s="34">
        <f>SUM('3.벌채면적 및 수집량(경제림여부)'!Q219)</f>
        <v>0</v>
      </c>
      <c r="P45" s="35">
        <f>SUM('3.벌채면적 및 수집량(경제림여부)'!R219)</f>
        <v>0</v>
      </c>
      <c r="Q45" s="33">
        <f>SUM('3.벌채면적 및 수집량(경제림여부)'!S219)</f>
        <v>203</v>
      </c>
      <c r="R45" s="34">
        <f>SUM('3.벌채면적 및 수집량(경제림여부)'!U219)</f>
        <v>5689</v>
      </c>
      <c r="S45" s="34">
        <f>SUM('3.벌채면적 및 수집량(경제림여부)'!V219)</f>
        <v>3640</v>
      </c>
      <c r="T45" s="47">
        <f>SUM('3.벌채면적 및 수집량(경제림여부)'!W219)</f>
        <v>2049</v>
      </c>
      <c r="U45" s="33">
        <f>SUM('3.벌채면적 및 수집량(경제림여부)'!X219)</f>
        <v>435</v>
      </c>
      <c r="V45" s="34">
        <f>SUM('3.벌채면적 및 수집량(경제림여부)'!Z219)</f>
        <v>47857</v>
      </c>
      <c r="W45" s="34">
        <f>SUM('3.벌채면적 및 수집량(경제림여부)'!AA219)</f>
        <v>26492</v>
      </c>
      <c r="X45" s="35">
        <f>SUM('3.벌채면적 및 수집량(경제림여부)'!AB219)</f>
        <v>21365</v>
      </c>
      <c r="Y45" s="33">
        <f>SUM('3.벌채면적 및 수집량(경제림여부)'!AC219)</f>
        <v>3409</v>
      </c>
      <c r="Z45" s="34">
        <f>SUM('3.벌채면적 및 수집량(경제림여부)'!AE219)</f>
        <v>51326</v>
      </c>
      <c r="AA45" s="34">
        <f>SUM('3.벌채면적 및 수집량(경제림여부)'!AF219)</f>
        <v>46936</v>
      </c>
      <c r="AB45" s="35">
        <f>SUM('3.벌채면적 및 수집량(경제림여부)'!AG219)</f>
        <v>4390</v>
      </c>
      <c r="AC45" s="33">
        <f>SUM('3.벌채면적 및 수집량(경제림여부)'!AH219)</f>
        <v>52</v>
      </c>
      <c r="AD45" s="34">
        <f>SUM('3.벌채면적 및 수집량(경제림여부)'!AJ219)</f>
        <v>6012</v>
      </c>
      <c r="AE45" s="34">
        <f>SUM('3.벌채면적 및 수집량(경제림여부)'!AK219)</f>
        <v>3733</v>
      </c>
      <c r="AF45" s="35">
        <f>SUM('3.벌채면적 및 수집량(경제림여부)'!AL219)</f>
        <v>2279</v>
      </c>
      <c r="AG45" s="33">
        <f>SUM('3.벌채면적 및 수집량(경제림여부)'!AM219)</f>
        <v>0</v>
      </c>
      <c r="AH45" s="34">
        <f>SUM('3.벌채면적 및 수집량(경제림여부)'!AO219)</f>
        <v>0</v>
      </c>
      <c r="AI45" s="34">
        <f>SUM('3.벌채면적 및 수집량(경제림여부)'!AP219)</f>
        <v>0</v>
      </c>
      <c r="AJ45" s="35">
        <f>SUM('3.벌채면적 및 수집량(경제림여부)'!AQ219)</f>
        <v>0</v>
      </c>
    </row>
    <row r="46" spans="1:36" ht="21.75" customHeight="1">
      <c r="A46" s="1614"/>
      <c r="B46" s="96" t="s">
        <v>44</v>
      </c>
      <c r="C46" s="33">
        <f t="shared" si="7"/>
        <v>3148</v>
      </c>
      <c r="D46" s="87"/>
      <c r="E46" s="34">
        <f t="shared" si="5"/>
        <v>100866</v>
      </c>
      <c r="F46" s="87">
        <f>E46/$E$16</f>
        <v>9.4204252107935246E-2</v>
      </c>
      <c r="G46" s="34">
        <f t="shared" si="6"/>
        <v>75548</v>
      </c>
      <c r="H46" s="35">
        <f t="shared" si="6"/>
        <v>25318</v>
      </c>
      <c r="I46" s="33">
        <f>SUM('3.벌채면적 및 수집량(경제림여부)'!I220)</f>
        <v>246</v>
      </c>
      <c r="J46" s="34">
        <f>SUM('3.벌채면적 및 수집량(경제림여부)'!K220)</f>
        <v>28363</v>
      </c>
      <c r="K46" s="34">
        <f>SUM('3.벌채면적 및 수집량(경제림여부)'!L220)</f>
        <v>23279</v>
      </c>
      <c r="L46" s="35">
        <f>SUM('3.벌채면적 및 수집량(경제림여부)'!M220)</f>
        <v>5084</v>
      </c>
      <c r="M46" s="52">
        <f>SUM('3.벌채면적 및 수집량(경제림여부)'!N220)</f>
        <v>0</v>
      </c>
      <c r="N46" s="34">
        <f>SUM('3.벌채면적 및 수집량(경제림여부)'!P220)</f>
        <v>0</v>
      </c>
      <c r="O46" s="34">
        <f>SUM('3.벌채면적 및 수집량(경제림여부)'!Q220)</f>
        <v>0</v>
      </c>
      <c r="P46" s="35">
        <f>SUM('3.벌채면적 및 수집량(경제림여부)'!R220)</f>
        <v>0</v>
      </c>
      <c r="Q46" s="33">
        <f>SUM('3.벌채면적 및 수집량(경제림여부)'!S220)</f>
        <v>132</v>
      </c>
      <c r="R46" s="34">
        <f>SUM('3.벌채면적 및 수집량(경제림여부)'!U220)</f>
        <v>1086</v>
      </c>
      <c r="S46" s="34">
        <f>SUM('3.벌채면적 및 수집량(경제림여부)'!V220)</f>
        <v>1062</v>
      </c>
      <c r="T46" s="47">
        <f>SUM('3.벌채면적 및 수집량(경제림여부)'!W220)</f>
        <v>24</v>
      </c>
      <c r="U46" s="33">
        <f>SUM('3.벌채면적 및 수집량(경제림여부)'!X220)</f>
        <v>272</v>
      </c>
      <c r="V46" s="34">
        <f>SUM('3.벌채면적 및 수집량(경제림여부)'!Z220)</f>
        <v>38067</v>
      </c>
      <c r="W46" s="34">
        <f>SUM('3.벌채면적 및 수집량(경제림여부)'!AA220)</f>
        <v>22691</v>
      </c>
      <c r="X46" s="35">
        <f>SUM('3.벌채면적 및 수집량(경제림여부)'!AB220)</f>
        <v>15376</v>
      </c>
      <c r="Y46" s="33">
        <f>SUM('3.벌채면적 및 수집량(경제림여부)'!AC220)</f>
        <v>2452</v>
      </c>
      <c r="Z46" s="34">
        <f>SUM('3.벌채면적 및 수집량(경제림여부)'!AE220)</f>
        <v>28712</v>
      </c>
      <c r="AA46" s="34">
        <f>SUM('3.벌채면적 및 수집량(경제림여부)'!AF220)</f>
        <v>26150</v>
      </c>
      <c r="AB46" s="35">
        <f>SUM('3.벌채면적 및 수집량(경제림여부)'!AG220)</f>
        <v>2562</v>
      </c>
      <c r="AC46" s="33">
        <f>SUM('3.벌채면적 및 수집량(경제림여부)'!AH220)</f>
        <v>46</v>
      </c>
      <c r="AD46" s="34">
        <f>SUM('3.벌채면적 및 수집량(경제림여부)'!AJ220)</f>
        <v>4638</v>
      </c>
      <c r="AE46" s="34">
        <f>SUM('3.벌채면적 및 수집량(경제림여부)'!AK220)</f>
        <v>2366</v>
      </c>
      <c r="AF46" s="35">
        <f>SUM('3.벌채면적 및 수집량(경제림여부)'!AL220)</f>
        <v>2272</v>
      </c>
      <c r="AG46" s="33">
        <f>SUM('3.벌채면적 및 수집량(경제림여부)'!AM220)</f>
        <v>0</v>
      </c>
      <c r="AH46" s="34">
        <f>SUM('3.벌채면적 및 수집량(경제림여부)'!AO220)</f>
        <v>0</v>
      </c>
      <c r="AI46" s="34">
        <f>SUM('3.벌채면적 및 수집량(경제림여부)'!AP220)</f>
        <v>0</v>
      </c>
      <c r="AJ46" s="35">
        <f>SUM('3.벌채면적 및 수집량(경제림여부)'!AQ220)</f>
        <v>0</v>
      </c>
    </row>
    <row r="47" spans="1:36" ht="21.75" customHeight="1">
      <c r="A47" s="1615" t="s">
        <v>154</v>
      </c>
      <c r="B47" s="97" t="s">
        <v>43</v>
      </c>
      <c r="C47" s="33">
        <f t="shared" si="7"/>
        <v>2971</v>
      </c>
      <c r="D47" s="87">
        <f>E48/E47</f>
        <v>1</v>
      </c>
      <c r="E47" s="34">
        <f>SUM(G47:H47)</f>
        <v>55064</v>
      </c>
      <c r="F47" s="34"/>
      <c r="G47" s="34">
        <f>SUM(K47,O47,S47,W47,AA47,AE47,AI47)</f>
        <v>54793</v>
      </c>
      <c r="H47" s="35">
        <f>SUM(L47,P47,T47,X47,AB47,AF47,AJ47)</f>
        <v>271</v>
      </c>
      <c r="I47" s="33">
        <f>SUM('3.벌채면적 및 수집량(경제림여부)'!I233)</f>
        <v>1</v>
      </c>
      <c r="J47" s="34">
        <f>SUM('3.벌채면적 및 수집량(경제림여부)'!K233)</f>
        <v>609</v>
      </c>
      <c r="K47" s="34">
        <f>SUM('3.벌채면적 및 수집량(경제림여부)'!L233)</f>
        <v>609</v>
      </c>
      <c r="L47" s="35">
        <f>SUM('3.벌채면적 및 수집량(경제림여부)'!M233)</f>
        <v>0</v>
      </c>
      <c r="M47" s="52">
        <f>SUM('3.벌채면적 및 수집량(경제림여부)'!N233)</f>
        <v>9</v>
      </c>
      <c r="N47" s="34">
        <f>SUM('3.벌채면적 및 수집량(경제림여부)'!P233)</f>
        <v>302</v>
      </c>
      <c r="O47" s="34">
        <f>SUM('3.벌채면적 및 수집량(경제림여부)'!Q233)</f>
        <v>124</v>
      </c>
      <c r="P47" s="35">
        <f>SUM('3.벌채면적 및 수집량(경제림여부)'!R233)</f>
        <v>178</v>
      </c>
      <c r="Q47" s="33">
        <f>SUM('3.벌채면적 및 수집량(경제림여부)'!S233)</f>
        <v>0</v>
      </c>
      <c r="R47" s="34">
        <f>SUM('3.벌채면적 및 수집량(경제림여부)'!U233)</f>
        <v>0</v>
      </c>
      <c r="S47" s="34">
        <f>SUM('3.벌채면적 및 수집량(경제림여부)'!V233)</f>
        <v>0</v>
      </c>
      <c r="T47" s="47">
        <f>SUM('3.벌채면적 및 수집량(경제림여부)'!W233)</f>
        <v>0</v>
      </c>
      <c r="U47" s="33">
        <f>SUM('3.벌채면적 및 수집량(경제림여부)'!X233)</f>
        <v>0</v>
      </c>
      <c r="V47" s="34">
        <f>SUM('3.벌채면적 및 수집량(경제림여부)'!Z233)</f>
        <v>0</v>
      </c>
      <c r="W47" s="34">
        <f>SUM('3.벌채면적 및 수집량(경제림여부)'!AA233)</f>
        <v>0</v>
      </c>
      <c r="X47" s="35">
        <f>SUM('3.벌채면적 및 수집량(경제림여부)'!AB233)</f>
        <v>0</v>
      </c>
      <c r="Y47" s="33">
        <f>SUM('3.벌채면적 및 수집량(경제림여부)'!AC233)</f>
        <v>2932</v>
      </c>
      <c r="Z47" s="34">
        <f>SUM('3.벌채면적 및 수집량(경제림여부)'!AE233)</f>
        <v>53737</v>
      </c>
      <c r="AA47" s="34">
        <f>SUM('3.벌채면적 및 수집량(경제림여부)'!AF233)</f>
        <v>53737</v>
      </c>
      <c r="AB47" s="35">
        <f>SUM('3.벌채면적 및 수집량(경제림여부)'!AG233)</f>
        <v>0</v>
      </c>
      <c r="AC47" s="33">
        <f>SUM('3.벌채면적 및 수집량(경제림여부)'!AH233)</f>
        <v>28</v>
      </c>
      <c r="AD47" s="34">
        <f>SUM('3.벌채면적 및 수집량(경제림여부)'!AJ233)</f>
        <v>394</v>
      </c>
      <c r="AE47" s="34">
        <f>SUM('3.벌채면적 및 수집량(경제림여부)'!AK233)</f>
        <v>323</v>
      </c>
      <c r="AF47" s="35">
        <f>SUM('3.벌채면적 및 수집량(경제림여부)'!AL233)</f>
        <v>71</v>
      </c>
      <c r="AG47" s="33">
        <f>SUM('3.벌채면적 및 수집량(경제림여부)'!AM233)</f>
        <v>1</v>
      </c>
      <c r="AH47" s="34">
        <f>SUM('3.벌채면적 및 수집량(경제림여부)'!AO233)</f>
        <v>22</v>
      </c>
      <c r="AI47" s="34">
        <f>SUM('3.벌채면적 및 수집량(경제림여부)'!AP233)</f>
        <v>0</v>
      </c>
      <c r="AJ47" s="35">
        <f>SUM('3.벌채면적 및 수집량(경제림여부)'!AQ233)</f>
        <v>22</v>
      </c>
    </row>
    <row r="48" spans="1:36" ht="21.75" customHeight="1">
      <c r="A48" s="1612"/>
      <c r="B48" s="92" t="s">
        <v>44</v>
      </c>
      <c r="C48" s="56">
        <f t="shared" si="7"/>
        <v>2971</v>
      </c>
      <c r="D48" s="90"/>
      <c r="E48" s="57">
        <f t="shared" si="5"/>
        <v>55064</v>
      </c>
      <c r="F48" s="90">
        <f>E48/$E$16</f>
        <v>5.1427269229188693E-2</v>
      </c>
      <c r="G48" s="57">
        <f t="shared" si="6"/>
        <v>54793</v>
      </c>
      <c r="H48" s="58">
        <f t="shared" si="6"/>
        <v>271</v>
      </c>
      <c r="I48" s="56">
        <f>SUM('3.벌채면적 및 수집량(경제림여부)'!I234)</f>
        <v>1</v>
      </c>
      <c r="J48" s="57">
        <f>SUM('3.벌채면적 및 수집량(경제림여부)'!K234)</f>
        <v>609</v>
      </c>
      <c r="K48" s="57">
        <f>SUM('3.벌채면적 및 수집량(경제림여부)'!L234)</f>
        <v>609</v>
      </c>
      <c r="L48" s="58">
        <f>SUM('3.벌채면적 및 수집량(경제림여부)'!M234)</f>
        <v>0</v>
      </c>
      <c r="M48" s="61">
        <f>SUM('3.벌채면적 및 수집량(경제림여부)'!N234)</f>
        <v>9</v>
      </c>
      <c r="N48" s="57">
        <f>SUM('3.벌채면적 및 수집량(경제림여부)'!P234)</f>
        <v>302</v>
      </c>
      <c r="O48" s="57">
        <f>SUM('3.벌채면적 및 수집량(경제림여부)'!Q234)</f>
        <v>124</v>
      </c>
      <c r="P48" s="58">
        <f>SUM('3.벌채면적 및 수집량(경제림여부)'!R234)</f>
        <v>178</v>
      </c>
      <c r="Q48" s="56">
        <f>SUM('3.벌채면적 및 수집량(경제림여부)'!S234)</f>
        <v>0</v>
      </c>
      <c r="R48" s="57">
        <f>SUM('3.벌채면적 및 수집량(경제림여부)'!U234)</f>
        <v>0</v>
      </c>
      <c r="S48" s="57">
        <f>SUM('3.벌채면적 및 수집량(경제림여부)'!V234)</f>
        <v>0</v>
      </c>
      <c r="T48" s="80">
        <f>SUM('3.벌채면적 및 수집량(경제림여부)'!W234)</f>
        <v>0</v>
      </c>
      <c r="U48" s="56">
        <f>SUM('3.벌채면적 및 수집량(경제림여부)'!X234)</f>
        <v>0</v>
      </c>
      <c r="V48" s="57">
        <f>SUM('3.벌채면적 및 수집량(경제림여부)'!Z234)</f>
        <v>0</v>
      </c>
      <c r="W48" s="57">
        <f>SUM('3.벌채면적 및 수집량(경제림여부)'!AA234)</f>
        <v>0</v>
      </c>
      <c r="X48" s="58">
        <f>SUM('3.벌채면적 및 수집량(경제림여부)'!AB234)</f>
        <v>0</v>
      </c>
      <c r="Y48" s="56">
        <f>SUM('3.벌채면적 및 수집량(경제림여부)'!AC234)</f>
        <v>2932</v>
      </c>
      <c r="Z48" s="57">
        <f>SUM('3.벌채면적 및 수집량(경제림여부)'!AE234)</f>
        <v>53737</v>
      </c>
      <c r="AA48" s="57">
        <f>SUM('3.벌채면적 및 수집량(경제림여부)'!AF234)</f>
        <v>53737</v>
      </c>
      <c r="AB48" s="58">
        <f>SUM('3.벌채면적 및 수집량(경제림여부)'!AG234)</f>
        <v>0</v>
      </c>
      <c r="AC48" s="56">
        <f>SUM('3.벌채면적 및 수집량(경제림여부)'!AH234)</f>
        <v>28</v>
      </c>
      <c r="AD48" s="57">
        <f>SUM('3.벌채면적 및 수집량(경제림여부)'!AJ234)</f>
        <v>394</v>
      </c>
      <c r="AE48" s="57">
        <f>SUM('3.벌채면적 및 수집량(경제림여부)'!AK234)</f>
        <v>323</v>
      </c>
      <c r="AF48" s="58">
        <f>SUM('3.벌채면적 및 수집량(경제림여부)'!AL234)</f>
        <v>71</v>
      </c>
      <c r="AG48" s="56">
        <f>SUM('3.벌채면적 및 수집량(경제림여부)'!AM234)</f>
        <v>1</v>
      </c>
      <c r="AH48" s="57">
        <f>SUM('3.벌채면적 및 수집량(경제림여부)'!AO234)</f>
        <v>22</v>
      </c>
      <c r="AI48" s="57">
        <f>SUM('3.벌채면적 및 수집량(경제림여부)'!AP234)</f>
        <v>0</v>
      </c>
      <c r="AJ48" s="58">
        <f>SUM('3.벌채면적 및 수집량(경제림여부)'!AQ234)</f>
        <v>22</v>
      </c>
    </row>
    <row r="49" spans="1:36" ht="21.75" customHeight="1">
      <c r="A49" s="1613" t="s">
        <v>155</v>
      </c>
      <c r="B49" s="141" t="s">
        <v>43</v>
      </c>
      <c r="C49" s="33">
        <f t="shared" si="7"/>
        <v>86</v>
      </c>
      <c r="D49" s="33">
        <f t="shared" ref="D49:D50" si="8">SUM(J49,N49,R49,V49,Z49,AD49,AH49)</f>
        <v>4457</v>
      </c>
      <c r="E49" s="34">
        <f>SUM(G49:H49)</f>
        <v>4457</v>
      </c>
      <c r="F49" s="33"/>
      <c r="G49" s="34">
        <f>SUM(K49,O49,S49,W49,AA49,AE49,AI49)</f>
        <v>1677</v>
      </c>
      <c r="H49" s="35">
        <f>SUM(L49,P49,T49,X49,AB49,AF49,AJ49)</f>
        <v>2780</v>
      </c>
      <c r="I49" s="52">
        <f>SUM('3.벌채면적 및 수집량(경제림여부)'!I247)</f>
        <v>25</v>
      </c>
      <c r="J49" s="52">
        <f>SUM('3.벌채면적 및 수집량(경제림여부)'!K247)</f>
        <v>3622</v>
      </c>
      <c r="K49" s="52">
        <f>SUM('3.벌채면적 및 수집량(경제림여부)'!L247)</f>
        <v>1155</v>
      </c>
      <c r="L49" s="148">
        <f>SUM('3.벌채면적 및 수집량(경제림여부)'!M247)</f>
        <v>2467</v>
      </c>
      <c r="M49" s="33">
        <f>SUM('3.벌채면적 및 수집량(경제림여부)'!N247)</f>
        <v>0</v>
      </c>
      <c r="N49" s="52">
        <f>SUM('3.벌채면적 및 수집량(경제림여부)'!P247)</f>
        <v>0</v>
      </c>
      <c r="O49" s="52">
        <f>SUM('3.벌채면적 및 수집량(경제림여부)'!Q247)</f>
        <v>0</v>
      </c>
      <c r="P49" s="149">
        <f>SUM('3.벌채면적 및 수집량(경제림여부)'!R247)</f>
        <v>0</v>
      </c>
      <c r="Q49" s="52">
        <f>SUM('3.벌채면적 및 수집량(경제림여부)'!S247)</f>
        <v>0</v>
      </c>
      <c r="R49" s="52">
        <f>SUM('3.벌채면적 및 수집량(경제림여부)'!U247)</f>
        <v>0</v>
      </c>
      <c r="S49" s="52">
        <f>SUM('3.벌채면적 및 수집량(경제림여부)'!V247)</f>
        <v>0</v>
      </c>
      <c r="T49" s="148">
        <f>SUM('3.벌채면적 및 수집량(경제림여부)'!W247)</f>
        <v>0</v>
      </c>
      <c r="U49" s="33">
        <f>SUM('3.벌채면적 및 수집량(경제림여부)'!X247)</f>
        <v>0</v>
      </c>
      <c r="V49" s="52">
        <f>SUM('3.벌채면적 및 수집량(경제림여부)'!Z247)</f>
        <v>0</v>
      </c>
      <c r="W49" s="52">
        <f>SUM('3.벌채면적 및 수집량(경제림여부)'!AA247)</f>
        <v>0</v>
      </c>
      <c r="X49" s="149">
        <f>SUM('3.벌채면적 및 수집량(경제림여부)'!AB247)</f>
        <v>0</v>
      </c>
      <c r="Y49" s="52">
        <f>SUM('3.벌채면적 및 수집량(경제림여부)'!AC247)</f>
        <v>53</v>
      </c>
      <c r="Z49" s="52">
        <f>SUM('3.벌채면적 및 수집량(경제림여부)'!AE247)</f>
        <v>363</v>
      </c>
      <c r="AA49" s="52">
        <f>SUM('3.벌채면적 및 수집량(경제림여부)'!AF247)</f>
        <v>363</v>
      </c>
      <c r="AB49" s="148">
        <f>SUM('3.벌채면적 및 수집량(경제림여부)'!AG247)</f>
        <v>0</v>
      </c>
      <c r="AC49" s="33">
        <f>SUM('3.벌채면적 및 수집량(경제림여부)'!AH247)</f>
        <v>8</v>
      </c>
      <c r="AD49" s="52">
        <f>SUM('3.벌채면적 및 수집량(경제림여부)'!AJ247)</f>
        <v>472</v>
      </c>
      <c r="AE49" s="52">
        <f>SUM('3.벌채면적 및 수집량(경제림여부)'!AK247)</f>
        <v>159</v>
      </c>
      <c r="AF49" s="149">
        <f>SUM('3.벌채면적 및 수집량(경제림여부)'!AL247)</f>
        <v>313</v>
      </c>
      <c r="AG49" s="52">
        <f>SUM('3.벌채면적 및 수집량(경제림여부)'!AM247)</f>
        <v>0</v>
      </c>
      <c r="AH49" s="52">
        <f>SUM('3.벌채면적 및 수집량(경제림여부)'!AO247)</f>
        <v>0</v>
      </c>
      <c r="AI49" s="52">
        <f>SUM('3.벌채면적 및 수집량(경제림여부)'!AP247)</f>
        <v>0</v>
      </c>
      <c r="AJ49" s="35">
        <f>SUM('3.벌채면적 및 수집량(경제림여부)'!AQ247)</f>
        <v>0</v>
      </c>
    </row>
    <row r="50" spans="1:36" ht="21.75" customHeight="1" thickBot="1">
      <c r="A50" s="1628"/>
      <c r="B50" s="142" t="s">
        <v>44</v>
      </c>
      <c r="C50" s="33">
        <f t="shared" si="7"/>
        <v>86</v>
      </c>
      <c r="D50" s="33">
        <f t="shared" si="8"/>
        <v>4457</v>
      </c>
      <c r="E50" s="57">
        <f t="shared" si="5"/>
        <v>4457</v>
      </c>
      <c r="F50" s="33"/>
      <c r="G50" s="57">
        <f t="shared" si="6"/>
        <v>1677</v>
      </c>
      <c r="H50" s="58">
        <f t="shared" si="6"/>
        <v>2780</v>
      </c>
      <c r="I50" s="52">
        <f>SUM('3.벌채면적 및 수집량(경제림여부)'!I248)</f>
        <v>25</v>
      </c>
      <c r="J50" s="52">
        <f>SUM('3.벌채면적 및 수집량(경제림여부)'!K248)</f>
        <v>3622</v>
      </c>
      <c r="K50" s="52">
        <f>SUM('3.벌채면적 및 수집량(경제림여부)'!L248)</f>
        <v>1155</v>
      </c>
      <c r="L50" s="148">
        <f>SUM('3.벌채면적 및 수집량(경제림여부)'!M248)</f>
        <v>2467</v>
      </c>
      <c r="M50" s="143">
        <f>SUM('3.벌채면적 및 수집량(경제림여부)'!N248)</f>
        <v>0</v>
      </c>
      <c r="N50" s="145">
        <f>SUM('3.벌채면적 및 수집량(경제림여부)'!P248)</f>
        <v>0</v>
      </c>
      <c r="O50" s="145">
        <f>SUM('3.벌채면적 및 수집량(경제림여부)'!Q248)</f>
        <v>0</v>
      </c>
      <c r="P50" s="150">
        <f>SUM('3.벌채면적 및 수집량(경제림여부)'!R248)</f>
        <v>0</v>
      </c>
      <c r="Q50" s="52">
        <f>SUM('3.벌채면적 및 수집량(경제림여부)'!S248)</f>
        <v>0</v>
      </c>
      <c r="R50" s="52">
        <f>SUM('3.벌채면적 및 수집량(경제림여부)'!U248)</f>
        <v>0</v>
      </c>
      <c r="S50" s="52">
        <f>SUM('3.벌채면적 및 수집량(경제림여부)'!V248)</f>
        <v>0</v>
      </c>
      <c r="T50" s="148">
        <f>SUM('3.벌채면적 및 수집량(경제림여부)'!W248)</f>
        <v>0</v>
      </c>
      <c r="U50" s="143">
        <f>SUM('3.벌채면적 및 수집량(경제림여부)'!X248)</f>
        <v>0</v>
      </c>
      <c r="V50" s="145">
        <f>SUM('3.벌채면적 및 수집량(경제림여부)'!Z248)</f>
        <v>0</v>
      </c>
      <c r="W50" s="145">
        <f>SUM('3.벌채면적 및 수집량(경제림여부)'!AA248)</f>
        <v>0</v>
      </c>
      <c r="X50" s="150">
        <f>SUM('3.벌채면적 및 수집량(경제림여부)'!AB248)</f>
        <v>0</v>
      </c>
      <c r="Y50" s="52">
        <f>SUM('3.벌채면적 및 수집량(경제림여부)'!AC248)</f>
        <v>53</v>
      </c>
      <c r="Z50" s="52">
        <f>SUM('3.벌채면적 및 수집량(경제림여부)'!AE248)</f>
        <v>363</v>
      </c>
      <c r="AA50" s="52">
        <f>SUM('3.벌채면적 및 수집량(경제림여부)'!AF248)</f>
        <v>363</v>
      </c>
      <c r="AB50" s="148">
        <f>SUM('3.벌채면적 및 수집량(경제림여부)'!AG248)</f>
        <v>0</v>
      </c>
      <c r="AC50" s="143">
        <f>SUM('3.벌채면적 및 수집량(경제림여부)'!AH248)</f>
        <v>8</v>
      </c>
      <c r="AD50" s="145">
        <f>SUM('3.벌채면적 및 수집량(경제림여부)'!AJ248)</f>
        <v>472</v>
      </c>
      <c r="AE50" s="145">
        <f>SUM('3.벌채면적 및 수집량(경제림여부)'!AK248)</f>
        <v>159</v>
      </c>
      <c r="AF50" s="150">
        <f>SUM('3.벌채면적 및 수집량(경제림여부)'!AL248)</f>
        <v>313</v>
      </c>
      <c r="AG50" s="52">
        <f>SUM('3.벌채면적 및 수집량(경제림여부)'!AM248)</f>
        <v>0</v>
      </c>
      <c r="AH50" s="52">
        <f>SUM('3.벌채면적 및 수집량(경제림여부)'!AO248)</f>
        <v>0</v>
      </c>
      <c r="AI50" s="52">
        <f>SUM('3.벌채면적 및 수집량(경제림여부)'!AP248)</f>
        <v>0</v>
      </c>
      <c r="AJ50" s="144">
        <f>SUM('3.벌채면적 및 수집량(경제림여부)'!AQ248)</f>
        <v>0</v>
      </c>
    </row>
    <row r="51" spans="1:36" ht="21.75" customHeight="1" thickTop="1">
      <c r="A51" s="1616" t="s">
        <v>48</v>
      </c>
      <c r="B51" s="100" t="s">
        <v>46</v>
      </c>
      <c r="C51" s="1407">
        <f>C53+C55+C57+C59+C61+C63+C65+C67</f>
        <v>1177.3600000000001</v>
      </c>
      <c r="D51" s="1408">
        <f>E52/E51</f>
        <v>0.87328167715859639</v>
      </c>
      <c r="E51" s="1409">
        <f>E53+E55+E57+E59+E61+E63+E65+E67</f>
        <v>59865.06</v>
      </c>
      <c r="F51" s="1409"/>
      <c r="G51" s="1409">
        <f>G53+G55+G57+G59+G61+G63+G65+G67</f>
        <v>33915.06</v>
      </c>
      <c r="H51" s="1410">
        <f>H53+H55+H57+H59+H61+H63+H65+H67</f>
        <v>25950.3</v>
      </c>
      <c r="I51" s="1407">
        <f t="shared" ref="I51:AJ51" si="9">I53+I55+I57+I59+I61+I63+I65+I67</f>
        <v>57</v>
      </c>
      <c r="J51" s="1409">
        <f t="shared" si="9"/>
        <v>8911</v>
      </c>
      <c r="K51" s="1409">
        <f t="shared" si="9"/>
        <v>6603</v>
      </c>
      <c r="L51" s="1410">
        <f t="shared" si="9"/>
        <v>2308</v>
      </c>
      <c r="M51" s="1411">
        <f t="shared" si="9"/>
        <v>194.7</v>
      </c>
      <c r="N51" s="1409">
        <f t="shared" si="9"/>
        <v>5100.1099999999997</v>
      </c>
      <c r="O51" s="1409">
        <f t="shared" si="9"/>
        <v>4866.24</v>
      </c>
      <c r="P51" s="1410">
        <f t="shared" si="9"/>
        <v>233.87</v>
      </c>
      <c r="Q51" s="1407">
        <f t="shared" si="9"/>
        <v>270</v>
      </c>
      <c r="R51" s="1409">
        <f t="shared" si="9"/>
        <v>7335</v>
      </c>
      <c r="S51" s="1409">
        <f t="shared" si="9"/>
        <v>5060</v>
      </c>
      <c r="T51" s="1412">
        <f t="shared" si="9"/>
        <v>2275</v>
      </c>
      <c r="U51" s="1407">
        <f t="shared" si="9"/>
        <v>274.7</v>
      </c>
      <c r="V51" s="1409">
        <f t="shared" si="9"/>
        <v>32813.660000000003</v>
      </c>
      <c r="W51" s="1409">
        <f t="shared" si="9"/>
        <v>13250.85</v>
      </c>
      <c r="X51" s="1410">
        <f t="shared" si="9"/>
        <v>19562.809999999998</v>
      </c>
      <c r="Y51" s="1407">
        <f t="shared" si="9"/>
        <v>344.25</v>
      </c>
      <c r="Z51" s="1409">
        <f t="shared" si="9"/>
        <v>2455</v>
      </c>
      <c r="AA51" s="1409">
        <f t="shared" si="9"/>
        <v>2354</v>
      </c>
      <c r="AB51" s="1410">
        <f t="shared" si="9"/>
        <v>101</v>
      </c>
      <c r="AC51" s="101">
        <f t="shared" si="9"/>
        <v>32.71</v>
      </c>
      <c r="AD51" s="102">
        <f t="shared" si="9"/>
        <v>2852.59</v>
      </c>
      <c r="AE51" s="102">
        <f t="shared" si="9"/>
        <v>1519.97</v>
      </c>
      <c r="AF51" s="103">
        <f t="shared" si="9"/>
        <v>1332.62</v>
      </c>
      <c r="AG51" s="101">
        <f t="shared" si="9"/>
        <v>4</v>
      </c>
      <c r="AH51" s="102">
        <f t="shared" si="9"/>
        <v>398</v>
      </c>
      <c r="AI51" s="102">
        <f t="shared" si="9"/>
        <v>261</v>
      </c>
      <c r="AJ51" s="103">
        <f t="shared" si="9"/>
        <v>137</v>
      </c>
    </row>
    <row r="52" spans="1:36" ht="21.75" customHeight="1">
      <c r="A52" s="1617"/>
      <c r="B52" s="96" t="s">
        <v>47</v>
      </c>
      <c r="C52" s="1413">
        <f>C54+C56+C58+C60+C62+C64+C66+C68</f>
        <v>679.93000000000006</v>
      </c>
      <c r="D52" s="1414"/>
      <c r="E52" s="1415">
        <f>E54+E56+E58+E60+E62+E64+E66+E68</f>
        <v>52279.06</v>
      </c>
      <c r="F52" s="1402">
        <f>E52/$E$52</f>
        <v>1</v>
      </c>
      <c r="G52" s="1415">
        <f>G54+G56+G58+G60+G62+G64+G66+G68</f>
        <v>29672.06</v>
      </c>
      <c r="H52" s="1416">
        <f>H54+H56+H58+H60+H62+H64+H66+H68</f>
        <v>22607.3</v>
      </c>
      <c r="I52" s="1413">
        <f t="shared" ref="I52:AJ52" si="10">I54+I56+I58+I60+I62+I64+I66+I68</f>
        <v>57</v>
      </c>
      <c r="J52" s="1415">
        <f t="shared" si="10"/>
        <v>8099</v>
      </c>
      <c r="K52" s="1415">
        <f t="shared" si="10"/>
        <v>6216</v>
      </c>
      <c r="L52" s="1416">
        <f t="shared" si="10"/>
        <v>1883</v>
      </c>
      <c r="M52" s="1417">
        <f t="shared" si="10"/>
        <v>102.7</v>
      </c>
      <c r="N52" s="1415">
        <f t="shared" si="10"/>
        <v>3265.11</v>
      </c>
      <c r="O52" s="1415">
        <f t="shared" si="10"/>
        <v>3084.24</v>
      </c>
      <c r="P52" s="1416">
        <f t="shared" si="10"/>
        <v>180.87</v>
      </c>
      <c r="Q52" s="1413">
        <f t="shared" si="10"/>
        <v>135</v>
      </c>
      <c r="R52" s="1415">
        <f t="shared" si="10"/>
        <v>5603</v>
      </c>
      <c r="S52" s="1415">
        <f t="shared" si="10"/>
        <v>4567</v>
      </c>
      <c r="T52" s="1418">
        <f t="shared" si="10"/>
        <v>1036</v>
      </c>
      <c r="U52" s="1413">
        <f t="shared" si="10"/>
        <v>274.27</v>
      </c>
      <c r="V52" s="1415">
        <f t="shared" si="10"/>
        <v>30779.66</v>
      </c>
      <c r="W52" s="1415">
        <f t="shared" si="10"/>
        <v>12554.85</v>
      </c>
      <c r="X52" s="1416">
        <f t="shared" si="10"/>
        <v>18224.809999999998</v>
      </c>
      <c r="Y52" s="1413">
        <f t="shared" si="10"/>
        <v>74.25</v>
      </c>
      <c r="Z52" s="1415">
        <f t="shared" si="10"/>
        <v>1779</v>
      </c>
      <c r="AA52" s="1415">
        <f t="shared" si="10"/>
        <v>1681</v>
      </c>
      <c r="AB52" s="1416">
        <f t="shared" si="10"/>
        <v>98</v>
      </c>
      <c r="AC52" s="30">
        <f t="shared" si="10"/>
        <v>32.71</v>
      </c>
      <c r="AD52" s="31">
        <f t="shared" si="10"/>
        <v>2446.59</v>
      </c>
      <c r="AE52" s="31">
        <f t="shared" si="10"/>
        <v>1365.97</v>
      </c>
      <c r="AF52" s="32">
        <f t="shared" si="10"/>
        <v>1080.6199999999999</v>
      </c>
      <c r="AG52" s="30">
        <f t="shared" si="10"/>
        <v>4</v>
      </c>
      <c r="AH52" s="31">
        <f t="shared" si="10"/>
        <v>307</v>
      </c>
      <c r="AI52" s="31">
        <f t="shared" si="10"/>
        <v>203</v>
      </c>
      <c r="AJ52" s="32">
        <f t="shared" si="10"/>
        <v>104</v>
      </c>
    </row>
    <row r="53" spans="1:36" ht="21.75" customHeight="1">
      <c r="A53" s="1613" t="s">
        <v>49</v>
      </c>
      <c r="B53" s="97" t="s">
        <v>43</v>
      </c>
      <c r="C53" s="1419">
        <f>SUM(I53,M53,Q53,U53,Y53,AC53,AG53)</f>
        <v>141</v>
      </c>
      <c r="D53" s="1402">
        <f>E54/E53</f>
        <v>0.97805002552322617</v>
      </c>
      <c r="E53" s="1420">
        <f>SUM(G53:H53)</f>
        <v>13713</v>
      </c>
      <c r="F53" s="1420"/>
      <c r="G53" s="1420">
        <f>SUM(K53,O53,S53,W53,AA53,AE53,AI53)</f>
        <v>5535</v>
      </c>
      <c r="H53" s="1421">
        <f>SUM(L53,P53,T53,X53,AB53,AF53,AJ53)</f>
        <v>8178</v>
      </c>
      <c r="I53" s="1419">
        <f>SUM('3.벌채면적 및 수집량(경제림여부)'!I263)</f>
        <v>10</v>
      </c>
      <c r="J53" s="1420">
        <f>SUM('3.벌채면적 및 수집량(경제림여부)'!K263)</f>
        <v>1578</v>
      </c>
      <c r="K53" s="1420">
        <f>SUM('3.벌채면적 및 수집량(경제림여부)'!L263)</f>
        <v>1153</v>
      </c>
      <c r="L53" s="1421">
        <f>SUM('3.벌채면적 및 수집량(경제림여부)'!M263)</f>
        <v>425</v>
      </c>
      <c r="M53" s="1422">
        <f>SUM('3.벌채면적 및 수집량(경제림여부)'!N263)</f>
        <v>8</v>
      </c>
      <c r="N53" s="1420">
        <f>SUM('3.벌채면적 및 수집량(경제림여부)'!P263)</f>
        <v>238</v>
      </c>
      <c r="O53" s="1420">
        <f>SUM('3.벌채면적 및 수집량(경제림여부)'!Q263)</f>
        <v>204</v>
      </c>
      <c r="P53" s="1421">
        <f>SUM('3.벌채면적 및 수집량(경제림여부)'!R263)</f>
        <v>34</v>
      </c>
      <c r="Q53" s="1419">
        <f>SUM('3.벌채면적 및 수집량(경제림여부)'!S263)</f>
        <v>33</v>
      </c>
      <c r="R53" s="1420">
        <f>SUM('3.벌채면적 및 수집량(경제림여부)'!U263)</f>
        <v>301</v>
      </c>
      <c r="S53" s="1420">
        <f>SUM('3.벌채면적 및 수집량(경제림여부)'!V263)</f>
        <v>90</v>
      </c>
      <c r="T53" s="1423">
        <f>SUM('3.벌채면적 및 수집량(경제림여부)'!W263)</f>
        <v>211</v>
      </c>
      <c r="U53" s="1419">
        <f>SUM('3.벌채면적 및 수집량(경제림여부)'!X263)</f>
        <v>77</v>
      </c>
      <c r="V53" s="1420">
        <f>SUM('3.벌채면적 및 수집량(경제림여부)'!Z263)</f>
        <v>9603</v>
      </c>
      <c r="W53" s="1420">
        <f>SUM('3.벌채면적 및 수집량(경제림여부)'!AA263)</f>
        <v>2380</v>
      </c>
      <c r="X53" s="1421">
        <f>SUM('3.벌채면적 및 수집량(경제림여부)'!AB263)</f>
        <v>7223</v>
      </c>
      <c r="Y53" s="1419">
        <f>SUM('3.벌채면적 및 수집량(경제림여부)'!AC263)</f>
        <v>9</v>
      </c>
      <c r="Z53" s="1420">
        <f>SUM('3.벌채면적 및 수집량(경제림여부)'!AE263)</f>
        <v>1555</v>
      </c>
      <c r="AA53" s="1420">
        <f>SUM('3.벌채면적 및 수집량(경제림여부)'!AF263)</f>
        <v>1471</v>
      </c>
      <c r="AB53" s="1421">
        <f>SUM('3.벌채면적 및 수집량(경제림여부)'!AG263)</f>
        <v>84</v>
      </c>
      <c r="AC53" s="41">
        <f>SUM('3.벌채면적 및 수집량(경제림여부)'!AH263)</f>
        <v>4</v>
      </c>
      <c r="AD53" s="42">
        <f>SUM('3.벌채면적 및 수집량(경제림여부)'!AJ263)</f>
        <v>438</v>
      </c>
      <c r="AE53" s="42">
        <f>SUM('3.벌채면적 및 수집량(경제림여부)'!AK263)</f>
        <v>237</v>
      </c>
      <c r="AF53" s="43">
        <f>SUM('3.벌채면적 및 수집량(경제림여부)'!AL263)</f>
        <v>201</v>
      </c>
      <c r="AG53" s="41">
        <f>SUM('3.벌채면적 및 수집량(경제림여부)'!AM263)</f>
        <v>0</v>
      </c>
      <c r="AH53" s="42">
        <f>SUM('3.벌채면적 및 수집량(경제림여부)'!AO263)</f>
        <v>0</v>
      </c>
      <c r="AI53" s="42">
        <f>SUM('3.벌채면적 및 수집량(경제림여부)'!AP263)</f>
        <v>0</v>
      </c>
      <c r="AJ53" s="43">
        <f>SUM('3.벌채면적 및 수집량(경제림여부)'!AQ263)</f>
        <v>0</v>
      </c>
    </row>
    <row r="54" spans="1:36" ht="21.75" customHeight="1">
      <c r="A54" s="1614"/>
      <c r="B54" s="96" t="s">
        <v>44</v>
      </c>
      <c r="C54" s="1401">
        <f t="shared" ref="C54:C64" si="11">SUM(I54,M54,Q54,U54,Y54,AC54,AG54)</f>
        <v>108</v>
      </c>
      <c r="D54" s="1402"/>
      <c r="E54" s="1053">
        <f t="shared" ref="E54:E64" si="12">SUM(G54:H54)</f>
        <v>13412</v>
      </c>
      <c r="F54" s="1402">
        <f>E54/$E$52</f>
        <v>0.25654631127644606</v>
      </c>
      <c r="G54" s="1053">
        <f t="shared" ref="G54:H64" si="13">SUM(K54,O54,S54,W54,AA54,AE54,AI54)</f>
        <v>5445</v>
      </c>
      <c r="H54" s="1403">
        <f t="shared" si="13"/>
        <v>7967</v>
      </c>
      <c r="I54" s="1401">
        <f>SUM('3.벌채면적 및 수집량(경제림여부)'!I264)</f>
        <v>10</v>
      </c>
      <c r="J54" s="1053">
        <f>SUM('3.벌채면적 및 수집량(경제림여부)'!K264)</f>
        <v>1578</v>
      </c>
      <c r="K54" s="1053">
        <f>SUM('3.벌채면적 및 수집량(경제림여부)'!L264)</f>
        <v>1153</v>
      </c>
      <c r="L54" s="1403">
        <f>SUM('3.벌채면적 및 수집량(경제림여부)'!M264)</f>
        <v>425</v>
      </c>
      <c r="M54" s="1404">
        <f>SUM('3.벌채면적 및 수집량(경제림여부)'!N264)</f>
        <v>8</v>
      </c>
      <c r="N54" s="1053">
        <f>SUM('3.벌채면적 및 수집량(경제림여부)'!P264)</f>
        <v>238</v>
      </c>
      <c r="O54" s="1053">
        <f>SUM('3.벌채면적 및 수집량(경제림여부)'!Q264)</f>
        <v>204</v>
      </c>
      <c r="P54" s="1403">
        <f>SUM('3.벌채면적 및 수집량(경제림여부)'!R264)</f>
        <v>34</v>
      </c>
      <c r="Q54" s="1401">
        <f>SUM('3.벌채면적 및 수집량(경제림여부)'!S264)</f>
        <v>0</v>
      </c>
      <c r="R54" s="1053">
        <f>SUM('3.벌채면적 및 수집량(경제림여부)'!U264)</f>
        <v>0</v>
      </c>
      <c r="S54" s="1053">
        <f>SUM('3.벌채면적 및 수집량(경제림여부)'!V264)</f>
        <v>0</v>
      </c>
      <c r="T54" s="1405">
        <f>SUM('3.벌채면적 및 수집량(경제림여부)'!W264)</f>
        <v>0</v>
      </c>
      <c r="U54" s="1401">
        <f>SUM('3.벌채면적 및 수집량(경제림여부)'!X264)</f>
        <v>77</v>
      </c>
      <c r="V54" s="1053">
        <f>SUM('3.벌채면적 및 수집량(경제림여부)'!Z264)</f>
        <v>9603</v>
      </c>
      <c r="W54" s="1053">
        <f>SUM('3.벌채면적 및 수집량(경제림여부)'!AA264)</f>
        <v>2380</v>
      </c>
      <c r="X54" s="1403">
        <f>SUM('3.벌채면적 및 수집량(경제림여부)'!AB264)</f>
        <v>7223</v>
      </c>
      <c r="Y54" s="1401">
        <f>SUM('3.벌채면적 및 수집량(경제림여부)'!AC264)</f>
        <v>9</v>
      </c>
      <c r="Z54" s="1053">
        <f>SUM('3.벌채면적 및 수집량(경제림여부)'!AE264)</f>
        <v>1555</v>
      </c>
      <c r="AA54" s="1053">
        <f>SUM('3.벌채면적 및 수집량(경제림여부)'!AF264)</f>
        <v>1471</v>
      </c>
      <c r="AB54" s="1403">
        <f>SUM('3.벌채면적 및 수집량(경제림여부)'!AG264)</f>
        <v>84</v>
      </c>
      <c r="AC54" s="33">
        <f>SUM('3.벌채면적 및 수집량(경제림여부)'!AH264)</f>
        <v>4</v>
      </c>
      <c r="AD54" s="34">
        <f>SUM('3.벌채면적 및 수집량(경제림여부)'!AJ264)</f>
        <v>438</v>
      </c>
      <c r="AE54" s="34">
        <f>SUM('3.벌채면적 및 수집량(경제림여부)'!AK264)</f>
        <v>237</v>
      </c>
      <c r="AF54" s="35">
        <f>SUM('3.벌채면적 및 수집량(경제림여부)'!AL264)</f>
        <v>201</v>
      </c>
      <c r="AG54" s="33">
        <f>SUM('3.벌채면적 및 수집량(경제림여부)'!AM264)</f>
        <v>0</v>
      </c>
      <c r="AH54" s="34">
        <f>SUM('3.벌채면적 및 수집량(경제림여부)'!AO264)</f>
        <v>0</v>
      </c>
      <c r="AI54" s="34">
        <f>SUM('3.벌채면적 및 수집량(경제림여부)'!AP264)</f>
        <v>0</v>
      </c>
      <c r="AJ54" s="35">
        <f>SUM('3.벌채면적 및 수집량(경제림여부)'!AQ264)</f>
        <v>0</v>
      </c>
    </row>
    <row r="55" spans="1:36" ht="21.75" customHeight="1">
      <c r="A55" s="1613" t="s">
        <v>50</v>
      </c>
      <c r="B55" s="97" t="s">
        <v>43</v>
      </c>
      <c r="C55" s="1401">
        <f t="shared" si="11"/>
        <v>97.25</v>
      </c>
      <c r="D55" s="1402">
        <f>E56/E55</f>
        <v>0.84809820767964728</v>
      </c>
      <c r="E55" s="1053">
        <f>SUM(G55:H55)-0.3</f>
        <v>6622.7</v>
      </c>
      <c r="F55" s="1053"/>
      <c r="G55" s="1053">
        <f t="shared" si="13"/>
        <v>3852</v>
      </c>
      <c r="H55" s="1403">
        <f t="shared" si="13"/>
        <v>2771</v>
      </c>
      <c r="I55" s="1401">
        <f>SUM('3.벌채면적 및 수집량(경제림여부)'!I277)</f>
        <v>0</v>
      </c>
      <c r="J55" s="1053">
        <f>SUM('3.벌채면적 및 수집량(경제림여부)'!K277)</f>
        <v>0</v>
      </c>
      <c r="K55" s="1053">
        <f>SUM('3.벌채면적 및 수집량(경제림여부)'!L277)</f>
        <v>0</v>
      </c>
      <c r="L55" s="1403">
        <f>SUM('3.벌채면적 및 수집량(경제림여부)'!M277)</f>
        <v>0</v>
      </c>
      <c r="M55" s="1404">
        <f>SUM('3.벌채면적 및 수집량(경제림여부)'!N277)</f>
        <v>39</v>
      </c>
      <c r="N55" s="1053">
        <f>SUM('3.벌채면적 및 수집량(경제림여부)'!P277)</f>
        <v>1013</v>
      </c>
      <c r="O55" s="1053">
        <f>SUM('3.벌채면적 및 수집량(경제림여부)'!Q277)</f>
        <v>1001</v>
      </c>
      <c r="P55" s="1403">
        <f>SUM('3.벌채면적 및 수집량(경제림여부)'!R277)</f>
        <v>12</v>
      </c>
      <c r="Q55" s="1401">
        <f>SUM('3.벌채면적 및 수집량(경제림여부)'!S277)</f>
        <v>0</v>
      </c>
      <c r="R55" s="1053">
        <f>SUM('3.벌채면적 및 수집량(경제림여부)'!U277)</f>
        <v>0</v>
      </c>
      <c r="S55" s="1053">
        <f>SUM('3.벌채면적 및 수집량(경제림여부)'!V277)</f>
        <v>0</v>
      </c>
      <c r="T55" s="1405">
        <f>SUM('3.벌채면적 및 수집량(경제림여부)'!W277)</f>
        <v>0</v>
      </c>
      <c r="U55" s="1401">
        <f>SUM('3.벌채면적 및 수집량(경제림여부)'!X277)</f>
        <v>40</v>
      </c>
      <c r="V55" s="1053">
        <f>SUM('3.벌채면적 및 수집량(경제림여부)'!Z277)</f>
        <v>3691</v>
      </c>
      <c r="W55" s="1053">
        <f>SUM('3.벌채면적 및 수집량(경제림여부)'!AA277)</f>
        <v>1752</v>
      </c>
      <c r="X55" s="1403">
        <f>SUM('3.벌채면적 및 수집량(경제림여부)'!AB277)</f>
        <v>1939</v>
      </c>
      <c r="Y55" s="1401">
        <f>SUM('3.벌채면적 및 수집량(경제림여부)'!AC277)</f>
        <v>0.25</v>
      </c>
      <c r="Z55" s="1053">
        <f>SUM('3.벌채면적 및 수집량(경제림여부)'!AE277)</f>
        <v>36</v>
      </c>
      <c r="AA55" s="1053">
        <f>SUM('3.벌채면적 및 수집량(경제림여부)'!AF277)</f>
        <v>36</v>
      </c>
      <c r="AB55" s="1403">
        <f>SUM('3.벌채면적 및 수집량(경제림여부)'!AG277)</f>
        <v>0</v>
      </c>
      <c r="AC55" s="33">
        <f>SUM('3.벌채면적 및 수집량(경제림여부)'!AH277)</f>
        <v>18</v>
      </c>
      <c r="AD55" s="34">
        <f>SUM('3.벌채면적 및 수집량(경제림여부)'!AJ277)</f>
        <v>1883</v>
      </c>
      <c r="AE55" s="34">
        <f>SUM('3.벌채면적 및 수집량(경제림여부)'!AK277)</f>
        <v>1063</v>
      </c>
      <c r="AF55" s="35">
        <f>SUM('3.벌채면적 및 수집량(경제림여부)'!AL277)</f>
        <v>820</v>
      </c>
      <c r="AG55" s="33">
        <f>SUM('3.벌채면적 및 수집량(경제림여부)'!AM277)</f>
        <v>0</v>
      </c>
      <c r="AH55" s="34">
        <f>SUM('3.벌채면적 및 수집량(경제림여부)'!AO277)</f>
        <v>0</v>
      </c>
      <c r="AI55" s="34">
        <f>SUM('3.벌채면적 및 수집량(경제림여부)'!AP277)</f>
        <v>0</v>
      </c>
      <c r="AJ55" s="35">
        <f>SUM('3.벌채면적 및 수집량(경제림여부)'!AQ277)</f>
        <v>0</v>
      </c>
    </row>
    <row r="56" spans="1:36" ht="21.75" customHeight="1">
      <c r="A56" s="1614"/>
      <c r="B56" s="96" t="s">
        <v>44</v>
      </c>
      <c r="C56" s="1401">
        <f t="shared" si="11"/>
        <v>83.25</v>
      </c>
      <c r="D56" s="1402"/>
      <c r="E56" s="1053">
        <f>SUM(G56:H56)-0.3</f>
        <v>5616.7</v>
      </c>
      <c r="F56" s="1402">
        <f>E56/$E$52</f>
        <v>0.10743689729692921</v>
      </c>
      <c r="G56" s="1053">
        <f t="shared" si="13"/>
        <v>3429</v>
      </c>
      <c r="H56" s="1403">
        <f t="shared" si="13"/>
        <v>2188</v>
      </c>
      <c r="I56" s="1401">
        <f>SUM('3.벌채면적 및 수집량(경제림여부)'!I278)</f>
        <v>0</v>
      </c>
      <c r="J56" s="1053">
        <f>SUM('3.벌채면적 및 수집량(경제림여부)'!K278)</f>
        <v>0</v>
      </c>
      <c r="K56" s="1053">
        <f>SUM('3.벌채면적 및 수집량(경제림여부)'!L278)</f>
        <v>0</v>
      </c>
      <c r="L56" s="1403">
        <f>SUM('3.벌채면적 및 수집량(경제림여부)'!M278)</f>
        <v>0</v>
      </c>
      <c r="M56" s="1404">
        <f>SUM('3.벌채면적 및 수집량(경제림여부)'!N278)</f>
        <v>25</v>
      </c>
      <c r="N56" s="1053">
        <f>SUM('3.벌채면적 및 수집량(경제림여부)'!P278)</f>
        <v>898</v>
      </c>
      <c r="O56" s="1053">
        <f>SUM('3.벌채면적 및 수집량(경제림여부)'!Q278)</f>
        <v>889</v>
      </c>
      <c r="P56" s="1403">
        <f>SUM('3.벌채면적 및 수집량(경제림여부)'!R278)</f>
        <v>9</v>
      </c>
      <c r="Q56" s="1401">
        <f>SUM('3.벌채면적 및 수집량(경제림여부)'!S278)</f>
        <v>0</v>
      </c>
      <c r="R56" s="1053">
        <f>SUM('3.벌채면적 및 수집량(경제림여부)'!U278)</f>
        <v>0</v>
      </c>
      <c r="S56" s="1053">
        <f>SUM('3.벌채면적 및 수집량(경제림여부)'!V278)</f>
        <v>0</v>
      </c>
      <c r="T56" s="1405">
        <f>SUM('3.벌채면적 및 수집량(경제림여부)'!W278)</f>
        <v>0</v>
      </c>
      <c r="U56" s="1401">
        <f>SUM('3.벌채면적 및 수집량(경제림여부)'!X278)</f>
        <v>40</v>
      </c>
      <c r="V56" s="1053">
        <f>SUM('3.벌채면적 및 수집량(경제림여부)'!Z278)</f>
        <v>3147</v>
      </c>
      <c r="W56" s="1053">
        <f>SUM('3.벌채면적 및 수집량(경제림여부)'!AA278)</f>
        <v>1577</v>
      </c>
      <c r="X56" s="1403">
        <f>SUM('3.벌채면적 및 수집량(경제림여부)'!AB278)</f>
        <v>1570</v>
      </c>
      <c r="Y56" s="1401">
        <f>SUM('3.벌채면적 및 수집량(경제림여부)'!AC278)</f>
        <v>0.25</v>
      </c>
      <c r="Z56" s="1053">
        <f>SUM('3.벌채면적 및 수집량(경제림여부)'!AE278)</f>
        <v>34</v>
      </c>
      <c r="AA56" s="1053">
        <f>SUM('3.벌채면적 및 수집량(경제림여부)'!AF278)</f>
        <v>34</v>
      </c>
      <c r="AB56" s="1403">
        <f>SUM('3.벌채면적 및 수집량(경제림여부)'!AG278)</f>
        <v>0</v>
      </c>
      <c r="AC56" s="33">
        <f>SUM('3.벌채면적 및 수집량(경제림여부)'!AH278)</f>
        <v>18</v>
      </c>
      <c r="AD56" s="34">
        <f>SUM('3.벌채면적 및 수집량(경제림여부)'!AJ278)</f>
        <v>1538</v>
      </c>
      <c r="AE56" s="34">
        <f>SUM('3.벌채면적 및 수집량(경제림여부)'!AK278)</f>
        <v>929</v>
      </c>
      <c r="AF56" s="35">
        <f>SUM('3.벌채면적 및 수집량(경제림여부)'!AL278)</f>
        <v>609</v>
      </c>
      <c r="AG56" s="33">
        <f>SUM('3.벌채면적 및 수집량(경제림여부)'!AM278)</f>
        <v>0</v>
      </c>
      <c r="AH56" s="34">
        <f>SUM('3.벌채면적 및 수집량(경제림여부)'!AO278)</f>
        <v>0</v>
      </c>
      <c r="AI56" s="34">
        <f>SUM('3.벌채면적 및 수집량(경제림여부)'!AP278)</f>
        <v>0</v>
      </c>
      <c r="AJ56" s="35">
        <f>SUM('3.벌채면적 및 수집량(경제림여부)'!AQ278)</f>
        <v>0</v>
      </c>
    </row>
    <row r="57" spans="1:36" ht="21.75" customHeight="1">
      <c r="A57" s="1613" t="s">
        <v>51</v>
      </c>
      <c r="B57" s="97" t="s">
        <v>43</v>
      </c>
      <c r="C57" s="1401">
        <f t="shared" si="11"/>
        <v>409</v>
      </c>
      <c r="D57" s="1402">
        <f>E58/E57</f>
        <v>0.84010932695592755</v>
      </c>
      <c r="E57" s="1053">
        <f t="shared" si="12"/>
        <v>20489</v>
      </c>
      <c r="F57" s="1053"/>
      <c r="G57" s="1053">
        <f t="shared" si="13"/>
        <v>12421</v>
      </c>
      <c r="H57" s="1403">
        <f t="shared" si="13"/>
        <v>8068</v>
      </c>
      <c r="I57" s="1401">
        <f>SUM('3.벌채면적 및 수집량(경제림여부)'!I291)</f>
        <v>11</v>
      </c>
      <c r="J57" s="1053">
        <f>SUM('3.벌채면적 및 수집량(경제림여부)'!K291)</f>
        <v>2894</v>
      </c>
      <c r="K57" s="1053">
        <f>SUM('3.벌채면적 및 수집량(경제림여부)'!L291)</f>
        <v>2401</v>
      </c>
      <c r="L57" s="1403">
        <f>SUM('3.벌채면적 및 수집량(경제림여부)'!M291)</f>
        <v>493</v>
      </c>
      <c r="M57" s="1404">
        <f>SUM('3.벌채면적 및 수집량(경제림여부)'!N291)</f>
        <v>115</v>
      </c>
      <c r="N57" s="1053">
        <f>SUM('3.벌채면적 및 수집량(경제림여부)'!P291)</f>
        <v>3165</v>
      </c>
      <c r="O57" s="1053">
        <f>SUM('3.벌채면적 및 수집량(경제림여부)'!Q291)</f>
        <v>3048</v>
      </c>
      <c r="P57" s="1403">
        <f>SUM('3.벌채면적 및 수집량(경제림여부)'!R291)</f>
        <v>117</v>
      </c>
      <c r="Q57" s="1401">
        <f>SUM('3.벌채면적 및 수집량(경제림여부)'!S291)</f>
        <v>155</v>
      </c>
      <c r="R57" s="1053">
        <f>SUM('3.벌채면적 및 수집량(경제림여부)'!U291)</f>
        <v>4575</v>
      </c>
      <c r="S57" s="1053">
        <f>SUM('3.벌채면적 및 수집량(경제림여부)'!V291)</f>
        <v>2794</v>
      </c>
      <c r="T57" s="1405">
        <f>SUM('3.벌채면적 및 수집량(경제림여부)'!W291)</f>
        <v>1781</v>
      </c>
      <c r="U57" s="1401">
        <f>SUM('3.벌채면적 및 수집량(경제림여부)'!X291)</f>
        <v>63</v>
      </c>
      <c r="V57" s="1053">
        <f>SUM('3.벌채면적 및 수집량(경제림여부)'!Z291)</f>
        <v>9041</v>
      </c>
      <c r="W57" s="1053">
        <f>SUM('3.벌채면적 및 수집량(경제림여부)'!AA291)</f>
        <v>3395</v>
      </c>
      <c r="X57" s="1403">
        <f>SUM('3.벌채면적 및 수집량(경제림여부)'!AB291)</f>
        <v>5646</v>
      </c>
      <c r="Y57" s="1401">
        <f>SUM('3.벌채면적 및 수집량(경제림여부)'!AC291)</f>
        <v>65</v>
      </c>
      <c r="Z57" s="1053">
        <f>SUM('3.벌채면적 및 수집량(경제림여부)'!AE291)</f>
        <v>752</v>
      </c>
      <c r="AA57" s="1053">
        <f>SUM('3.벌채면적 및 수집량(경제림여부)'!AF291)</f>
        <v>744</v>
      </c>
      <c r="AB57" s="1403">
        <f>SUM('3.벌채면적 및 수집량(경제림여부)'!AG291)</f>
        <v>8</v>
      </c>
      <c r="AC57" s="33">
        <f>SUM('3.벌채면적 및 수집량(경제림여부)'!AH291)</f>
        <v>0</v>
      </c>
      <c r="AD57" s="34">
        <f>SUM('3.벌채면적 및 수집량(경제림여부)'!AJ291)</f>
        <v>60</v>
      </c>
      <c r="AE57" s="34">
        <f>SUM('3.벌채면적 및 수집량(경제림여부)'!AK291)</f>
        <v>37</v>
      </c>
      <c r="AF57" s="35">
        <f>SUM('3.벌채면적 및 수집량(경제림여부)'!AL291)</f>
        <v>23</v>
      </c>
      <c r="AG57" s="33">
        <f>SUM('3.벌채면적 및 수집량(경제림여부)'!AM291)</f>
        <v>0</v>
      </c>
      <c r="AH57" s="34">
        <f>SUM('3.벌채면적 및 수집량(경제림여부)'!AO291)</f>
        <v>2</v>
      </c>
      <c r="AI57" s="34">
        <f>SUM('3.벌채면적 및 수집량(경제림여부)'!AP291)</f>
        <v>2</v>
      </c>
      <c r="AJ57" s="35">
        <f>SUM('3.벌채면적 및 수집량(경제림여부)'!AQ291)</f>
        <v>0</v>
      </c>
    </row>
    <row r="58" spans="1:36" ht="21.75" customHeight="1">
      <c r="A58" s="1614"/>
      <c r="B58" s="96" t="s">
        <v>44</v>
      </c>
      <c r="C58" s="1401">
        <f t="shared" si="11"/>
        <v>229</v>
      </c>
      <c r="D58" s="1402"/>
      <c r="E58" s="1053">
        <f t="shared" si="12"/>
        <v>17213</v>
      </c>
      <c r="F58" s="1402">
        <f>E58/$E$52</f>
        <v>0.32925228571439502</v>
      </c>
      <c r="G58" s="1053">
        <f t="shared" si="13"/>
        <v>10165</v>
      </c>
      <c r="H58" s="1403">
        <f t="shared" si="13"/>
        <v>7048</v>
      </c>
      <c r="I58" s="1401">
        <f>SUM('3.벌채면적 및 수집량(경제림여부)'!I292)</f>
        <v>11</v>
      </c>
      <c r="J58" s="1053">
        <f>SUM('3.벌채면적 및 수집량(경제림여부)'!K292)</f>
        <v>2894</v>
      </c>
      <c r="K58" s="1053">
        <f>SUM('3.벌채면적 및 수집량(경제림여부)'!L292)</f>
        <v>2401</v>
      </c>
      <c r="L58" s="1403">
        <f>SUM('3.벌채면적 및 수집량(경제림여부)'!M292)</f>
        <v>493</v>
      </c>
      <c r="M58" s="1404">
        <f>SUM('3.벌채면적 및 수집량(경제림여부)'!N292)</f>
        <v>37</v>
      </c>
      <c r="N58" s="1053">
        <f>SUM('3.벌채면적 및 수집량(경제림여부)'!P292)</f>
        <v>1445</v>
      </c>
      <c r="O58" s="1053">
        <f>SUM('3.벌채면적 및 수집량(경제림여부)'!Q292)</f>
        <v>1378</v>
      </c>
      <c r="P58" s="1403">
        <f>SUM('3.벌채면적 및 수집량(경제림여부)'!R292)</f>
        <v>67</v>
      </c>
      <c r="Q58" s="1401">
        <f>SUM('3.벌채면적 및 수집량(경제림여부)'!S292)</f>
        <v>53</v>
      </c>
      <c r="R58" s="1053">
        <f>SUM('3.벌채면적 및 수집량(경제림여부)'!U292)</f>
        <v>3605</v>
      </c>
      <c r="S58" s="1053">
        <f>SUM('3.벌채면적 및 수집량(경제림여부)'!V292)</f>
        <v>2794</v>
      </c>
      <c r="T58" s="1405">
        <f>SUM('3.벌채면적 및 수집량(경제림여부)'!W292)</f>
        <v>811</v>
      </c>
      <c r="U58" s="1401">
        <f>SUM('3.벌채면적 및 수집량(경제림여부)'!X292)</f>
        <v>63</v>
      </c>
      <c r="V58" s="1053">
        <f>SUM('3.벌채면적 및 수집량(경제림여부)'!Z292)</f>
        <v>9041</v>
      </c>
      <c r="W58" s="1053">
        <f>SUM('3.벌채면적 및 수집량(경제림여부)'!AA292)</f>
        <v>3395</v>
      </c>
      <c r="X58" s="1403">
        <f>SUM('3.벌채면적 및 수집량(경제림여부)'!AB292)</f>
        <v>5646</v>
      </c>
      <c r="Y58" s="1401">
        <f>SUM('3.벌채면적 및 수집량(경제림여부)'!AC292)</f>
        <v>65</v>
      </c>
      <c r="Z58" s="1053">
        <f>SUM('3.벌채면적 및 수집량(경제림여부)'!AE292)</f>
        <v>166</v>
      </c>
      <c r="AA58" s="1053">
        <f>SUM('3.벌채면적 및 수집량(경제림여부)'!AF292)</f>
        <v>158</v>
      </c>
      <c r="AB58" s="1403">
        <f>SUM('3.벌채면적 및 수집량(경제림여부)'!AG292)</f>
        <v>8</v>
      </c>
      <c r="AC58" s="33">
        <f>SUM('3.벌채면적 및 수집량(경제림여부)'!AH292)</f>
        <v>0</v>
      </c>
      <c r="AD58" s="34">
        <f>SUM('3.벌채면적 및 수집량(경제림여부)'!AJ292)</f>
        <v>60</v>
      </c>
      <c r="AE58" s="34">
        <f>SUM('3.벌채면적 및 수집량(경제림여부)'!AK292)</f>
        <v>37</v>
      </c>
      <c r="AF58" s="35">
        <f>SUM('3.벌채면적 및 수집량(경제림여부)'!AL292)</f>
        <v>23</v>
      </c>
      <c r="AG58" s="33">
        <f>SUM('3.벌채면적 및 수집량(경제림여부)'!AM292)</f>
        <v>0</v>
      </c>
      <c r="AH58" s="34">
        <f>SUM('3.벌채면적 및 수집량(경제림여부)'!AO292)</f>
        <v>2</v>
      </c>
      <c r="AI58" s="34">
        <f>SUM('3.벌채면적 및 수집량(경제림여부)'!AP292)</f>
        <v>2</v>
      </c>
      <c r="AJ58" s="35">
        <f>SUM('3.벌채면적 및 수집량(경제림여부)'!AQ292)</f>
        <v>0</v>
      </c>
    </row>
    <row r="59" spans="1:36" ht="21.75" customHeight="1">
      <c r="A59" s="1613" t="s">
        <v>52</v>
      </c>
      <c r="B59" s="97" t="s">
        <v>43</v>
      </c>
      <c r="C59" s="1401">
        <f t="shared" si="11"/>
        <v>61.110000000000007</v>
      </c>
      <c r="D59" s="1402">
        <f>E60/E59</f>
        <v>1</v>
      </c>
      <c r="E59" s="1053">
        <f t="shared" si="12"/>
        <v>4012.3599999999997</v>
      </c>
      <c r="F59" s="1053"/>
      <c r="G59" s="1053">
        <f t="shared" si="13"/>
        <v>2975.06</v>
      </c>
      <c r="H59" s="1403">
        <f t="shared" si="13"/>
        <v>1037.3</v>
      </c>
      <c r="I59" s="1401">
        <f>SUM('3.벌채면적 및 수집량(경제림여부)'!I305)</f>
        <v>0</v>
      </c>
      <c r="J59" s="1053">
        <f>SUM('3.벌채면적 및 수집량(경제림여부)'!K305)</f>
        <v>0</v>
      </c>
      <c r="K59" s="1053">
        <f>SUM('3.벌채면적 및 수집량(경제림여부)'!L305)</f>
        <v>0</v>
      </c>
      <c r="L59" s="1403">
        <f>SUM('3.벌채면적 및 수집량(경제림여부)'!M305)</f>
        <v>0</v>
      </c>
      <c r="M59" s="1404">
        <f>SUM('3.벌채면적 및 수집량(경제림여부)'!N305)</f>
        <v>32.700000000000003</v>
      </c>
      <c r="N59" s="1053">
        <f>SUM('3.벌채면적 및 수집량(경제림여부)'!P305)</f>
        <v>684.11</v>
      </c>
      <c r="O59" s="1053">
        <f>SUM('3.벌채면적 및 수집량(경제림여부)'!Q305)</f>
        <v>613.24</v>
      </c>
      <c r="P59" s="1403">
        <f>SUM('3.벌채면적 및 수집량(경제림여부)'!R305)</f>
        <v>70.87</v>
      </c>
      <c r="Q59" s="1401">
        <f>SUM('3.벌채면적 및 수집량(경제림여부)'!S305)</f>
        <v>0</v>
      </c>
      <c r="R59" s="1053">
        <f>SUM('3.벌채면적 및 수집량(경제림여부)'!U305)</f>
        <v>0</v>
      </c>
      <c r="S59" s="1053">
        <f>SUM('3.벌채면적 및 수집량(경제림여부)'!V305)</f>
        <v>0</v>
      </c>
      <c r="T59" s="1405">
        <f>SUM('3.벌채면적 및 수집량(경제림여부)'!W305)</f>
        <v>0</v>
      </c>
      <c r="U59" s="1401">
        <f>SUM('3.벌채면적 및 수집량(경제림여부)'!X305)</f>
        <v>27.7</v>
      </c>
      <c r="V59" s="1053">
        <f>SUM('3.벌채면적 및 수집량(경제림여부)'!Z305)</f>
        <v>3220.66</v>
      </c>
      <c r="W59" s="1053">
        <f>SUM('3.벌채면적 및 수집량(경제림여부)'!AA305)</f>
        <v>2337.85</v>
      </c>
      <c r="X59" s="1403">
        <f>SUM('3.벌채면적 및 수집량(경제림여부)'!AB305)</f>
        <v>882.81</v>
      </c>
      <c r="Y59" s="1401">
        <f>SUM('3.벌채면적 및 수집량(경제림여부)'!AC305)</f>
        <v>0</v>
      </c>
      <c r="Z59" s="1053">
        <f>SUM('3.벌채면적 및 수집량(경제림여부)'!AE305)</f>
        <v>0</v>
      </c>
      <c r="AA59" s="1053">
        <f>SUM('3.벌채면적 및 수집량(경제림여부)'!AF305)</f>
        <v>0</v>
      </c>
      <c r="AB59" s="1403">
        <f>SUM('3.벌채면적 및 수집량(경제림여부)'!AG305)</f>
        <v>0</v>
      </c>
      <c r="AC59" s="33">
        <f>SUM('3.벌채면적 및 수집량(경제림여부)'!AH305)</f>
        <v>0.71</v>
      </c>
      <c r="AD59" s="34">
        <f>SUM('3.벌채면적 및 수집량(경제림여부)'!AJ305)</f>
        <v>107.59</v>
      </c>
      <c r="AE59" s="34">
        <f>SUM('3.벌채면적 및 수집량(경제림여부)'!AK305)</f>
        <v>23.97</v>
      </c>
      <c r="AF59" s="35">
        <f>SUM('3.벌채면적 및 수집량(경제림여부)'!AL305)</f>
        <v>83.62</v>
      </c>
      <c r="AG59" s="33">
        <f>SUM('3.벌채면적 및 수집량(경제림여부)'!AM305)</f>
        <v>0</v>
      </c>
      <c r="AH59" s="34">
        <f>SUM('3.벌채면적 및 수집량(경제림여부)'!AO305)</f>
        <v>0</v>
      </c>
      <c r="AI59" s="34">
        <f>SUM('3.벌채면적 및 수집량(경제림여부)'!AP305)</f>
        <v>0</v>
      </c>
      <c r="AJ59" s="35">
        <f>SUM('3.벌채면적 및 수집량(경제림여부)'!AQ305)</f>
        <v>0</v>
      </c>
    </row>
    <row r="60" spans="1:36" ht="21.75" customHeight="1">
      <c r="A60" s="1614"/>
      <c r="B60" s="96" t="s">
        <v>44</v>
      </c>
      <c r="C60" s="1401">
        <f t="shared" si="11"/>
        <v>60.68</v>
      </c>
      <c r="D60" s="1402"/>
      <c r="E60" s="1053">
        <f t="shared" si="12"/>
        <v>4012.3599999999997</v>
      </c>
      <c r="F60" s="1402">
        <f>E60/$E$52</f>
        <v>7.6748893342764773E-2</v>
      </c>
      <c r="G60" s="1053">
        <f t="shared" si="13"/>
        <v>2975.06</v>
      </c>
      <c r="H60" s="1403">
        <f t="shared" si="13"/>
        <v>1037.3</v>
      </c>
      <c r="I60" s="1401">
        <f>SUM('3.벌채면적 및 수집량(경제림여부)'!I306)</f>
        <v>0</v>
      </c>
      <c r="J60" s="1053">
        <f>SUM('3.벌채면적 및 수집량(경제림여부)'!K306)</f>
        <v>0</v>
      </c>
      <c r="K60" s="1053">
        <f>SUM('3.벌채면적 및 수집량(경제림여부)'!L306)</f>
        <v>0</v>
      </c>
      <c r="L60" s="1403">
        <f>SUM('3.벌채면적 및 수집량(경제림여부)'!M306)</f>
        <v>0</v>
      </c>
      <c r="M60" s="1404">
        <f>SUM('3.벌채면적 및 수집량(경제림여부)'!N306)</f>
        <v>32.700000000000003</v>
      </c>
      <c r="N60" s="1053">
        <f>SUM('3.벌채면적 및 수집량(경제림여부)'!P306)</f>
        <v>684.11</v>
      </c>
      <c r="O60" s="1053">
        <f>SUM('3.벌채면적 및 수집량(경제림여부)'!Q306)</f>
        <v>613.24</v>
      </c>
      <c r="P60" s="1403">
        <f>SUM('3.벌채면적 및 수집량(경제림여부)'!R306)</f>
        <v>70.87</v>
      </c>
      <c r="Q60" s="1401">
        <f>SUM('3.벌채면적 및 수집량(경제림여부)'!S306)</f>
        <v>0</v>
      </c>
      <c r="R60" s="1053">
        <f>SUM('3.벌채면적 및 수집량(경제림여부)'!U306)</f>
        <v>0</v>
      </c>
      <c r="S60" s="1053">
        <f>SUM('3.벌채면적 및 수집량(경제림여부)'!V306)</f>
        <v>0</v>
      </c>
      <c r="T60" s="1405">
        <f>SUM('3.벌채면적 및 수집량(경제림여부)'!W306)</f>
        <v>0</v>
      </c>
      <c r="U60" s="1401">
        <f>SUM('3.벌채면적 및 수집량(경제림여부)'!X306)</f>
        <v>27.27</v>
      </c>
      <c r="V60" s="1053">
        <f>SUM('3.벌채면적 및 수집량(경제림여부)'!Z306)</f>
        <v>3220.66</v>
      </c>
      <c r="W60" s="1053">
        <f>SUM('3.벌채면적 및 수집량(경제림여부)'!AA306)</f>
        <v>2337.85</v>
      </c>
      <c r="X60" s="1403">
        <f>SUM('3.벌채면적 및 수집량(경제림여부)'!AB306)</f>
        <v>882.81</v>
      </c>
      <c r="Y60" s="1401">
        <f>SUM('3.벌채면적 및 수집량(경제림여부)'!AC306)</f>
        <v>0</v>
      </c>
      <c r="Z60" s="1053">
        <f>SUM('3.벌채면적 및 수집량(경제림여부)'!AE306)</f>
        <v>0</v>
      </c>
      <c r="AA60" s="1053">
        <f>SUM('3.벌채면적 및 수집량(경제림여부)'!AF306)</f>
        <v>0</v>
      </c>
      <c r="AB60" s="1403">
        <f>SUM('3.벌채면적 및 수집량(경제림여부)'!AG306)</f>
        <v>0</v>
      </c>
      <c r="AC60" s="33">
        <f>SUM('3.벌채면적 및 수집량(경제림여부)'!AH306)</f>
        <v>0.71</v>
      </c>
      <c r="AD60" s="34">
        <f>SUM('3.벌채면적 및 수집량(경제림여부)'!AJ306)</f>
        <v>107.59</v>
      </c>
      <c r="AE60" s="34">
        <f>SUM('3.벌채면적 및 수집량(경제림여부)'!AK306)</f>
        <v>23.97</v>
      </c>
      <c r="AF60" s="35">
        <f>SUM('3.벌채면적 및 수집량(경제림여부)'!AL306)</f>
        <v>83.62</v>
      </c>
      <c r="AG60" s="33">
        <f>SUM('3.벌채면적 및 수집량(경제림여부)'!AM306)</f>
        <v>0</v>
      </c>
      <c r="AH60" s="34">
        <f>SUM('3.벌채면적 및 수집량(경제림여부)'!AO306)</f>
        <v>0</v>
      </c>
      <c r="AI60" s="34">
        <f>SUM('3.벌채면적 및 수집량(경제림여부)'!AP306)</f>
        <v>0</v>
      </c>
      <c r="AJ60" s="35">
        <f>SUM('3.벌채면적 및 수집량(경제림여부)'!AQ306)</f>
        <v>0</v>
      </c>
    </row>
    <row r="61" spans="1:36" ht="21.75" customHeight="1">
      <c r="A61" s="1613" t="s">
        <v>53</v>
      </c>
      <c r="B61" s="97" t="s">
        <v>43</v>
      </c>
      <c r="C61" s="1401">
        <f t="shared" si="11"/>
        <v>195</v>
      </c>
      <c r="D61" s="1402">
        <f>E62/E61</f>
        <v>0.80549828178694161</v>
      </c>
      <c r="E61" s="1053">
        <f t="shared" si="12"/>
        <v>14550</v>
      </c>
      <c r="F61" s="1053"/>
      <c r="G61" s="1053">
        <f t="shared" si="13"/>
        <v>8791</v>
      </c>
      <c r="H61" s="1403">
        <f t="shared" si="13"/>
        <v>5759</v>
      </c>
      <c r="I61" s="1401">
        <f>SUM('3.벌채면적 및 수집량(경제림여부)'!I319)</f>
        <v>36</v>
      </c>
      <c r="J61" s="1053">
        <f>SUM('3.벌채면적 및 수집량(경제림여부)'!K319)</f>
        <v>4439</v>
      </c>
      <c r="K61" s="1053">
        <f>SUM('3.벌채면적 및 수집량(경제림여부)'!L319)</f>
        <v>3049</v>
      </c>
      <c r="L61" s="1403">
        <f>SUM('3.벌채면적 및 수집량(경제림여부)'!M319)</f>
        <v>1390</v>
      </c>
      <c r="M61" s="1404">
        <f>SUM('3.벌채면적 및 수집량(경제림여부)'!N319)</f>
        <v>0</v>
      </c>
      <c r="N61" s="1053">
        <f>SUM('3.벌채면적 및 수집량(경제림여부)'!P319)</f>
        <v>0</v>
      </c>
      <c r="O61" s="1053">
        <f>SUM('3.벌채면적 및 수집량(경제림여부)'!Q319)</f>
        <v>0</v>
      </c>
      <c r="P61" s="1403">
        <f>SUM('3.벌채면적 및 수집량(경제림여부)'!R319)</f>
        <v>0</v>
      </c>
      <c r="Q61" s="1401">
        <f>SUM('3.벌채면적 및 수집량(경제림여부)'!S319)</f>
        <v>82</v>
      </c>
      <c r="R61" s="1053">
        <f>SUM('3.벌채면적 및 수집량(경제림여부)'!U319)</f>
        <v>2459</v>
      </c>
      <c r="S61" s="1053">
        <f>SUM('3.벌채면적 및 수집량(경제림여부)'!V319)</f>
        <v>2176</v>
      </c>
      <c r="T61" s="1405">
        <f>SUM('3.벌채면적 및 수집량(경제림여부)'!W319)</f>
        <v>283</v>
      </c>
      <c r="U61" s="1401">
        <f>SUM('3.벌채면적 및 수집량(경제림여부)'!X319)</f>
        <v>67</v>
      </c>
      <c r="V61" s="1053">
        <f>SUM('3.벌채면적 및 수집량(경제림여부)'!Z319)</f>
        <v>7258</v>
      </c>
      <c r="W61" s="1053">
        <f>SUM('3.벌채면적 및 수집량(경제림여부)'!AA319)</f>
        <v>3386</v>
      </c>
      <c r="X61" s="1403">
        <f>SUM('3.벌채면적 및 수집량(경제림여부)'!AB319)</f>
        <v>3872</v>
      </c>
      <c r="Y61" s="1401">
        <f>SUM('3.벌채면적 및 수집량(경제림여부)'!AC319)</f>
        <v>0</v>
      </c>
      <c r="Z61" s="1053">
        <f>SUM('3.벌채면적 및 수집량(경제림여부)'!AE319)</f>
        <v>30</v>
      </c>
      <c r="AA61" s="1053">
        <f>SUM('3.벌채면적 및 수집량(경제림여부)'!AF319)</f>
        <v>21</v>
      </c>
      <c r="AB61" s="1403">
        <f>SUM('3.벌채면적 및 수집량(경제림여부)'!AG319)</f>
        <v>9</v>
      </c>
      <c r="AC61" s="33">
        <f>SUM('3.벌채면적 및 수집량(경제림여부)'!AH319)</f>
        <v>10</v>
      </c>
      <c r="AD61" s="34">
        <f>SUM('3.벌채면적 및 수집량(경제림여부)'!AJ319)</f>
        <v>364</v>
      </c>
      <c r="AE61" s="34">
        <f>SUM('3.벌채면적 및 수집량(경제림여부)'!AK319)</f>
        <v>159</v>
      </c>
      <c r="AF61" s="35">
        <f>SUM('3.벌채면적 및 수집량(경제림여부)'!AL319)</f>
        <v>205</v>
      </c>
      <c r="AG61" s="33">
        <f>SUM('3.벌채면적 및 수집량(경제림여부)'!AM319)</f>
        <v>0</v>
      </c>
      <c r="AH61" s="34">
        <f>SUM('3.벌채면적 및 수집량(경제림여부)'!AO319)</f>
        <v>0</v>
      </c>
      <c r="AI61" s="34">
        <f>SUM('3.벌채면적 및 수집량(경제림여부)'!AP319)</f>
        <v>0</v>
      </c>
      <c r="AJ61" s="35">
        <f>SUM('3.벌채면적 및 수집량(경제림여부)'!AQ319)</f>
        <v>0</v>
      </c>
    </row>
    <row r="62" spans="1:36" ht="21.75" customHeight="1">
      <c r="A62" s="1614"/>
      <c r="B62" s="96" t="s">
        <v>44</v>
      </c>
      <c r="C62" s="1424">
        <f t="shared" si="11"/>
        <v>195</v>
      </c>
      <c r="D62" s="1425"/>
      <c r="E62" s="1426">
        <f t="shared" si="12"/>
        <v>11720</v>
      </c>
      <c r="F62" s="1402">
        <f>E62/$E$52</f>
        <v>0.22418153654637249</v>
      </c>
      <c r="G62" s="1426">
        <f t="shared" si="13"/>
        <v>7457</v>
      </c>
      <c r="H62" s="1427">
        <f t="shared" si="13"/>
        <v>4263</v>
      </c>
      <c r="I62" s="1424">
        <f>SUM('3.벌채면적 및 수집량(경제림여부)'!I320)</f>
        <v>36</v>
      </c>
      <c r="J62" s="1426">
        <f>SUM('3.벌채면적 및 수집량(경제림여부)'!K320)</f>
        <v>3627</v>
      </c>
      <c r="K62" s="1426">
        <f>SUM('3.벌채면적 및 수집량(경제림여부)'!L320)</f>
        <v>2662</v>
      </c>
      <c r="L62" s="1427">
        <f>SUM('3.벌채면적 및 수집량(경제림여부)'!M320)</f>
        <v>965</v>
      </c>
      <c r="M62" s="1428">
        <f>SUM('3.벌채면적 및 수집량(경제림여부)'!N320)</f>
        <v>0</v>
      </c>
      <c r="N62" s="1426">
        <f>SUM('3.벌채면적 및 수집량(경제림여부)'!P320)</f>
        <v>0</v>
      </c>
      <c r="O62" s="1426">
        <f>SUM('3.벌채면적 및 수집량(경제림여부)'!Q320)</f>
        <v>0</v>
      </c>
      <c r="P62" s="1427">
        <f>SUM('3.벌채면적 및 수집량(경제림여부)'!R320)</f>
        <v>0</v>
      </c>
      <c r="Q62" s="1424">
        <f>SUM('3.벌채면적 및 수집량(경제림여부)'!S320)</f>
        <v>82</v>
      </c>
      <c r="R62" s="1426">
        <f>SUM('3.벌채면적 및 수집량(경제림여부)'!U320)</f>
        <v>1998</v>
      </c>
      <c r="S62" s="1426">
        <f>SUM('3.벌채면적 및 수집량(경제림여부)'!V320)</f>
        <v>1773</v>
      </c>
      <c r="T62" s="1429">
        <f>SUM('3.벌채면적 및 수집량(경제림여부)'!W320)</f>
        <v>225</v>
      </c>
      <c r="U62" s="1424">
        <f>SUM('3.벌채면적 및 수집량(경제림여부)'!X320)</f>
        <v>67</v>
      </c>
      <c r="V62" s="1426">
        <f>SUM('3.벌채면적 및 수집량(경제림여부)'!Z320)</f>
        <v>5768</v>
      </c>
      <c r="W62" s="1426">
        <f>SUM('3.벌채면적 및 수집량(경제림여부)'!AA320)</f>
        <v>2865</v>
      </c>
      <c r="X62" s="1427">
        <f>SUM('3.벌채면적 및 수집량(경제림여부)'!AB320)</f>
        <v>2903</v>
      </c>
      <c r="Y62" s="1424">
        <f>SUM('3.벌채면적 및 수집량(경제림여부)'!AC320)</f>
        <v>0</v>
      </c>
      <c r="Z62" s="1426">
        <f>SUM('3.벌채면적 및 수집량(경제림여부)'!AE320)</f>
        <v>24</v>
      </c>
      <c r="AA62" s="1426">
        <f>SUM('3.벌채면적 및 수집량(경제림여부)'!AF320)</f>
        <v>18</v>
      </c>
      <c r="AB62" s="1427">
        <f>SUM('3.벌채면적 및 수집량(경제림여부)'!AG320)</f>
        <v>6</v>
      </c>
      <c r="AC62" s="56">
        <f>SUM('3.벌채면적 및 수집량(경제림여부)'!AH320)</f>
        <v>10</v>
      </c>
      <c r="AD62" s="57">
        <f>SUM('3.벌채면적 및 수집량(경제림여부)'!AJ320)</f>
        <v>303</v>
      </c>
      <c r="AE62" s="57">
        <f>SUM('3.벌채면적 및 수집량(경제림여부)'!AK320)</f>
        <v>139</v>
      </c>
      <c r="AF62" s="58">
        <f>SUM('3.벌채면적 및 수집량(경제림여부)'!AL320)</f>
        <v>164</v>
      </c>
      <c r="AG62" s="56">
        <f>SUM('3.벌채면적 및 수집량(경제림여부)'!AM320)</f>
        <v>0</v>
      </c>
      <c r="AH62" s="57">
        <f>SUM('3.벌채면적 및 수집량(경제림여부)'!AO320)</f>
        <v>0</v>
      </c>
      <c r="AI62" s="57">
        <f>SUM('3.벌채면적 및 수집량(경제림여부)'!AP320)</f>
        <v>0</v>
      </c>
      <c r="AJ62" s="58">
        <f>SUM('3.벌채면적 및 수집량(경제림여부)'!AQ320)</f>
        <v>0</v>
      </c>
    </row>
    <row r="63" spans="1:36" ht="21.75" customHeight="1">
      <c r="A63" s="1613" t="s">
        <v>163</v>
      </c>
      <c r="B63" s="97" t="s">
        <v>43</v>
      </c>
      <c r="C63" s="1401">
        <f t="shared" si="11"/>
        <v>270</v>
      </c>
      <c r="D63" s="1402">
        <f>E64/E63</f>
        <v>0</v>
      </c>
      <c r="E63" s="1053">
        <f t="shared" si="12"/>
        <v>82</v>
      </c>
      <c r="F63" s="1053"/>
      <c r="G63" s="1053">
        <f t="shared" si="13"/>
        <v>82</v>
      </c>
      <c r="H63" s="1403">
        <f t="shared" si="13"/>
        <v>0</v>
      </c>
      <c r="I63" s="1401">
        <f>SUM('3.벌채면적 및 수집량(경제림여부)'!I333)</f>
        <v>0</v>
      </c>
      <c r="J63" s="1053">
        <f>SUM('3.벌채면적 및 수집량(경제림여부)'!K333)</f>
        <v>0</v>
      </c>
      <c r="K63" s="1053">
        <f>SUM('3.벌채면적 및 수집량(경제림여부)'!L333)</f>
        <v>0</v>
      </c>
      <c r="L63" s="1403">
        <f>SUM('3.벌채면적 및 수집량(경제림여부)'!M333)</f>
        <v>0</v>
      </c>
      <c r="M63" s="1404">
        <f>SUM('3.벌채면적 및 수집량(경제림여부)'!N333)</f>
        <v>0</v>
      </c>
      <c r="N63" s="1053">
        <f>SUM('3.벌채면적 및 수집량(경제림여부)'!P333)</f>
        <v>0</v>
      </c>
      <c r="O63" s="1053">
        <f>SUM('3.벌채면적 및 수집량(경제림여부)'!Q333)</f>
        <v>0</v>
      </c>
      <c r="P63" s="1403">
        <f>SUM('3.벌채면적 및 수집량(경제림여부)'!R333)</f>
        <v>0</v>
      </c>
      <c r="Q63" s="1401">
        <f>SUM('3.벌채면적 및 수집량(경제림여부)'!S333)</f>
        <v>0</v>
      </c>
      <c r="R63" s="1053">
        <f>SUM('3.벌채면적 및 수집량(경제림여부)'!U333)</f>
        <v>0</v>
      </c>
      <c r="S63" s="1053">
        <f>SUM('3.벌채면적 및 수집량(경제림여부)'!V333)</f>
        <v>0</v>
      </c>
      <c r="T63" s="1405">
        <f>SUM('3.벌채면적 및 수집량(경제림여부)'!W333)</f>
        <v>0</v>
      </c>
      <c r="U63" s="1401">
        <f>SUM('3.벌채면적 및 수집량(경제림여부)'!X333)</f>
        <v>0</v>
      </c>
      <c r="V63" s="1053">
        <f>SUM('3.벌채면적 및 수집량(경제림여부)'!Z333)</f>
        <v>0</v>
      </c>
      <c r="W63" s="1053">
        <f>SUM('3.벌채면적 및 수집량(경제림여부)'!AA333)</f>
        <v>0</v>
      </c>
      <c r="X63" s="1403">
        <f>SUM('3.벌채면적 및 수집량(경제림여부)'!AB333)</f>
        <v>0</v>
      </c>
      <c r="Y63" s="1401">
        <f>SUM('3.벌채면적 및 수집량(경제림여부)'!AC333)</f>
        <v>270</v>
      </c>
      <c r="Z63" s="1053">
        <f>SUM('3.벌채면적 및 수집량(경제림여부)'!AE333)</f>
        <v>82</v>
      </c>
      <c r="AA63" s="1053">
        <f>SUM('3.벌채면적 및 수집량(경제림여부)'!AF333)</f>
        <v>82</v>
      </c>
      <c r="AB63" s="1403">
        <f>SUM('3.벌채면적 및 수집량(경제림여부)'!AG333)</f>
        <v>0</v>
      </c>
      <c r="AC63" s="33">
        <f>SUM('3.벌채면적 및 수집량(경제림여부)'!AH333)</f>
        <v>0</v>
      </c>
      <c r="AD63" s="34">
        <f>SUM('3.벌채면적 및 수집량(경제림여부)'!AJ333)</f>
        <v>0</v>
      </c>
      <c r="AE63" s="34">
        <f>SUM('3.벌채면적 및 수집량(경제림여부)'!AK333)</f>
        <v>0</v>
      </c>
      <c r="AF63" s="35">
        <f>SUM('3.벌채면적 및 수집량(경제림여부)'!AL333)</f>
        <v>0</v>
      </c>
      <c r="AG63" s="33">
        <f>SUM('3.벌채면적 및 수집량(경제림여부)'!AM333)</f>
        <v>0</v>
      </c>
      <c r="AH63" s="34">
        <f>SUM('3.벌채면적 및 수집량(경제림여부)'!AO333)</f>
        <v>0</v>
      </c>
      <c r="AI63" s="34">
        <f>SUM('3.벌채면적 및 수집량(경제림여부)'!AP333)</f>
        <v>0</v>
      </c>
      <c r="AJ63" s="35">
        <f>SUM('3.벌채면적 및 수집량(경제림여부)'!AQ333)</f>
        <v>0</v>
      </c>
    </row>
    <row r="64" spans="1:36" ht="21.75" customHeight="1">
      <c r="A64" s="1614"/>
      <c r="B64" s="96" t="s">
        <v>44</v>
      </c>
      <c r="C64" s="1401">
        <f t="shared" si="11"/>
        <v>0</v>
      </c>
      <c r="D64" s="1402"/>
      <c r="E64" s="1053">
        <f t="shared" si="12"/>
        <v>0</v>
      </c>
      <c r="F64" s="1402">
        <f>E64/$E$52</f>
        <v>0</v>
      </c>
      <c r="G64" s="1053">
        <f t="shared" si="13"/>
        <v>0</v>
      </c>
      <c r="H64" s="1403">
        <f t="shared" si="13"/>
        <v>0</v>
      </c>
      <c r="I64" s="1401">
        <f>SUM('3.벌채면적 및 수집량(경제림여부)'!I334)</f>
        <v>0</v>
      </c>
      <c r="J64" s="1053">
        <f>SUM('3.벌채면적 및 수집량(경제림여부)'!K334)</f>
        <v>0</v>
      </c>
      <c r="K64" s="1053">
        <f>SUM('3.벌채면적 및 수집량(경제림여부)'!L334)</f>
        <v>0</v>
      </c>
      <c r="L64" s="1403">
        <f>SUM('3.벌채면적 및 수집량(경제림여부)'!M334)</f>
        <v>0</v>
      </c>
      <c r="M64" s="1404">
        <f>SUM('3.벌채면적 및 수집량(경제림여부)'!N334)</f>
        <v>0</v>
      </c>
      <c r="N64" s="1053">
        <f>SUM('3.벌채면적 및 수집량(경제림여부)'!P334)</f>
        <v>0</v>
      </c>
      <c r="O64" s="1053">
        <f>SUM('3.벌채면적 및 수집량(경제림여부)'!Q334)</f>
        <v>0</v>
      </c>
      <c r="P64" s="1403">
        <f>SUM('3.벌채면적 및 수집량(경제림여부)'!R334)</f>
        <v>0</v>
      </c>
      <c r="Q64" s="1401">
        <f>SUM('3.벌채면적 및 수집량(경제림여부)'!S334)</f>
        <v>0</v>
      </c>
      <c r="R64" s="1053">
        <f>SUM('3.벌채면적 및 수집량(경제림여부)'!U334)</f>
        <v>0</v>
      </c>
      <c r="S64" s="1053">
        <f>SUM('3.벌채면적 및 수집량(경제림여부)'!V334)</f>
        <v>0</v>
      </c>
      <c r="T64" s="1405">
        <f>SUM('3.벌채면적 및 수집량(경제림여부)'!W334)</f>
        <v>0</v>
      </c>
      <c r="U64" s="1401">
        <f>SUM('3.벌채면적 및 수집량(경제림여부)'!X334)</f>
        <v>0</v>
      </c>
      <c r="V64" s="1053">
        <f>SUM('3.벌채면적 및 수집량(경제림여부)'!Z334)</f>
        <v>0</v>
      </c>
      <c r="W64" s="1053">
        <f>SUM('3.벌채면적 및 수집량(경제림여부)'!AA334)</f>
        <v>0</v>
      </c>
      <c r="X64" s="1403">
        <f>SUM('3.벌채면적 및 수집량(경제림여부)'!AB334)</f>
        <v>0</v>
      </c>
      <c r="Y64" s="1401">
        <f>SUM('3.벌채면적 및 수집량(경제림여부)'!AC334)</f>
        <v>0</v>
      </c>
      <c r="Z64" s="1053">
        <f>SUM('3.벌채면적 및 수집량(경제림여부)'!AE334)</f>
        <v>0</v>
      </c>
      <c r="AA64" s="1053">
        <f>SUM('3.벌채면적 및 수집량(경제림여부)'!AF334)</f>
        <v>0</v>
      </c>
      <c r="AB64" s="1403">
        <f>SUM('3.벌채면적 및 수집량(경제림여부)'!AG334)</f>
        <v>0</v>
      </c>
      <c r="AC64" s="33">
        <f>SUM('3.벌채면적 및 수집량(경제림여부)'!AH334)</f>
        <v>0</v>
      </c>
      <c r="AD64" s="34">
        <f>SUM('3.벌채면적 및 수집량(경제림여부)'!AJ334)</f>
        <v>0</v>
      </c>
      <c r="AE64" s="34">
        <f>SUM('3.벌채면적 및 수집량(경제림여부)'!AK334)</f>
        <v>0</v>
      </c>
      <c r="AF64" s="35">
        <f>SUM('3.벌채면적 및 수집량(경제림여부)'!AL334)</f>
        <v>0</v>
      </c>
      <c r="AG64" s="33">
        <f>SUM('3.벌채면적 및 수집량(경제림여부)'!AM334)</f>
        <v>0</v>
      </c>
      <c r="AH64" s="34">
        <f>SUM('3.벌채면적 및 수집량(경제림여부)'!AO334)</f>
        <v>0</v>
      </c>
      <c r="AI64" s="34">
        <f>SUM('3.벌채면적 및 수집량(경제림여부)'!AP334)</f>
        <v>0</v>
      </c>
      <c r="AJ64" s="35">
        <f>SUM('3.벌채면적 및 수집량(경제림여부)'!AQ334)</f>
        <v>0</v>
      </c>
    </row>
    <row r="65" spans="1:36" ht="21.75" customHeight="1">
      <c r="A65" s="1611" t="s">
        <v>218</v>
      </c>
      <c r="B65" s="98" t="s">
        <v>43</v>
      </c>
      <c r="C65" s="1401">
        <f>SUM(I65,M65,Q65,U65,Y65,AC65,AG65)</f>
        <v>0</v>
      </c>
      <c r="D65" s="1402" t="e">
        <f>E66/E65</f>
        <v>#DIV/0!</v>
      </c>
      <c r="E65" s="1053">
        <f>SUM(G65:H65)</f>
        <v>0</v>
      </c>
      <c r="F65" s="1053"/>
      <c r="G65" s="1053">
        <f t="shared" ref="G65:H66" si="14">SUM(K65,O65,S65,W65,AA65,AE65,AI65)</f>
        <v>0</v>
      </c>
      <c r="H65" s="1403">
        <f t="shared" si="14"/>
        <v>0</v>
      </c>
      <c r="I65" s="1401">
        <f>SUM('3.벌채면적 및 수집량(경제림여부)'!I347)</f>
        <v>0</v>
      </c>
      <c r="J65" s="1053">
        <f>SUM('3.벌채면적 및 수집량(경제림여부)'!K347)</f>
        <v>0</v>
      </c>
      <c r="K65" s="1053">
        <f>SUM('3.벌채면적 및 수집량(경제림여부)'!L347)</f>
        <v>0</v>
      </c>
      <c r="L65" s="1403">
        <f>SUM('3.벌채면적 및 수집량(경제림여부)'!M347)</f>
        <v>0</v>
      </c>
      <c r="M65" s="1404">
        <f>SUM('3.벌채면적 및 수집량(경제림여부)'!N347)</f>
        <v>0</v>
      </c>
      <c r="N65" s="1053">
        <f>SUM('3.벌채면적 및 수집량(경제림여부)'!P347)</f>
        <v>0</v>
      </c>
      <c r="O65" s="1053">
        <f>SUM('3.벌채면적 및 수집량(경제림여부)'!Q347)</f>
        <v>0</v>
      </c>
      <c r="P65" s="1403">
        <f>SUM('3.벌채면적 및 수집량(경제림여부)'!R347)</f>
        <v>0</v>
      </c>
      <c r="Q65" s="1401">
        <f>SUM('3.벌채면적 및 수집량(경제림여부)'!S347)</f>
        <v>0</v>
      </c>
      <c r="R65" s="1053">
        <f>SUM('3.벌채면적 및 수집량(경제림여부)'!U347)</f>
        <v>0</v>
      </c>
      <c r="S65" s="1053">
        <f>SUM('3.벌채면적 및 수집량(경제림여부)'!V347)</f>
        <v>0</v>
      </c>
      <c r="T65" s="1405">
        <f>SUM('3.벌채면적 및 수집량(경제림여부)'!W347)</f>
        <v>0</v>
      </c>
      <c r="U65" s="1401">
        <f>SUM('3.벌채면적 및 수집량(경제림여부)'!X347)</f>
        <v>0</v>
      </c>
      <c r="V65" s="1053">
        <f>SUM('3.벌채면적 및 수집량(경제림여부)'!Z347)</f>
        <v>0</v>
      </c>
      <c r="W65" s="1053">
        <f>SUM('3.벌채면적 및 수집량(경제림여부)'!AA347)</f>
        <v>0</v>
      </c>
      <c r="X65" s="1403">
        <f>SUM('3.벌채면적 및 수집량(경제림여부)'!AB347)</f>
        <v>0</v>
      </c>
      <c r="Y65" s="1401">
        <f>SUM('3.벌채면적 및 수집량(경제림여부)'!AC347)</f>
        <v>0</v>
      </c>
      <c r="Z65" s="1053">
        <f>SUM('3.벌채면적 및 수집량(경제림여부)'!AE347)</f>
        <v>0</v>
      </c>
      <c r="AA65" s="1053">
        <f>SUM('3.벌채면적 및 수집량(경제림여부)'!AF347)</f>
        <v>0</v>
      </c>
      <c r="AB65" s="1403">
        <f>SUM('3.벌채면적 및 수집량(경제림여부)'!AG347)</f>
        <v>0</v>
      </c>
      <c r="AC65" s="33">
        <f>SUM('3.벌채면적 및 수집량(경제림여부)'!AH347)</f>
        <v>0</v>
      </c>
      <c r="AD65" s="34">
        <f>SUM('3.벌채면적 및 수집량(경제림여부)'!AJ347)</f>
        <v>0</v>
      </c>
      <c r="AE65" s="34">
        <f>SUM('3.벌채면적 및 수집량(경제림여부)'!AK347)</f>
        <v>0</v>
      </c>
      <c r="AF65" s="35">
        <f>SUM('3.벌채면적 및 수집량(경제림여부)'!AL347)</f>
        <v>0</v>
      </c>
      <c r="AG65" s="33">
        <f>SUM('3.벌채면적 및 수집량(경제림여부)'!AM347)</f>
        <v>0</v>
      </c>
      <c r="AH65" s="34">
        <f>SUM('3.벌채면적 및 수집량(경제림여부)'!AO347)</f>
        <v>0</v>
      </c>
      <c r="AI65" s="34">
        <f>SUM('3.벌채면적 및 수집량(경제림여부)'!AP347)</f>
        <v>0</v>
      </c>
      <c r="AJ65" s="35">
        <f>SUM('3.벌채면적 및 수집량(경제림여부)'!AQ347)</f>
        <v>0</v>
      </c>
    </row>
    <row r="66" spans="1:36" ht="21.75" customHeight="1">
      <c r="A66" s="1612"/>
      <c r="B66" s="92" t="s">
        <v>44</v>
      </c>
      <c r="C66" s="1430">
        <f>SUM(I66,M66,Q66,U66,Y66,AC66,AG66)</f>
        <v>0</v>
      </c>
      <c r="D66" s="1425"/>
      <c r="E66" s="1426">
        <f>SUM(G66:H66)</f>
        <v>0</v>
      </c>
      <c r="F66" s="1425">
        <f>E66/$E$52</f>
        <v>0</v>
      </c>
      <c r="G66" s="1426">
        <f t="shared" si="14"/>
        <v>0</v>
      </c>
      <c r="H66" s="1431">
        <f t="shared" si="14"/>
        <v>0</v>
      </c>
      <c r="I66" s="1430">
        <f>SUM('3.벌채면적 및 수집량(경제림여부)'!I348)</f>
        <v>0</v>
      </c>
      <c r="J66" s="1426">
        <f>SUM('3.벌채면적 및 수집량(경제림여부)'!K348)</f>
        <v>0</v>
      </c>
      <c r="K66" s="1426">
        <f>SUM('3.벌채면적 및 수집량(경제림여부)'!L348)</f>
        <v>0</v>
      </c>
      <c r="L66" s="1431">
        <f>SUM('3.벌채면적 및 수집량(경제림여부)'!M348)</f>
        <v>0</v>
      </c>
      <c r="M66" s="1428">
        <f>SUM('3.벌채면적 및 수집량(경제림여부)'!N348)</f>
        <v>0</v>
      </c>
      <c r="N66" s="1426">
        <f>SUM('3.벌채면적 및 수집량(경제림여부)'!P348)</f>
        <v>0</v>
      </c>
      <c r="O66" s="1426">
        <f>SUM('3.벌채면적 및 수집량(경제림여부)'!Q348)</f>
        <v>0</v>
      </c>
      <c r="P66" s="1431">
        <f>SUM('3.벌채면적 및 수집량(경제림여부)'!R348)</f>
        <v>0</v>
      </c>
      <c r="Q66" s="1430">
        <f>SUM('3.벌채면적 및 수집량(경제림여부)'!S348)</f>
        <v>0</v>
      </c>
      <c r="R66" s="1426">
        <f>SUM('3.벌채면적 및 수집량(경제림여부)'!U348)</f>
        <v>0</v>
      </c>
      <c r="S66" s="1426">
        <f>SUM('3.벌채면적 및 수집량(경제림여부)'!V348)</f>
        <v>0</v>
      </c>
      <c r="T66" s="1429">
        <f>SUM('3.벌채면적 및 수집량(경제림여부)'!W348)</f>
        <v>0</v>
      </c>
      <c r="U66" s="1430">
        <f>SUM('3.벌채면적 및 수집량(경제림여부)'!X348)</f>
        <v>0</v>
      </c>
      <c r="V66" s="1426">
        <f>SUM('3.벌채면적 및 수집량(경제림여부)'!Z348)</f>
        <v>0</v>
      </c>
      <c r="W66" s="1426">
        <f>SUM('3.벌채면적 및 수집량(경제림여부)'!AA348)</f>
        <v>0</v>
      </c>
      <c r="X66" s="1431">
        <f>SUM('3.벌채면적 및 수집량(경제림여부)'!AB348)</f>
        <v>0</v>
      </c>
      <c r="Y66" s="1430">
        <f>SUM('3.벌채면적 및 수집량(경제림여부)'!AC348)</f>
        <v>0</v>
      </c>
      <c r="Z66" s="1426">
        <f>SUM('3.벌채면적 및 수집량(경제림여부)'!AE348)</f>
        <v>0</v>
      </c>
      <c r="AA66" s="1426">
        <f>SUM('3.벌채면적 및 수집량(경제림여부)'!AF348)</f>
        <v>0</v>
      </c>
      <c r="AB66" s="1431">
        <f>SUM('3.벌채면적 및 수집량(경제림여부)'!AG348)</f>
        <v>0</v>
      </c>
      <c r="AC66" s="201">
        <f>SUM('3.벌채면적 및 수집량(경제림여부)'!AH348)</f>
        <v>0</v>
      </c>
      <c r="AD66" s="57">
        <f>SUM('3.벌채면적 및 수집량(경제림여부)'!AJ348)</f>
        <v>0</v>
      </c>
      <c r="AE66" s="57">
        <f>SUM('3.벌채면적 및 수집량(경제림여부)'!AK348)</f>
        <v>0</v>
      </c>
      <c r="AF66" s="202">
        <f>SUM('3.벌채면적 및 수집량(경제림여부)'!AL348)</f>
        <v>0</v>
      </c>
      <c r="AG66" s="201">
        <f>SUM('3.벌채면적 및 수집량(경제림여부)'!AM348)</f>
        <v>0</v>
      </c>
      <c r="AH66" s="57">
        <f>SUM('3.벌채면적 및 수집량(경제림여부)'!AO348)</f>
        <v>0</v>
      </c>
      <c r="AI66" s="57">
        <f>SUM('3.벌채면적 및 수집량(경제림여부)'!AP348)</f>
        <v>0</v>
      </c>
      <c r="AJ66" s="202">
        <f>SUM('3.벌채면적 및 수집량(경제림여부)'!AQ348)</f>
        <v>0</v>
      </c>
    </row>
    <row r="67" spans="1:36" ht="21.75" customHeight="1">
      <c r="A67" s="1613" t="s">
        <v>138</v>
      </c>
      <c r="B67" s="97" t="s">
        <v>43</v>
      </c>
      <c r="C67" s="1401">
        <f>SUM(I67,M67,Q67,U67,Y67,AC67,AG67)</f>
        <v>4</v>
      </c>
      <c r="D67" s="1402">
        <f>E68/E67</f>
        <v>0.77020202020202022</v>
      </c>
      <c r="E67" s="1053">
        <f>SUM(G67:H67)</f>
        <v>396</v>
      </c>
      <c r="F67" s="1053"/>
      <c r="G67" s="1053">
        <f>SUM(K67,O67,S67,W67,AA67,AE67,AI67)</f>
        <v>259</v>
      </c>
      <c r="H67" s="1403">
        <f>SUM(L67,P67,T67,X67,AB67,AF67,AJ67)</f>
        <v>137</v>
      </c>
      <c r="I67" s="1401">
        <f>SUM('3.벌채면적 및 수집량(경제림여부)'!I361)</f>
        <v>0</v>
      </c>
      <c r="J67" s="1053">
        <f>SUM('3.벌채면적 및 수집량(경제림여부)'!K361)</f>
        <v>0</v>
      </c>
      <c r="K67" s="1053">
        <f>SUM('3.벌채면적 및 수집량(경제림여부)'!L361)</f>
        <v>0</v>
      </c>
      <c r="L67" s="1053">
        <f>SUM('3.벌채면적 및 수집량(경제림여부)'!M361)</f>
        <v>0</v>
      </c>
      <c r="M67" s="1404">
        <f>SUM('3.벌채면적 및 수집량(경제림여부)'!N361)</f>
        <v>0</v>
      </c>
      <c r="N67" s="1404">
        <f>SUM('3.벌채면적 및 수집량(경제림여부)'!P361)</f>
        <v>0</v>
      </c>
      <c r="O67" s="1404">
        <f>SUM('3.벌채면적 및 수집량(경제림여부)'!Q361)</f>
        <v>0</v>
      </c>
      <c r="P67" s="1404">
        <f>SUM('3.벌채면적 및 수집량(경제림여부)'!R361)</f>
        <v>0</v>
      </c>
      <c r="Q67" s="1401">
        <f>SUM('3.벌채면적 및 수집량(경제림여부)'!S361)</f>
        <v>0</v>
      </c>
      <c r="R67" s="1053">
        <f>SUM('3.벌채면적 및 수집량(경제림여부)'!U361)</f>
        <v>0</v>
      </c>
      <c r="S67" s="1053">
        <f>SUM('3.벌채면적 및 수집량(경제림여부)'!V361)</f>
        <v>0</v>
      </c>
      <c r="T67" s="1405">
        <f>SUM('3.벌채면적 및 수집량(경제림여부)'!W361)</f>
        <v>0</v>
      </c>
      <c r="U67" s="1401">
        <f>SUM('3.벌채면적 및 수집량(경제림여부)'!X361)</f>
        <v>0</v>
      </c>
      <c r="V67" s="1053">
        <f>SUM('3.벌채면적 및 수집량(경제림여부)'!Z361)</f>
        <v>0</v>
      </c>
      <c r="W67" s="1053">
        <f>SUM('3.벌채면적 및 수집량(경제림여부)'!AA361)</f>
        <v>0</v>
      </c>
      <c r="X67" s="1403">
        <f>SUM('3.벌채면적 및 수집량(경제림여부)'!AB361)</f>
        <v>0</v>
      </c>
      <c r="Y67" s="1401">
        <f>SUM('3.벌채면적 및 수집량(경제림여부)'!AC361)</f>
        <v>0</v>
      </c>
      <c r="Z67" s="1053">
        <f>SUM('3.벌채면적 및 수집량(경제림여부)'!AE361)</f>
        <v>0</v>
      </c>
      <c r="AA67" s="1053">
        <f>SUM('3.벌채면적 및 수집량(경제림여부)'!AF361)</f>
        <v>0</v>
      </c>
      <c r="AB67" s="1403">
        <f>SUM('3.벌채면적 및 수집량(경제림여부)'!AG361)</f>
        <v>0</v>
      </c>
      <c r="AC67" s="33">
        <f>SUM('3.벌채면적 및 수집량(경제림여부)'!AH361)</f>
        <v>0</v>
      </c>
      <c r="AD67" s="34">
        <f>SUM('3.벌채면적 및 수집량(경제림여부)'!AJ361)</f>
        <v>0</v>
      </c>
      <c r="AE67" s="34">
        <f>SUM('3.벌채면적 및 수집량(경제림여부)'!AK361)</f>
        <v>0</v>
      </c>
      <c r="AF67" s="34">
        <f>SUM('3.벌채면적 및 수집량(경제림여부)'!AL361)</f>
        <v>0</v>
      </c>
      <c r="AG67" s="33">
        <f>SUM('3.벌채면적 및 수집량(경제림여부)'!AM361)</f>
        <v>4</v>
      </c>
      <c r="AH67" s="34">
        <f>SUM('3.벌채면적 및 수집량(경제림여부)'!AO361)</f>
        <v>396</v>
      </c>
      <c r="AI67" s="34">
        <f>SUM('3.벌채면적 및 수집량(경제림여부)'!AP361)</f>
        <v>259</v>
      </c>
      <c r="AJ67" s="35">
        <f>SUM('3.벌채면적 및 수집량(경제림여부)'!AQ361)</f>
        <v>137</v>
      </c>
    </row>
    <row r="68" spans="1:36" ht="21.75" customHeight="1" thickBot="1">
      <c r="A68" s="1627"/>
      <c r="B68" s="99" t="s">
        <v>44</v>
      </c>
      <c r="C68" s="1432">
        <f>SUM(I68,M68,Q68,U68,Y68,AC68,AG68)</f>
        <v>4</v>
      </c>
      <c r="D68" s="1433"/>
      <c r="E68" s="1434">
        <f>SUM(G68:H68)</f>
        <v>305</v>
      </c>
      <c r="F68" s="1402">
        <f>E68/$E$52</f>
        <v>5.8340758230924581E-3</v>
      </c>
      <c r="G68" s="1434">
        <f>SUM(K68,O68,S68,W68,AA68,AE68,AI68)</f>
        <v>201</v>
      </c>
      <c r="H68" s="1435">
        <f>SUM(L68,P68,T68,X68,AB68,AF68,AJ68)</f>
        <v>104</v>
      </c>
      <c r="I68" s="1432">
        <f>SUM('3.벌채면적 및 수집량(경제림여부)'!I362)</f>
        <v>0</v>
      </c>
      <c r="J68" s="1053">
        <f>SUM('3.벌채면적 및 수집량(경제림여부)'!K362)</f>
        <v>0</v>
      </c>
      <c r="K68" s="1053">
        <f>SUM('3.벌채면적 및 수집량(경제림여부)'!L362)</f>
        <v>0</v>
      </c>
      <c r="L68" s="1053">
        <f>SUM('3.벌채면적 및 수집량(경제림여부)'!M362)</f>
        <v>0</v>
      </c>
      <c r="M68" s="1404">
        <f>SUM('3.벌채면적 및 수집량(경제림여부)'!N362)</f>
        <v>0</v>
      </c>
      <c r="N68" s="1404">
        <f>SUM('3.벌채면적 및 수집량(경제림여부)'!P362)</f>
        <v>0</v>
      </c>
      <c r="O68" s="1404">
        <f>SUM('3.벌채면적 및 수집량(경제림여부)'!Q362)</f>
        <v>0</v>
      </c>
      <c r="P68" s="1404">
        <f>SUM('3.벌채면적 및 수집량(경제림여부)'!R362)</f>
        <v>0</v>
      </c>
      <c r="Q68" s="1432">
        <f>SUM('3.벌채면적 및 수집량(경제림여부)'!S362)</f>
        <v>0</v>
      </c>
      <c r="R68" s="1434">
        <f>SUM('3.벌채면적 및 수집량(경제림여부)'!U362)</f>
        <v>0</v>
      </c>
      <c r="S68" s="1434">
        <f>SUM('3.벌채면적 및 수집량(경제림여부)'!V362)</f>
        <v>0</v>
      </c>
      <c r="T68" s="1436">
        <f>SUM('3.벌채면적 및 수집량(경제림여부)'!W362)</f>
        <v>0</v>
      </c>
      <c r="U68" s="1432">
        <f>SUM('3.벌채면적 및 수집량(경제림여부)'!X362)</f>
        <v>0</v>
      </c>
      <c r="V68" s="1434">
        <f>SUM('3.벌채면적 및 수집량(경제림여부)'!Z362)</f>
        <v>0</v>
      </c>
      <c r="W68" s="1434">
        <f>SUM('3.벌채면적 및 수집량(경제림여부)'!AA362)</f>
        <v>0</v>
      </c>
      <c r="X68" s="1435">
        <f>SUM('3.벌채면적 및 수집량(경제림여부)'!AB362)</f>
        <v>0</v>
      </c>
      <c r="Y68" s="1432">
        <f>SUM('3.벌채면적 및 수집량(경제림여부)'!AC362)</f>
        <v>0</v>
      </c>
      <c r="Z68" s="1434">
        <f>SUM('3.벌채면적 및 수집량(경제림여부)'!AE362)</f>
        <v>0</v>
      </c>
      <c r="AA68" s="1434">
        <f>SUM('3.벌채면적 및 수집량(경제림여부)'!AF362)</f>
        <v>0</v>
      </c>
      <c r="AB68" s="1435">
        <f>SUM('3.벌채면적 및 수집량(경제림여부)'!AG362)</f>
        <v>0</v>
      </c>
      <c r="AC68" s="53">
        <f>SUM('3.벌채면적 및 수집량(경제림여부)'!AH362)</f>
        <v>0</v>
      </c>
      <c r="AD68" s="36">
        <f>SUM('3.벌채면적 및 수집량(경제림여부)'!AJ362)</f>
        <v>0</v>
      </c>
      <c r="AE68" s="36">
        <f>SUM('3.벌채면적 및 수집량(경제림여부)'!AK362)</f>
        <v>0</v>
      </c>
      <c r="AF68" s="37">
        <f>SUM('3.벌채면적 및 수집량(경제림여부)'!AL362)</f>
        <v>0</v>
      </c>
      <c r="AG68" s="53">
        <f>SUM('3.벌채면적 및 수집량(경제림여부)'!AM362)</f>
        <v>4</v>
      </c>
      <c r="AH68" s="36">
        <f>SUM('3.벌채면적 및 수집량(경제림여부)'!AO362)</f>
        <v>305</v>
      </c>
      <c r="AI68" s="36">
        <f>SUM('3.벌채면적 및 수집량(경제림여부)'!AP362)</f>
        <v>201</v>
      </c>
      <c r="AJ68" s="37">
        <f>SUM('3.벌채면적 및 수집량(경제림여부)'!AQ362)</f>
        <v>104</v>
      </c>
    </row>
    <row r="69" spans="1:36">
      <c r="E69" s="155"/>
      <c r="G69" s="154"/>
    </row>
    <row r="70" spans="1:36">
      <c r="E70" s="155"/>
    </row>
    <row r="71" spans="1:36">
      <c r="E71" s="155"/>
    </row>
    <row r="72" spans="1:36">
      <c r="E72" s="155"/>
      <c r="H72" s="152"/>
    </row>
    <row r="73" spans="1:36">
      <c r="E73" s="155"/>
      <c r="H73" s="152"/>
    </row>
    <row r="74" spans="1:36">
      <c r="E74" s="155"/>
    </row>
    <row r="75" spans="1:36">
      <c r="E75" s="155"/>
    </row>
    <row r="76" spans="1:36">
      <c r="E76" s="155"/>
    </row>
    <row r="77" spans="1:36">
      <c r="E77" s="155"/>
    </row>
    <row r="78" spans="1:36">
      <c r="E78" s="155"/>
    </row>
    <row r="79" spans="1:36">
      <c r="E79" s="155"/>
    </row>
    <row r="80" spans="1:36">
      <c r="E80" s="155"/>
    </row>
    <row r="81" spans="5:5">
      <c r="E81" s="155"/>
    </row>
    <row r="82" spans="5:5">
      <c r="E82" s="155"/>
    </row>
    <row r="83" spans="5:5">
      <c r="E83" s="155"/>
    </row>
    <row r="85" spans="5:5">
      <c r="E85" s="152"/>
    </row>
    <row r="86" spans="5:5">
      <c r="E86" s="152"/>
    </row>
  </sheetData>
  <mergeCells count="59">
    <mergeCell ref="A67:A68"/>
    <mergeCell ref="A49:A50"/>
    <mergeCell ref="A2:AJ2"/>
    <mergeCell ref="AH4:AJ4"/>
    <mergeCell ref="A6:A8"/>
    <mergeCell ref="B6:B8"/>
    <mergeCell ref="C6:H6"/>
    <mergeCell ref="I6:L6"/>
    <mergeCell ref="M6:P6"/>
    <mergeCell ref="Q6:T6"/>
    <mergeCell ref="U6:X6"/>
    <mergeCell ref="Y6:AB6"/>
    <mergeCell ref="AC6:AF6"/>
    <mergeCell ref="AG6:AJ6"/>
    <mergeCell ref="C7:C8"/>
    <mergeCell ref="E7:H7"/>
    <mergeCell ref="I7:I8"/>
    <mergeCell ref="J7:L7"/>
    <mergeCell ref="M7:M8"/>
    <mergeCell ref="N7:P7"/>
    <mergeCell ref="Q7:Q8"/>
    <mergeCell ref="R7:T7"/>
    <mergeCell ref="AC7:AC8"/>
    <mergeCell ref="AD7:AF7"/>
    <mergeCell ref="AG7:AG8"/>
    <mergeCell ref="AH7:AJ7"/>
    <mergeCell ref="U7:U8"/>
    <mergeCell ref="V7:X7"/>
    <mergeCell ref="Y7:Y8"/>
    <mergeCell ref="Z7:AB7"/>
    <mergeCell ref="A9:A10"/>
    <mergeCell ref="A15:A16"/>
    <mergeCell ref="A19:A20"/>
    <mergeCell ref="A23:A24"/>
    <mergeCell ref="A21:A22"/>
    <mergeCell ref="A11:A12"/>
    <mergeCell ref="A17:A18"/>
    <mergeCell ref="A41:A42"/>
    <mergeCell ref="A25:A26"/>
    <mergeCell ref="A29:A30"/>
    <mergeCell ref="A31:A32"/>
    <mergeCell ref="A33:A34"/>
    <mergeCell ref="A27:A28"/>
    <mergeCell ref="D7:D8"/>
    <mergeCell ref="A13:A14"/>
    <mergeCell ref="A65:A66"/>
    <mergeCell ref="A61:A62"/>
    <mergeCell ref="A63:A64"/>
    <mergeCell ref="A53:A54"/>
    <mergeCell ref="A55:A56"/>
    <mergeCell ref="A57:A58"/>
    <mergeCell ref="A59:A60"/>
    <mergeCell ref="A43:A44"/>
    <mergeCell ref="A45:A46"/>
    <mergeCell ref="A47:A48"/>
    <mergeCell ref="A51:A52"/>
    <mergeCell ref="A35:A36"/>
    <mergeCell ref="A37:A38"/>
    <mergeCell ref="A39:A40"/>
  </mergeCells>
  <phoneticPr fontId="14" type="noConversion"/>
  <printOptions horizontalCentered="1" verticalCentered="1"/>
  <pageMargins left="0.27559055118110237" right="0.27559055118110237" top="0.23622047244094491" bottom="0.15748031496062992" header="0.19685039370078741" footer="0.15748031496062992"/>
  <pageSetup paperSize="9" scale="35" orientation="landscape" r:id="rId1"/>
  <headerFooter alignWithMargins="0"/>
  <ignoredErrors>
    <ignoredError sqref="E23:E26 E31:E37 E53:E54 E19:E20 E39:E48 E57:E6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G374"/>
  <sheetViews>
    <sheetView view="pageBreakPreview" zoomScale="60" zoomScaleNormal="70" workbookViewId="0">
      <pane xSplit="8" ySplit="22" topLeftCell="I274" activePane="bottomRight" state="frozen"/>
      <selection activeCell="I12" sqref="I12"/>
      <selection pane="topRight" activeCell="I12" sqref="I12"/>
      <selection pane="bottomLeft" activeCell="I12" sqref="I12"/>
      <selection pane="bottomRight" activeCell="P285" sqref="P285"/>
    </sheetView>
  </sheetViews>
  <sheetFormatPr defaultRowHeight="13.5"/>
  <cols>
    <col min="1" max="1" width="9.88671875" customWidth="1"/>
    <col min="4" max="8" width="10" style="136" customWidth="1"/>
    <col min="9" max="44" width="10" customWidth="1"/>
  </cols>
  <sheetData>
    <row r="1" spans="1:44">
      <c r="A1" s="27"/>
      <c r="B1" s="27"/>
      <c r="C1" s="27"/>
      <c r="D1" s="135"/>
      <c r="E1" s="135"/>
      <c r="F1" s="135"/>
      <c r="G1" s="135"/>
      <c r="H1" s="135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</row>
    <row r="2" spans="1:44" ht="22.5">
      <c r="A2" s="1680" t="s">
        <v>239</v>
      </c>
      <c r="B2" s="1681"/>
      <c r="C2" s="1681"/>
      <c r="D2" s="1681"/>
      <c r="E2" s="1681"/>
      <c r="F2" s="1681"/>
      <c r="G2" s="1681"/>
      <c r="H2" s="1681"/>
      <c r="I2" s="1681"/>
      <c r="J2" s="1681"/>
      <c r="K2" s="1681"/>
      <c r="L2" s="1681"/>
      <c r="M2" s="1681"/>
      <c r="N2" s="1681"/>
      <c r="O2" s="1681"/>
      <c r="P2" s="1681"/>
      <c r="Q2" s="1681"/>
      <c r="R2" s="1681"/>
      <c r="S2" s="1681"/>
      <c r="T2" s="1681"/>
      <c r="U2" s="1681"/>
      <c r="V2" s="1681"/>
      <c r="W2" s="1681"/>
      <c r="X2" s="1681"/>
      <c r="Y2" s="1681"/>
      <c r="Z2" s="1681"/>
      <c r="AA2" s="1681"/>
      <c r="AB2" s="1681"/>
      <c r="AC2" s="1681"/>
      <c r="AD2" s="1681"/>
      <c r="AE2" s="1681"/>
      <c r="AF2" s="1681"/>
      <c r="AG2" s="1681"/>
      <c r="AH2" s="1681"/>
      <c r="AI2" s="1681"/>
      <c r="AJ2" s="1681"/>
      <c r="AK2" s="1681"/>
      <c r="AL2" s="1681"/>
      <c r="AM2" s="1681"/>
      <c r="AN2" s="1681"/>
      <c r="AO2" s="1681"/>
      <c r="AP2" s="1681"/>
      <c r="AQ2" s="1681"/>
    </row>
    <row r="3" spans="1:44" ht="36" customHeight="1" thickBot="1">
      <c r="A3" s="1056"/>
      <c r="B3" s="1057"/>
      <c r="C3" s="1058"/>
      <c r="D3" s="1059"/>
      <c r="E3" s="1063"/>
      <c r="F3" s="135"/>
      <c r="G3" s="135"/>
      <c r="H3" s="13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177"/>
      <c r="AP3" s="176"/>
      <c r="AQ3" s="1697" t="s">
        <v>130</v>
      </c>
      <c r="AR3" s="1697"/>
    </row>
    <row r="4" spans="1:44" ht="28.5">
      <c r="A4" s="1682" t="s">
        <v>54</v>
      </c>
      <c r="B4" s="1683" t="s">
        <v>55</v>
      </c>
      <c r="C4" s="1684" t="s">
        <v>56</v>
      </c>
      <c r="D4" s="1687" t="s">
        <v>30</v>
      </c>
      <c r="E4" s="1687"/>
      <c r="F4" s="1688"/>
      <c r="G4" s="1688"/>
      <c r="H4" s="1689"/>
      <c r="I4" s="1682" t="s">
        <v>57</v>
      </c>
      <c r="J4" s="1690"/>
      <c r="K4" s="1691"/>
      <c r="L4" s="1691"/>
      <c r="M4" s="1683"/>
      <c r="N4" s="1682" t="s">
        <v>58</v>
      </c>
      <c r="O4" s="1690"/>
      <c r="P4" s="1691"/>
      <c r="Q4" s="1691"/>
      <c r="R4" s="1683"/>
      <c r="S4" s="1682" t="s">
        <v>59</v>
      </c>
      <c r="T4" s="1690"/>
      <c r="U4" s="1691"/>
      <c r="V4" s="1691"/>
      <c r="W4" s="1683"/>
      <c r="X4" s="1682" t="s">
        <v>60</v>
      </c>
      <c r="Y4" s="1690"/>
      <c r="Z4" s="1691"/>
      <c r="AA4" s="1691"/>
      <c r="AB4" s="1683"/>
      <c r="AC4" s="1690" t="s">
        <v>61</v>
      </c>
      <c r="AD4" s="1690"/>
      <c r="AE4" s="1691"/>
      <c r="AF4" s="1691"/>
      <c r="AG4" s="1683"/>
      <c r="AH4" s="1682" t="s">
        <v>96</v>
      </c>
      <c r="AI4" s="1690"/>
      <c r="AJ4" s="1691"/>
      <c r="AK4" s="1691"/>
      <c r="AL4" s="1683"/>
      <c r="AM4" s="1682" t="s">
        <v>62</v>
      </c>
      <c r="AN4" s="1690"/>
      <c r="AO4" s="1691"/>
      <c r="AP4" s="1691"/>
      <c r="AQ4" s="1683"/>
      <c r="AR4" s="1061" t="s">
        <v>225</v>
      </c>
    </row>
    <row r="5" spans="1:44" ht="14.25">
      <c r="A5" s="1672"/>
      <c r="B5" s="1670"/>
      <c r="C5" s="1685"/>
      <c r="D5" s="1692" t="s">
        <v>38</v>
      </c>
      <c r="E5" s="1678" t="s">
        <v>238</v>
      </c>
      <c r="F5" s="1694" t="s">
        <v>39</v>
      </c>
      <c r="G5" s="1694"/>
      <c r="H5" s="1695"/>
      <c r="I5" s="1672" t="s">
        <v>63</v>
      </c>
      <c r="J5" s="1674" t="s">
        <v>237</v>
      </c>
      <c r="K5" s="1671" t="s">
        <v>64</v>
      </c>
      <c r="L5" s="1671"/>
      <c r="M5" s="1670"/>
      <c r="N5" s="1672" t="s">
        <v>63</v>
      </c>
      <c r="O5" s="1676" t="s">
        <v>238</v>
      </c>
      <c r="P5" s="1669" t="s">
        <v>64</v>
      </c>
      <c r="Q5" s="1669"/>
      <c r="R5" s="1670"/>
      <c r="S5" s="1672" t="s">
        <v>63</v>
      </c>
      <c r="T5" s="1676" t="s">
        <v>238</v>
      </c>
      <c r="U5" s="1669" t="s">
        <v>64</v>
      </c>
      <c r="V5" s="1669"/>
      <c r="W5" s="1670"/>
      <c r="X5" s="1672" t="s">
        <v>63</v>
      </c>
      <c r="Y5" s="1676" t="s">
        <v>238</v>
      </c>
      <c r="Z5" s="1669" t="s">
        <v>64</v>
      </c>
      <c r="AA5" s="1669"/>
      <c r="AB5" s="1670"/>
      <c r="AC5" s="1672" t="s">
        <v>63</v>
      </c>
      <c r="AD5" s="1676" t="s">
        <v>238</v>
      </c>
      <c r="AE5" s="1669" t="s">
        <v>64</v>
      </c>
      <c r="AF5" s="1669"/>
      <c r="AG5" s="1670"/>
      <c r="AH5" s="1672" t="s">
        <v>97</v>
      </c>
      <c r="AI5" s="1676" t="s">
        <v>238</v>
      </c>
      <c r="AJ5" s="1669" t="s">
        <v>98</v>
      </c>
      <c r="AK5" s="1669"/>
      <c r="AL5" s="1670"/>
      <c r="AM5" s="1672" t="s">
        <v>63</v>
      </c>
      <c r="AN5" s="1676" t="s">
        <v>238</v>
      </c>
      <c r="AO5" s="1669" t="s">
        <v>64</v>
      </c>
      <c r="AP5" s="1669"/>
      <c r="AQ5" s="1670"/>
      <c r="AR5" s="175" t="s">
        <v>223</v>
      </c>
    </row>
    <row r="6" spans="1:44" ht="21" customHeight="1">
      <c r="A6" s="1672"/>
      <c r="B6" s="1670"/>
      <c r="C6" s="1686"/>
      <c r="D6" s="1693"/>
      <c r="E6" s="1679"/>
      <c r="F6" s="178" t="s">
        <v>4</v>
      </c>
      <c r="G6" s="178" t="s">
        <v>41</v>
      </c>
      <c r="H6" s="179" t="s">
        <v>42</v>
      </c>
      <c r="I6" s="1696"/>
      <c r="J6" s="1675"/>
      <c r="K6" s="180" t="s">
        <v>65</v>
      </c>
      <c r="L6" s="180" t="s">
        <v>66</v>
      </c>
      <c r="M6" s="181" t="s">
        <v>67</v>
      </c>
      <c r="N6" s="1673"/>
      <c r="O6" s="1677"/>
      <c r="P6" s="1483" t="s">
        <v>65</v>
      </c>
      <c r="Q6" s="1483" t="s">
        <v>66</v>
      </c>
      <c r="R6" s="1484" t="s">
        <v>67</v>
      </c>
      <c r="S6" s="1673"/>
      <c r="T6" s="1677"/>
      <c r="U6" s="1483" t="s">
        <v>65</v>
      </c>
      <c r="V6" s="1483" t="s">
        <v>66</v>
      </c>
      <c r="W6" s="1484" t="s">
        <v>67</v>
      </c>
      <c r="X6" s="1673"/>
      <c r="Y6" s="1677"/>
      <c r="Z6" s="1483" t="s">
        <v>65</v>
      </c>
      <c r="AA6" s="1483" t="s">
        <v>66</v>
      </c>
      <c r="AB6" s="1484" t="s">
        <v>67</v>
      </c>
      <c r="AC6" s="1673"/>
      <c r="AD6" s="1677"/>
      <c r="AE6" s="1483" t="s">
        <v>65</v>
      </c>
      <c r="AF6" s="1483" t="s">
        <v>66</v>
      </c>
      <c r="AG6" s="1484" t="s">
        <v>67</v>
      </c>
      <c r="AH6" s="1673"/>
      <c r="AI6" s="1677"/>
      <c r="AJ6" s="1483" t="s">
        <v>99</v>
      </c>
      <c r="AK6" s="1483" t="s">
        <v>100</v>
      </c>
      <c r="AL6" s="1484" t="s">
        <v>101</v>
      </c>
      <c r="AM6" s="1673"/>
      <c r="AN6" s="1698"/>
      <c r="AO6" s="1483" t="s">
        <v>65</v>
      </c>
      <c r="AP6" s="1483" t="s">
        <v>66</v>
      </c>
      <c r="AQ6" s="1484" t="s">
        <v>67</v>
      </c>
      <c r="AR6" s="706" t="s">
        <v>224</v>
      </c>
    </row>
    <row r="7" spans="1:44" ht="15" customHeight="1">
      <c r="A7" s="1668" t="s">
        <v>68</v>
      </c>
      <c r="B7" s="1647" t="s">
        <v>69</v>
      </c>
      <c r="C7" s="312" t="s">
        <v>43</v>
      </c>
      <c r="D7" s="1396">
        <f>D21+D261</f>
        <v>37549.360000000001</v>
      </c>
      <c r="E7" s="214">
        <f>E21+E261</f>
        <v>35772.93</v>
      </c>
      <c r="F7" s="1394">
        <f>G7+H7</f>
        <v>1293908.3599999999</v>
      </c>
      <c r="G7" s="214">
        <f t="shared" ref="G7:G24" si="0">SUM(L7,Q7,V7,AA7,AF7,AK7,AP7)</f>
        <v>825332.05999999994</v>
      </c>
      <c r="H7" s="256">
        <f t="shared" ref="H7:H24" si="1">SUM(M7,R7,W7,AB7,AG7,AL7,AQ7)</f>
        <v>468576.3</v>
      </c>
      <c r="I7" s="1046">
        <f>SUM(I21,I261)</f>
        <v>4444</v>
      </c>
      <c r="J7" s="1515">
        <f>SUM(J21,J261)</f>
        <v>4330</v>
      </c>
      <c r="K7" s="209">
        <f>L7+M7</f>
        <v>684668</v>
      </c>
      <c r="L7" s="209">
        <f t="shared" ref="L7:M7" si="2">SUM(L9,L11,L13,L15,L17,L19)</f>
        <v>363548</v>
      </c>
      <c r="M7" s="1026">
        <f t="shared" si="2"/>
        <v>321120</v>
      </c>
      <c r="N7" s="210">
        <f t="shared" ref="N7:O7" si="3">SUM(N21,N261)</f>
        <v>658.7</v>
      </c>
      <c r="O7" s="209">
        <f t="shared" si="3"/>
        <v>637.70000000000005</v>
      </c>
      <c r="P7" s="209">
        <f>Q7+R7</f>
        <v>21485.11</v>
      </c>
      <c r="Q7" s="209">
        <f t="shared" ref="Q7:R7" si="4">SUM(Q9,Q11,Q13,Q15,Q17,Q19)</f>
        <v>14376.24</v>
      </c>
      <c r="R7" s="1026">
        <f t="shared" si="4"/>
        <v>7108.87</v>
      </c>
      <c r="S7" s="210">
        <f t="shared" ref="S7:T8" si="5">SUM(S21,S261)</f>
        <v>1613</v>
      </c>
      <c r="T7" s="209">
        <f t="shared" si="5"/>
        <v>1521</v>
      </c>
      <c r="U7" s="209">
        <f>V7+W7</f>
        <v>49255</v>
      </c>
      <c r="V7" s="209">
        <f t="shared" ref="V7:W7" si="6">SUM(V9,V11,V13,V15,V17,V19)</f>
        <v>26715</v>
      </c>
      <c r="W7" s="1026">
        <f t="shared" si="6"/>
        <v>22540</v>
      </c>
      <c r="X7" s="1046">
        <f t="shared" ref="X7:Y7" si="7">SUM(X21,X261)</f>
        <v>1674.7</v>
      </c>
      <c r="Y7" s="1515">
        <f t="shared" si="7"/>
        <v>1633.27</v>
      </c>
      <c r="Z7" s="209">
        <f>AA7+AB7</f>
        <v>180253.66</v>
      </c>
      <c r="AA7" s="209">
        <f t="shared" ref="AA7:AB7" si="8">SUM(AA9,AA11,AA13,AA15,AA17,AA19)</f>
        <v>93417.85</v>
      </c>
      <c r="AB7" s="1026">
        <f t="shared" si="8"/>
        <v>86835.81</v>
      </c>
      <c r="AC7" s="210">
        <f t="shared" ref="AC7:AD8" si="9">SUM(AC21,AC261)</f>
        <v>28206.25</v>
      </c>
      <c r="AD7" s="209">
        <f t="shared" si="9"/>
        <v>26784.25</v>
      </c>
      <c r="AE7" s="209">
        <f>AF7+AG7</f>
        <v>305336</v>
      </c>
      <c r="AF7" s="209">
        <f t="shared" ref="AF7:AG7" si="10">SUM(AF9,AF11,AF13,AF15,AF17,AF19)</f>
        <v>300466</v>
      </c>
      <c r="AG7" s="1026">
        <f t="shared" si="10"/>
        <v>4870</v>
      </c>
      <c r="AH7" s="215">
        <f t="shared" ref="AH7:AI8" si="11">SUM(AH21,AH261)</f>
        <v>629.71</v>
      </c>
      <c r="AI7" s="1485">
        <f t="shared" si="11"/>
        <v>558.71</v>
      </c>
      <c r="AJ7" s="209">
        <f>AK7+AL7</f>
        <v>47837.59</v>
      </c>
      <c r="AK7" s="209">
        <f t="shared" ref="AK7:AL7" si="12">SUM(AK9,AK11,AK13,AK15,AK17,AK19)</f>
        <v>25010.97</v>
      </c>
      <c r="AL7" s="1026">
        <f t="shared" si="12"/>
        <v>22826.62</v>
      </c>
      <c r="AM7" s="215">
        <f t="shared" ref="AM7:AN8" si="13">SUM(AM21,AM261)</f>
        <v>323</v>
      </c>
      <c r="AN7" s="1485">
        <f t="shared" si="13"/>
        <v>308</v>
      </c>
      <c r="AO7" s="209">
        <f>AP7+AQ7</f>
        <v>5073</v>
      </c>
      <c r="AP7" s="209">
        <f t="shared" ref="AP7:AQ7" si="14">SUM(AP9,AP11,AP13,AP15,AP17,AP19)</f>
        <v>1798</v>
      </c>
      <c r="AQ7" s="1026">
        <f t="shared" si="14"/>
        <v>3275</v>
      </c>
      <c r="AR7" s="707">
        <f t="shared" ref="AR7:AR8" si="15">SUM(AR21,AR261)</f>
        <v>59366</v>
      </c>
    </row>
    <row r="8" spans="1:44" ht="17.25">
      <c r="A8" s="1666"/>
      <c r="B8" s="1646"/>
      <c r="C8" s="313" t="s">
        <v>44</v>
      </c>
      <c r="D8" s="1397">
        <f>D22+D262</f>
        <v>27536.93</v>
      </c>
      <c r="E8" s="216">
        <f>E22+E262</f>
        <v>26042.93</v>
      </c>
      <c r="F8" s="1395">
        <f>G8+H8</f>
        <v>1122995.3599999999</v>
      </c>
      <c r="G8" s="216">
        <f t="shared" si="0"/>
        <v>693458.05999999994</v>
      </c>
      <c r="H8" s="257">
        <f t="shared" si="1"/>
        <v>429537.3</v>
      </c>
      <c r="I8" s="1047">
        <f>SUM(I22,I262)</f>
        <v>4416</v>
      </c>
      <c r="J8" s="1516">
        <f>SUM(J22,J262)</f>
        <v>4306</v>
      </c>
      <c r="K8" s="211">
        <f>L8+M8</f>
        <v>659726</v>
      </c>
      <c r="L8" s="211">
        <f t="shared" ref="L8:M8" si="16">SUM(L10,L12,L14,L16,L18,L20)</f>
        <v>346436</v>
      </c>
      <c r="M8" s="217">
        <f t="shared" si="16"/>
        <v>313290</v>
      </c>
      <c r="N8" s="212">
        <f>SUM(N22,N262)</f>
        <v>566.70000000000005</v>
      </c>
      <c r="O8" s="211">
        <f>SUM(O22,O262)</f>
        <v>549.70000000000005</v>
      </c>
      <c r="P8" s="211">
        <f>Q8+R8</f>
        <v>16075.11</v>
      </c>
      <c r="Q8" s="211">
        <f t="shared" ref="Q8:R8" si="17">SUM(Q10,Q12,Q14,Q16,Q18,Q20)</f>
        <v>10268.24</v>
      </c>
      <c r="R8" s="217">
        <f t="shared" si="17"/>
        <v>5806.87</v>
      </c>
      <c r="S8" s="212">
        <f t="shared" si="5"/>
        <v>623</v>
      </c>
      <c r="T8" s="211">
        <f t="shared" si="5"/>
        <v>623</v>
      </c>
      <c r="U8" s="211">
        <f>V8+W8</f>
        <v>16423</v>
      </c>
      <c r="V8" s="211">
        <f t="shared" ref="V8:W8" si="18">SUM(V10,V12,V14,V16,V18,V20)</f>
        <v>10145</v>
      </c>
      <c r="W8" s="217">
        <f t="shared" si="18"/>
        <v>6278</v>
      </c>
      <c r="X8" s="1047">
        <f>SUM(X22,X262)</f>
        <v>1498.27</v>
      </c>
      <c r="Y8" s="1516">
        <f>SUM(Y22,Y262)</f>
        <v>1457.27</v>
      </c>
      <c r="Z8" s="211">
        <f>AA8+AB8</f>
        <v>163811.66</v>
      </c>
      <c r="AA8" s="211">
        <f t="shared" ref="AA8:AB8" si="19">SUM(AA10,AA12,AA14,AA16,AA18,AA20)</f>
        <v>86863.85</v>
      </c>
      <c r="AB8" s="217">
        <f t="shared" si="19"/>
        <v>76947.81</v>
      </c>
      <c r="AC8" s="212">
        <f t="shared" si="9"/>
        <v>19654.25</v>
      </c>
      <c r="AD8" s="211">
        <f t="shared" si="9"/>
        <v>18438.25</v>
      </c>
      <c r="AE8" s="211">
        <f>AF8+AG8</f>
        <v>218817</v>
      </c>
      <c r="AF8" s="211">
        <f t="shared" ref="AF8:AG8" si="20">SUM(AF10,AF12,AF14,AF16,AF18,AF20)</f>
        <v>215796</v>
      </c>
      <c r="AG8" s="217">
        <f t="shared" si="20"/>
        <v>3021</v>
      </c>
      <c r="AH8" s="212">
        <f t="shared" si="11"/>
        <v>550.71</v>
      </c>
      <c r="AI8" s="211">
        <f t="shared" si="11"/>
        <v>480.71</v>
      </c>
      <c r="AJ8" s="211">
        <f>AK8+AL8</f>
        <v>43985.59</v>
      </c>
      <c r="AK8" s="211">
        <f t="shared" ref="AK8:AL8" si="21">SUM(AK10,AK12,AK14,AK16,AK18,AK20)</f>
        <v>22278.97</v>
      </c>
      <c r="AL8" s="217">
        <f t="shared" si="21"/>
        <v>21706.62</v>
      </c>
      <c r="AM8" s="212">
        <f t="shared" si="13"/>
        <v>228</v>
      </c>
      <c r="AN8" s="211">
        <f t="shared" si="13"/>
        <v>188</v>
      </c>
      <c r="AO8" s="211">
        <f>AP8+AQ8</f>
        <v>4157</v>
      </c>
      <c r="AP8" s="211">
        <f t="shared" ref="AP8:AQ8" si="22">SUM(AP10,AP12,AP14,AP16,AP18,AP20)</f>
        <v>1670</v>
      </c>
      <c r="AQ8" s="217">
        <f t="shared" si="22"/>
        <v>2487</v>
      </c>
      <c r="AR8" s="708">
        <f t="shared" si="15"/>
        <v>26616</v>
      </c>
    </row>
    <row r="9" spans="1:44" ht="17.25">
      <c r="A9" s="1666"/>
      <c r="B9" s="1647" t="s">
        <v>70</v>
      </c>
      <c r="C9" s="312" t="s">
        <v>43</v>
      </c>
      <c r="D9" s="218">
        <f>SUM(I9,N9,S9,X9,AC9,AH9,AM9)</f>
        <v>10546.66</v>
      </c>
      <c r="E9" s="219">
        <f>SUM(J9,O9,T9,Y9,AD9,AI9,AN9)</f>
        <v>10387.23</v>
      </c>
      <c r="F9" s="219">
        <f t="shared" ref="F9:F20" si="23">SUM(G9+H9)</f>
        <v>949999.25</v>
      </c>
      <c r="G9" s="219">
        <f t="shared" si="0"/>
        <v>561734.81999999995</v>
      </c>
      <c r="H9" s="320">
        <f t="shared" si="1"/>
        <v>388264.43</v>
      </c>
      <c r="I9" s="220">
        <f t="shared" ref="I9:AM9" si="24">SUM(I25+I39+I53+I67+I81+I95+I109+I123+I137+I151+I165+I179+I193+I207+I221+I235+I249+I265+I279+I293+I307+I321+I335+I349+I363)</f>
        <v>3977</v>
      </c>
      <c r="J9" s="315">
        <f t="shared" ref="J9" si="25">SUM(J25+J39+J53+J67+J81+J95+J109+J123+J137+J151+J165+J179+J193+J207+J221+J235+J249+J265+J279+J293+J307+J321+J335+J349+J363)</f>
        <v>3928</v>
      </c>
      <c r="K9" s="354">
        <f>L9+M9</f>
        <v>635891</v>
      </c>
      <c r="L9" s="315">
        <f t="shared" si="24"/>
        <v>354663</v>
      </c>
      <c r="M9" s="1486">
        <f t="shared" si="24"/>
        <v>281228</v>
      </c>
      <c r="N9" s="220">
        <f>SUM(N25+N39+N53+N67+N81+N95+N109+N123+N137+N151+N165+N179+N193+N207+N221+N235+N249+N265+N279+N293+N307+N321+N335+N349+N363)</f>
        <v>9</v>
      </c>
      <c r="O9" s="315">
        <f>SUM(O25+O39+O53+O67+O81+O95+O109+O123+O137+O151+O165+O179+O193+O207+O221+O235+O249+O265+O279+O293+O307+O321+O335+O349+O363)</f>
        <v>9</v>
      </c>
      <c r="P9" s="354">
        <f>Q9+R9</f>
        <v>120</v>
      </c>
      <c r="Q9" s="315">
        <f t="shared" ref="Q9:R9" si="26">SUM(Q25+Q39+Q53+Q67+Q81+Q95+Q109+Q123+Q137+Q151+Q165+Q179+Q193+Q207+Q221+Q235+Q249+Q265+Q279+Q293+Q307+Q321+Q335+Q349+Q363)</f>
        <v>95</v>
      </c>
      <c r="R9" s="1486">
        <f t="shared" si="26"/>
        <v>25</v>
      </c>
      <c r="S9" s="220">
        <f t="shared" si="24"/>
        <v>67</v>
      </c>
      <c r="T9" s="315">
        <f t="shared" ref="T9" si="27">SUM(T25+T39+T53+T67+T81+T95+T109+T123+T137+T151+T165+T179+T193+T207+T221+T235+T249+T265+T279+T293+T307+T321+T335+T349+T363)</f>
        <v>67</v>
      </c>
      <c r="U9" s="354">
        <f>V9+W9</f>
        <v>6683</v>
      </c>
      <c r="V9" s="315">
        <f t="shared" ref="V9:W9" si="28">SUM(V25+V39+V53+V67+V81+V95+V109+V123+V137+V151+V165+V179+V193+V207+V221+V235+V249+V265+V279+V293+V307+V321+V335+V349+V363)</f>
        <v>4149</v>
      </c>
      <c r="W9" s="1486">
        <f t="shared" si="28"/>
        <v>2534</v>
      </c>
      <c r="X9" s="220">
        <f t="shared" si="24"/>
        <v>1430.7</v>
      </c>
      <c r="Y9" s="315">
        <f t="shared" ref="Y9" si="29">SUM(Y25+Y39+Y53+Y67+Y81+Y95+Y109+Y123+Y137+Y151+Y165+Y179+Y193+Y207+Y221+Y235+Y249+Y265+Y279+Y293+Y307+Y321+Y335+Y349+Y363)</f>
        <v>1389.27</v>
      </c>
      <c r="Z9" s="354">
        <f>AA9+AB9</f>
        <v>163162.66</v>
      </c>
      <c r="AA9" s="315">
        <f t="shared" ref="AA9:AB9" si="30">SUM(AA25+AA39+AA53+AA67+AA81+AA95+AA109+AA123+AA137+AA151+AA165+AA179+AA193+AA207+AA221+AA235+AA249+AA265+AA279+AA293+AA307+AA321+AA335+AA349+AA363)</f>
        <v>87170.85</v>
      </c>
      <c r="AB9" s="1486">
        <f t="shared" si="30"/>
        <v>75991.81</v>
      </c>
      <c r="AC9" s="319">
        <f t="shared" si="24"/>
        <v>4433.25</v>
      </c>
      <c r="AD9" s="736">
        <f t="shared" ref="AD9" si="31">SUM(AD25+AD39+AD53+AD67+AD81+AD95+AD109+AD123+AD137+AD151+AD165+AD179+AD193+AD207+AD221+AD235+AD249+AD265+AD279+AD293+AD307+AD321+AD335+AD349+AD363)</f>
        <v>4433.25</v>
      </c>
      <c r="AE9" s="354">
        <f>AF9+AG9</f>
        <v>95476</v>
      </c>
      <c r="AF9" s="315">
        <f t="shared" ref="AF9:AG9" si="32">SUM(AF25+AF39+AF53+AF67+AF81+AF95+AF109+AF123+AF137+AF151+AF165+AF179+AF193+AF207+AF221+AF235+AF249+AF265+AF279+AF293+AF307+AF321+AF335+AF349+AF363)</f>
        <v>90683</v>
      </c>
      <c r="AG9" s="1486">
        <f t="shared" si="32"/>
        <v>4793</v>
      </c>
      <c r="AH9" s="319">
        <f t="shared" si="24"/>
        <v>554.71</v>
      </c>
      <c r="AI9" s="736">
        <f t="shared" ref="AI9" si="33">SUM(AI25+AI39+AI53+AI67+AI81+AI95+AI109+AI123+AI137+AI151+AI165+AI179+AI193+AI207+AI221+AI235+AI249+AI265+AI279+AI293+AI307+AI321+AI335+AI349+AI363)</f>
        <v>496.71</v>
      </c>
      <c r="AJ9" s="354">
        <f>AK9+AL9</f>
        <v>45558.59</v>
      </c>
      <c r="AK9" s="315">
        <f t="shared" ref="AK9:AL9" si="34">SUM(AK25+AK39+AK53+AK67+AK81+AK95+AK109+AK123+AK137+AK151+AK165+AK179+AK193+AK207+AK221+AK235+AK249+AK265+AK279+AK293+AK307+AK321+AK335+AK349+AK363)</f>
        <v>23563.97</v>
      </c>
      <c r="AL9" s="1486">
        <f t="shared" si="34"/>
        <v>21994.62</v>
      </c>
      <c r="AM9" s="220">
        <f t="shared" si="24"/>
        <v>75</v>
      </c>
      <c r="AN9" s="315">
        <f t="shared" ref="AN9" si="35">SUM(AN25+AN39+AN53+AN67+AN81+AN95+AN109+AN123+AN137+AN151+AN165+AN179+AN193+AN207+AN221+AN235+AN249+AN265+AN279+AN293+AN307+AN321+AN335+AN349+AN363)</f>
        <v>64</v>
      </c>
      <c r="AO9" s="354">
        <f>AP9+AQ9</f>
        <v>3108</v>
      </c>
      <c r="AP9" s="315">
        <f t="shared" ref="AP9:AQ9" si="36">SUM(AP25+AP39+AP53+AP67+AP81+AP95+AP109+AP123+AP137+AP151+AP165+AP179+AP193+AP207+AP221+AP235+AP249+AP265+AP279+AP293+AP307+AP321+AP335+AP349+AP363)</f>
        <v>1410</v>
      </c>
      <c r="AQ9" s="1486">
        <f t="shared" si="36"/>
        <v>1698</v>
      </c>
      <c r="AR9" s="709">
        <f t="shared" ref="AR9" si="37">SUM(AR25+AR39+AR53+AR67+AR81+AR95+AR109+AR123+AR137+AR151+AR165+AR179+AR193+AR207+AR221+AR235+AR249+AR265+AR279+AR293+AR307+AR321+AR335+AR349+AR363)</f>
        <v>45715</v>
      </c>
    </row>
    <row r="10" spans="1:44" ht="17.25">
      <c r="A10" s="1666"/>
      <c r="B10" s="1665"/>
      <c r="C10" s="494" t="s">
        <v>44</v>
      </c>
      <c r="D10" s="495">
        <f t="shared" ref="D10:E22" si="38">SUM(I10,N10,S10,X10,AC10,AH10,AM10)</f>
        <v>10017.23</v>
      </c>
      <c r="E10" s="496">
        <f t="shared" si="38"/>
        <v>9860.23</v>
      </c>
      <c r="F10" s="496">
        <f t="shared" si="23"/>
        <v>890810.25</v>
      </c>
      <c r="G10" s="496">
        <f t="shared" si="0"/>
        <v>521299.81999999995</v>
      </c>
      <c r="H10" s="497">
        <f t="shared" si="1"/>
        <v>369510.43</v>
      </c>
      <c r="I10" s="221">
        <f t="shared" ref="I10:AM10" si="39">SUM(I26+I40+I54+I68+I82+I96+I110+I124+I138+I152+I166+I180+I194+I208+I222+I236+I250+I266+I280+I294+I308+I322+I336+I350+I364)</f>
        <v>3955</v>
      </c>
      <c r="J10" s="1487">
        <f t="shared" ref="J10" si="40">SUM(J26+J40+J54+J68+J82+J96+J110+J124+J138+J152+J166+J180+J194+J208+J222+J236+J250+J266+J280+J294+J308+J322+J336+J350+J364)</f>
        <v>3906</v>
      </c>
      <c r="K10" s="413">
        <f t="shared" ref="K10:K20" si="41">L10+M10</f>
        <v>611626</v>
      </c>
      <c r="L10" s="735">
        <f t="shared" ref="L10:M10" si="42">SUM(L26+L40+L54+L68+L82+L96+L110+L124+L138+L152+L166+L180+L194+L208+L222+L236+L250+L266+L280+L294+L308+L322+L336+L350+L364)</f>
        <v>337672</v>
      </c>
      <c r="M10" s="1488">
        <f t="shared" si="42"/>
        <v>273954</v>
      </c>
      <c r="N10" s="221">
        <f t="shared" si="39"/>
        <v>9</v>
      </c>
      <c r="O10" s="1487">
        <f t="shared" ref="O10" si="43">SUM(O26+O40+O54+O68+O82+O96+O110+O124+O138+O152+O166+O180+O194+O208+O222+O236+O250+O266+O280+O294+O308+O322+O336+O350+O364)</f>
        <v>9</v>
      </c>
      <c r="P10" s="413">
        <f t="shared" ref="P10:P20" si="44">Q10+R10</f>
        <v>120</v>
      </c>
      <c r="Q10" s="735">
        <f t="shared" ref="Q10:R10" si="45">SUM(Q26+Q40+Q54+Q68+Q82+Q96+Q110+Q124+Q138+Q152+Q166+Q180+Q194+Q208+Q222+Q236+Q250+Q266+Q280+Q294+Q308+Q322+Q336+Q350+Q364)</f>
        <v>95</v>
      </c>
      <c r="R10" s="1488">
        <f t="shared" si="45"/>
        <v>25</v>
      </c>
      <c r="S10" s="221">
        <f t="shared" si="39"/>
        <v>61</v>
      </c>
      <c r="T10" s="1487">
        <f t="shared" ref="T10" si="46">SUM(T26+T40+T54+T68+T82+T96+T110+T124+T138+T152+T166+T180+T194+T208+T222+T236+T250+T266+T280+T294+T308+T322+T336+T350+T364)</f>
        <v>61</v>
      </c>
      <c r="U10" s="413">
        <f t="shared" ref="U10:U20" si="47">V10+W10</f>
        <v>5620</v>
      </c>
      <c r="V10" s="735">
        <f t="shared" ref="V10:W10" si="48">SUM(V26+V40+V54+V68+V82+V96+V110+V124+V138+V152+V166+V180+V194+V208+V222+V236+V250+V266+V280+V294+V308+V322+V336+V350+V364)</f>
        <v>3325</v>
      </c>
      <c r="W10" s="1488">
        <f t="shared" si="48"/>
        <v>2295</v>
      </c>
      <c r="X10" s="221">
        <f t="shared" si="39"/>
        <v>1331.27</v>
      </c>
      <c r="Y10" s="1487">
        <f t="shared" ref="Y10" si="49">SUM(Y26+Y40+Y54+Y68+Y82+Y96+Y110+Y124+Y138+Y152+Y166+Y180+Y194+Y208+Y222+Y236+Y250+Y266+Y280+Y294+Y308+Y322+Y336+Y350+Y364)</f>
        <v>1290.27</v>
      </c>
      <c r="Z10" s="413">
        <f t="shared" ref="Z10:Z20" si="50">AA10+AB10</f>
        <v>148561.66</v>
      </c>
      <c r="AA10" s="735">
        <f t="shared" ref="AA10:AB10" si="51">SUM(AA26+AA40+AA54+AA68+AA82+AA96+AA110+AA124+AA138+AA152+AA166+AA180+AA194+AA208+AA222+AA236+AA250+AA266+AA280+AA294+AA308+AA322+AA336+AA350+AA364)</f>
        <v>80786.850000000006</v>
      </c>
      <c r="AB10" s="1488">
        <f t="shared" si="51"/>
        <v>67774.81</v>
      </c>
      <c r="AC10" s="221">
        <f t="shared" si="39"/>
        <v>4111.25</v>
      </c>
      <c r="AD10" s="1487">
        <f t="shared" ref="AD10" si="52">SUM(AD26+AD40+AD54+AD68+AD82+AD96+AD110+AD124+AD138+AD152+AD166+AD180+AD194+AD208+AD222+AD236+AD250+AD266+AD280+AD294+AD308+AD322+AD336+AD350+AD364)</f>
        <v>4111.25</v>
      </c>
      <c r="AE10" s="413">
        <f t="shared" ref="AE10:AE20" si="53">AF10+AG10</f>
        <v>80210</v>
      </c>
      <c r="AF10" s="735">
        <f t="shared" ref="AF10:AG10" si="54">SUM(AF26+AF40+AF54+AF68+AF82+AF96+AF110+AF124+AF138+AF152+AF166+AF180+AF194+AF208+AF222+AF236+AF250+AF266+AF280+AF294+AF308+AF322+AF336+AF350+AF364)</f>
        <v>77254</v>
      </c>
      <c r="AG10" s="1488">
        <f t="shared" si="54"/>
        <v>2956</v>
      </c>
      <c r="AH10" s="221">
        <f t="shared" si="39"/>
        <v>476.71</v>
      </c>
      <c r="AI10" s="1487">
        <f t="shared" ref="AI10" si="55">SUM(AI26+AI40+AI54+AI68+AI82+AI96+AI110+AI124+AI138+AI152+AI166+AI180+AI194+AI208+AI222+AI236+AI250+AI266+AI280+AI294+AI308+AI322+AI336+AI350+AI364)</f>
        <v>418.71</v>
      </c>
      <c r="AJ10" s="413">
        <f t="shared" ref="AJ10:AJ20" si="56">AK10+AL10</f>
        <v>41746.589999999997</v>
      </c>
      <c r="AK10" s="735">
        <f t="shared" ref="AK10:AL10" si="57">SUM(AK26+AK40+AK54+AK68+AK82+AK96+AK110+AK124+AK138+AK152+AK166+AK180+AK194+AK208+AK222+AK236+AK250+AK266+AK280+AK294+AK308+AK322+AK336+AK350+AK364)</f>
        <v>20853.97</v>
      </c>
      <c r="AL10" s="1488">
        <f t="shared" si="57"/>
        <v>20892.62</v>
      </c>
      <c r="AM10" s="221">
        <f t="shared" si="39"/>
        <v>73</v>
      </c>
      <c r="AN10" s="1487">
        <f t="shared" ref="AN10" si="58">SUM(AN26+AN40+AN54+AN68+AN82+AN96+AN110+AN124+AN138+AN152+AN166+AN180+AN194+AN208+AN222+AN236+AN250+AN266+AN280+AN294+AN308+AN322+AN336+AN350+AN364)</f>
        <v>64</v>
      </c>
      <c r="AO10" s="413">
        <f t="shared" ref="AO10:AO20" si="59">AP10+AQ10</f>
        <v>2926</v>
      </c>
      <c r="AP10" s="735">
        <f t="shared" ref="AP10:AQ10" si="60">SUM(AP26+AP40+AP54+AP68+AP82+AP96+AP110+AP124+AP138+AP152+AP166+AP180+AP194+AP208+AP222+AP236+AP250+AP266+AP280+AP294+AP308+AP322+AP336+AP350+AP364)</f>
        <v>1313</v>
      </c>
      <c r="AQ10" s="1488">
        <f t="shared" si="60"/>
        <v>1613</v>
      </c>
      <c r="AR10" s="710">
        <f t="shared" ref="AR10" si="61">SUM(AR26+AR40+AR54+AR68+AR82+AR96+AR110+AR124+AR138+AR152+AR166+AR180+AR194+AR208+AR222+AR236+AR250+AR266+AR280+AR294+AR308+AR322+AR336+AR350+AR364)</f>
        <v>17716</v>
      </c>
    </row>
    <row r="11" spans="1:44" ht="17.25">
      <c r="A11" s="1666"/>
      <c r="B11" s="1647" t="s">
        <v>71</v>
      </c>
      <c r="C11" s="498" t="s">
        <v>43</v>
      </c>
      <c r="D11" s="734">
        <f>SUM(I11,N11,S11,X11,AC11,AH11,AM11)</f>
        <v>7985</v>
      </c>
      <c r="E11" s="499">
        <f>SUM(J11,O11,T11,Y11,AD11,AI11,AN11)</f>
        <v>7697</v>
      </c>
      <c r="F11" s="499">
        <f t="shared" si="23"/>
        <v>51082</v>
      </c>
      <c r="G11" s="499">
        <f t="shared" si="0"/>
        <v>50351</v>
      </c>
      <c r="H11" s="500">
        <f t="shared" si="1"/>
        <v>731</v>
      </c>
      <c r="I11" s="319">
        <f t="shared" ref="I11:AM11" si="62">SUM(I27+I41+I55+I69+I83+I97+I111+I125+I139+I153+I167+I181+I195+I209+I223+I237+I251+I267+I281+I295+I309+I323+I337+I351+I365)</f>
        <v>9</v>
      </c>
      <c r="J11" s="736">
        <f t="shared" ref="J11" si="63">SUM(J27+J41+J55+J69+J83+J97+J111+J125+J139+J153+J167+J181+J195+J209+J223+J237+J251+J267+J281+J295+J309+J323+J337+J351+J365)</f>
        <v>4</v>
      </c>
      <c r="K11" s="354">
        <f t="shared" si="41"/>
        <v>383</v>
      </c>
      <c r="L11" s="736">
        <f t="shared" ref="L11:M11" si="64">SUM(L27+L41+L55+L69+L83+L97+L111+L125+L139+L153+L167+L181+L195+L209+L223+L237+L251+L267+L281+L295+L309+L323+L337+L351+L365)</f>
        <v>308</v>
      </c>
      <c r="M11" s="1489">
        <f t="shared" si="64"/>
        <v>75</v>
      </c>
      <c r="N11" s="319">
        <f t="shared" si="62"/>
        <v>9</v>
      </c>
      <c r="O11" s="736">
        <f t="shared" ref="O11" si="65">SUM(O27+O41+O55+O69+O83+O97+O111+O125+O139+O153+O167+O181+O195+O209+O223+O237+O251+O267+O281+O295+O309+O323+O337+O351+O365)</f>
        <v>5</v>
      </c>
      <c r="P11" s="354">
        <f t="shared" si="44"/>
        <v>179</v>
      </c>
      <c r="Q11" s="736">
        <f t="shared" ref="Q11:R11" si="66">SUM(Q27+Q41+Q55+Q69+Q83+Q97+Q111+Q125+Q139+Q153+Q167+Q181+Q195+Q209+Q223+Q237+Q251+Q267+Q281+Q295+Q309+Q323+Q337+Q351+Q365)</f>
        <v>7</v>
      </c>
      <c r="R11" s="1489">
        <f t="shared" si="66"/>
        <v>172</v>
      </c>
      <c r="S11" s="319">
        <f t="shared" si="62"/>
        <v>132</v>
      </c>
      <c r="T11" s="736">
        <f t="shared" ref="T11" si="67">SUM(T27+T41+T55+T69+T83+T97+T111+T125+T139+T153+T167+T181+T195+T209+T223+T237+T251+T267+T281+T295+T309+T323+T337+T351+T365)</f>
        <v>132</v>
      </c>
      <c r="U11" s="354">
        <f t="shared" si="47"/>
        <v>1180</v>
      </c>
      <c r="V11" s="736">
        <f t="shared" ref="V11:W11" si="68">SUM(V27+V41+V55+V69+V83+V97+V111+V125+V139+V153+V167+V181+V195+V209+V223+V237+V251+V267+V281+V295+V309+V323+V337+V351+V365)</f>
        <v>966</v>
      </c>
      <c r="W11" s="1489">
        <f t="shared" si="68"/>
        <v>214</v>
      </c>
      <c r="X11" s="319">
        <f>SUM(X27+X41+X55+X69+X83+X97+X111+X125+X139+X153+X167+X181+X195+X209+X223+X237+X251+X267+X281+X295+X309+X323+X337+X351+X365)</f>
        <v>15</v>
      </c>
      <c r="Y11" s="736">
        <f>SUM(Y27+Y41+Y55+Y69+Y83+Y97+Y111+Y125+Y139+Y153+Y167+Y181+Y195+Y209+Y223+Y237+Y251+Y267+Y281+Y295+Y309+Y323+Y337+Y351+Y365)</f>
        <v>15</v>
      </c>
      <c r="Z11" s="354">
        <f t="shared" si="50"/>
        <v>303</v>
      </c>
      <c r="AA11" s="736">
        <f t="shared" ref="AA11:AB11" si="69">SUM(AA27+AA41+AA55+AA69+AA83+AA97+AA111+AA125+AA139+AA153+AA167+AA181+AA195+AA209+AA223+AA237+AA251+AA267+AA281+AA295+AA309+AA323+AA337+AA351+AA365)</f>
        <v>44</v>
      </c>
      <c r="AB11" s="1489">
        <f t="shared" si="69"/>
        <v>259</v>
      </c>
      <c r="AC11" s="319">
        <f t="shared" si="62"/>
        <v>7820</v>
      </c>
      <c r="AD11" s="736">
        <f t="shared" ref="AD11" si="70">SUM(AD27+AD41+AD55+AD69+AD83+AD97+AD111+AD125+AD139+AD153+AD167+AD181+AD195+AD209+AD223+AD237+AD251+AD267+AD281+AD295+AD309+AD323+AD337+AD351+AD365)</f>
        <v>7541</v>
      </c>
      <c r="AE11" s="244">
        <f t="shared" si="53"/>
        <v>49037</v>
      </c>
      <c r="AF11" s="736">
        <f t="shared" ref="AF11:AG11" si="71">SUM(AF27+AF41+AF55+AF69+AF83+AF97+AF111+AF125+AF139+AF153+AF167+AF181+AF195+AF209+AF223+AF237+AF251+AF267+AF281+AF295+AF309+AF323+AF337+AF351+AF365)</f>
        <v>49026</v>
      </c>
      <c r="AG11" s="1489">
        <f t="shared" si="71"/>
        <v>11</v>
      </c>
      <c r="AH11" s="319">
        <f t="shared" si="62"/>
        <v>0</v>
      </c>
      <c r="AI11" s="736">
        <f t="shared" ref="AI11" si="72">SUM(AI27+AI41+AI55+AI69+AI83+AI97+AI111+AI125+AI139+AI153+AI167+AI181+AI195+AI209+AI223+AI237+AI251+AI267+AI281+AI295+AI309+AI323+AI337+AI351+AI365)</f>
        <v>0</v>
      </c>
      <c r="AJ11" s="354">
        <f t="shared" si="56"/>
        <v>0</v>
      </c>
      <c r="AK11" s="736">
        <f t="shared" ref="AK11:AL11" si="73">SUM(AK27+AK41+AK55+AK69+AK83+AK97+AK111+AK125+AK139+AK153+AK167+AK181+AK195+AK209+AK223+AK237+AK251+AK267+AK281+AK295+AK309+AK323+AK337+AK351+AK365)</f>
        <v>0</v>
      </c>
      <c r="AL11" s="1489">
        <f t="shared" si="73"/>
        <v>0</v>
      </c>
      <c r="AM11" s="319">
        <f t="shared" si="62"/>
        <v>0</v>
      </c>
      <c r="AN11" s="736">
        <f t="shared" ref="AN11" si="74">SUM(AN27+AN41+AN55+AN69+AN83+AN97+AN111+AN125+AN139+AN153+AN167+AN181+AN195+AN209+AN223+AN237+AN251+AN267+AN281+AN295+AN309+AN323+AN337+AN351+AN365)</f>
        <v>0</v>
      </c>
      <c r="AO11" s="354">
        <f t="shared" si="59"/>
        <v>0</v>
      </c>
      <c r="AP11" s="736">
        <f t="shared" ref="AP11:AQ11" si="75">SUM(AP27+AP41+AP55+AP69+AP83+AP97+AP111+AP125+AP139+AP153+AP167+AP181+AP195+AP209+AP223+AP237+AP251+AP267+AP281+AP295+AP309+AP323+AP337+AP351+AP365)</f>
        <v>0</v>
      </c>
      <c r="AQ11" s="1489">
        <f t="shared" si="75"/>
        <v>0</v>
      </c>
      <c r="AR11" s="711">
        <f t="shared" ref="AR11" si="76">SUM(AR27+AR41+AR55+AR69+AR83+AR97+AR111+AR125+AR139+AR153+AR167+AR181+AR195+AR209+AR223+AR237+AR251+AR267+AR281+AR295+AR309+AR323+AR337+AR351+AR365)</f>
        <v>1111</v>
      </c>
    </row>
    <row r="12" spans="1:44" ht="17.25">
      <c r="A12" s="1666"/>
      <c r="B12" s="1646"/>
      <c r="C12" s="313" t="s">
        <v>44</v>
      </c>
      <c r="D12" s="737">
        <f t="shared" si="38"/>
        <v>5260</v>
      </c>
      <c r="E12" s="501">
        <f t="shared" si="38"/>
        <v>5091</v>
      </c>
      <c r="F12" s="501">
        <f t="shared" si="23"/>
        <v>32650</v>
      </c>
      <c r="G12" s="501">
        <f t="shared" si="0"/>
        <v>32375</v>
      </c>
      <c r="H12" s="502">
        <f t="shared" si="1"/>
        <v>275</v>
      </c>
      <c r="I12" s="221">
        <f t="shared" ref="I12:AM12" si="77">SUM(I28+I42+I56+I70+I84+I98+I112+I126+I140+I154+I168+I182+I196+I210+I224+I238+I252+I268+I282+I296+I310+I324+I338+I352+I366)</f>
        <v>9</v>
      </c>
      <c r="J12" s="1487">
        <f t="shared" ref="J12" si="78">SUM(J28+J42+J56+J70+J84+J98+J112+J126+J140+J154+J168+J182+J196+J210+J224+J238+J252+J268+J282+J296+J310+J324+J338+J352+J366)</f>
        <v>4</v>
      </c>
      <c r="K12" s="253">
        <f t="shared" si="41"/>
        <v>374</v>
      </c>
      <c r="L12" s="1533">
        <f t="shared" ref="L12:M12" si="79">SUM(L28+L42+L56+L70+L84+L98+L112+L126+L140+L154+L168+L182+L196+L210+L224+L238+L252+L268+L282+L296+L310+L324+L338+L352+L366)</f>
        <v>299</v>
      </c>
      <c r="M12" s="1488">
        <f t="shared" si="79"/>
        <v>75</v>
      </c>
      <c r="N12" s="221">
        <f t="shared" si="77"/>
        <v>9</v>
      </c>
      <c r="O12" s="1487">
        <f t="shared" ref="O12" si="80">SUM(O28+O42+O56+O70+O84+O98+O112+O126+O140+O154+O168+O182+O196+O210+O224+O238+O252+O268+O282+O296+O310+O324+O338+O352+O366)</f>
        <v>5</v>
      </c>
      <c r="P12" s="253">
        <f t="shared" si="44"/>
        <v>158</v>
      </c>
      <c r="Q12" s="1533">
        <f t="shared" ref="Q12:R12" si="81">SUM(Q28+Q42+Q56+Q70+Q84+Q98+Q112+Q126+Q140+Q154+Q168+Q182+Q196+Q210+Q224+Q238+Q252+Q268+Q282+Q296+Q310+Q324+Q338+Q352+Q366)</f>
        <v>7</v>
      </c>
      <c r="R12" s="1488">
        <f t="shared" si="81"/>
        <v>151</v>
      </c>
      <c r="S12" s="221">
        <f t="shared" si="77"/>
        <v>122</v>
      </c>
      <c r="T12" s="1487">
        <f t="shared" ref="T12" si="82">SUM(T28+T42+T56+T70+T84+T98+T112+T126+T140+T154+T168+T182+T196+T210+T224+T238+T252+T268+T282+T296+T310+T324+T338+T352+T366)</f>
        <v>122</v>
      </c>
      <c r="U12" s="253">
        <f t="shared" si="47"/>
        <v>715</v>
      </c>
      <c r="V12" s="1533">
        <f t="shared" ref="V12:W12" si="83">SUM(V28+V42+V56+V70+V84+V98+V112+V126+V140+V154+V168+V182+V196+V210+V224+V238+V252+V268+V282+V296+V310+V324+V338+V352+V366)</f>
        <v>701</v>
      </c>
      <c r="W12" s="1488">
        <f t="shared" si="83"/>
        <v>14</v>
      </c>
      <c r="X12" s="221">
        <f t="shared" si="77"/>
        <v>5</v>
      </c>
      <c r="Y12" s="1487">
        <f t="shared" ref="Y12" si="84">SUM(Y28+Y42+Y56+Y70+Y84+Y98+Y112+Y126+Y140+Y154+Y168+Y182+Y196+Y210+Y224+Y238+Y252+Y268+Y282+Y296+Y310+Y324+Y338+Y352+Y366)</f>
        <v>5</v>
      </c>
      <c r="Z12" s="253">
        <f t="shared" si="50"/>
        <v>35</v>
      </c>
      <c r="AA12" s="1533">
        <f t="shared" ref="AA12:AB12" si="85">SUM(AA28+AA42+AA56+AA70+AA84+AA98+AA112+AA126+AA140+AA154+AA168+AA182+AA196+AA210+AA224+AA238+AA252+AA268+AA282+AA296+AA310+AA324+AA338+AA352+AA366)</f>
        <v>0</v>
      </c>
      <c r="AB12" s="1488">
        <f t="shared" si="85"/>
        <v>35</v>
      </c>
      <c r="AC12" s="221">
        <f t="shared" si="77"/>
        <v>5115</v>
      </c>
      <c r="AD12" s="1487">
        <f t="shared" ref="AD12" si="86">SUM(AD28+AD42+AD56+AD70+AD84+AD98+AD112+AD126+AD140+AD154+AD168+AD182+AD196+AD210+AD224+AD238+AD252+AD268+AD282+AD296+AD310+AD324+AD338+AD352+AD366)</f>
        <v>4955</v>
      </c>
      <c r="AE12" s="253">
        <f t="shared" si="53"/>
        <v>31368</v>
      </c>
      <c r="AF12" s="1533">
        <f t="shared" ref="AF12:AG12" si="87">SUM(AF28+AF42+AF56+AF70+AF84+AF98+AF112+AF126+AF140+AF154+AF168+AF182+AF196+AF210+AF224+AF238+AF252+AF268+AF282+AF296+AF310+AF324+AF338+AF352+AF366)</f>
        <v>31368</v>
      </c>
      <c r="AG12" s="1488">
        <f t="shared" si="87"/>
        <v>0</v>
      </c>
      <c r="AH12" s="221">
        <f t="shared" si="77"/>
        <v>0</v>
      </c>
      <c r="AI12" s="1487">
        <f t="shared" ref="AI12" si="88">SUM(AI28+AI42+AI56+AI70+AI84+AI98+AI112+AI126+AI140+AI154+AI168+AI182+AI196+AI210+AI224+AI238+AI252+AI268+AI282+AI296+AI310+AI324+AI338+AI352+AI366)</f>
        <v>0</v>
      </c>
      <c r="AJ12" s="253">
        <f t="shared" si="56"/>
        <v>0</v>
      </c>
      <c r="AK12" s="1533">
        <f t="shared" ref="AK12:AL12" si="89">SUM(AK28+AK42+AK56+AK70+AK84+AK98+AK112+AK126+AK140+AK154+AK168+AK182+AK196+AK210+AK224+AK238+AK252+AK268+AK282+AK296+AK310+AK324+AK338+AK352+AK366)</f>
        <v>0</v>
      </c>
      <c r="AL12" s="1488">
        <f t="shared" si="89"/>
        <v>0</v>
      </c>
      <c r="AM12" s="221">
        <f t="shared" si="77"/>
        <v>0</v>
      </c>
      <c r="AN12" s="1487">
        <f t="shared" ref="AN12" si="90">SUM(AN28+AN42+AN56+AN70+AN84+AN98+AN112+AN126+AN140+AN154+AN168+AN182+AN196+AN210+AN224+AN238+AN252+AN268+AN282+AN296+AN310+AN324+AN338+AN352+AN366)</f>
        <v>0</v>
      </c>
      <c r="AO12" s="253">
        <f t="shared" si="59"/>
        <v>0</v>
      </c>
      <c r="AP12" s="1533">
        <f t="shared" ref="AP12:AQ12" si="91">SUM(AP28+AP42+AP56+AP70+AP84+AP98+AP112+AP126+AP140+AP154+AP168+AP182+AP196+AP210+AP224+AP238+AP252+AP268+AP282+AP296+AP310+AP324+AP338+AP352+AP366)</f>
        <v>0</v>
      </c>
      <c r="AQ12" s="1488">
        <f t="shared" si="91"/>
        <v>0</v>
      </c>
      <c r="AR12" s="710">
        <f t="shared" ref="AR12" si="92">SUM(AR28+AR42+AR56+AR70+AR84+AR98+AR112+AR126+AR140+AR154+AR168+AR182+AR196+AR210+AR224+AR238+AR252+AR268+AR282+AR296+AR310+AR324+AR338+AR352+AR366)</f>
        <v>906</v>
      </c>
    </row>
    <row r="13" spans="1:44" ht="17.25">
      <c r="A13" s="1666"/>
      <c r="B13" s="1665" t="s">
        <v>72</v>
      </c>
      <c r="C13" s="312" t="s">
        <v>43</v>
      </c>
      <c r="D13" s="218">
        <f t="shared" si="38"/>
        <v>58</v>
      </c>
      <c r="E13" s="219">
        <f t="shared" si="38"/>
        <v>58</v>
      </c>
      <c r="F13" s="499">
        <f t="shared" si="23"/>
        <v>3784</v>
      </c>
      <c r="G13" s="219">
        <f t="shared" si="0"/>
        <v>292</v>
      </c>
      <c r="H13" s="320">
        <f t="shared" si="1"/>
        <v>3492</v>
      </c>
      <c r="I13" s="319">
        <f t="shared" ref="I13:AM13" si="93">SUM(I29+I43+I57+I71+I85+I99+I113+I127+I141+I155+I169+I183+I197+I211+I225+I239+I253+I269+I283+I297+I311+I325+I339+I353+I367)</f>
        <v>0</v>
      </c>
      <c r="J13" s="736">
        <f t="shared" ref="J13" si="94">SUM(J29+J43+J57+J71+J85+J99+J113+J127+J141+J155+J169+J183+J197+J211+J225+J239+J253+J269+J283+J297+J311+J325+J339+J353+J367)</f>
        <v>0</v>
      </c>
      <c r="K13" s="354">
        <f t="shared" si="41"/>
        <v>0</v>
      </c>
      <c r="L13" s="736">
        <f t="shared" ref="L13:M13" si="95">SUM(L29+L43+L57+L71+L85+L99+L113+L127+L141+L155+L169+L183+L197+L211+L225+L239+L253+L269+L283+L297+L311+L325+L339+L353+L367)</f>
        <v>0</v>
      </c>
      <c r="M13" s="1489">
        <f t="shared" si="95"/>
        <v>0</v>
      </c>
      <c r="N13" s="319">
        <f t="shared" si="93"/>
        <v>0</v>
      </c>
      <c r="O13" s="736">
        <f t="shared" ref="O13" si="96">SUM(O29+O43+O57+O71+O85+O99+O113+O127+O141+O155+O169+O183+O197+O211+O225+O239+O253+O269+O283+O297+O311+O325+O339+O353+O367)</f>
        <v>0</v>
      </c>
      <c r="P13" s="354">
        <f t="shared" si="44"/>
        <v>0</v>
      </c>
      <c r="Q13" s="736">
        <f t="shared" ref="Q13:R13" si="97">SUM(Q29+Q43+Q57+Q71+Q85+Q99+Q113+Q127+Q141+Q155+Q169+Q183+Q197+Q211+Q225+Q239+Q253+Q269+Q283+Q297+Q311+Q325+Q339+Q353+Q367)</f>
        <v>0</v>
      </c>
      <c r="R13" s="1489">
        <f t="shared" si="97"/>
        <v>0</v>
      </c>
      <c r="S13" s="319">
        <f t="shared" si="93"/>
        <v>0</v>
      </c>
      <c r="T13" s="736">
        <f t="shared" ref="T13" si="98">SUM(T29+T43+T57+T71+T85+T99+T113+T127+T141+T155+T169+T183+T197+T211+T225+T239+T253+T269+T283+T297+T311+T325+T339+T353+T367)</f>
        <v>0</v>
      </c>
      <c r="U13" s="354">
        <f t="shared" si="47"/>
        <v>0</v>
      </c>
      <c r="V13" s="736">
        <f t="shared" ref="V13:W13" si="99">SUM(V29+V43+V57+V71+V85+V99+V113+V127+V141+V155+V169+V183+V197+V211+V225+V239+V253+V269+V283+V297+V311+V325+V339+V353+V367)</f>
        <v>0</v>
      </c>
      <c r="W13" s="1489">
        <f t="shared" si="99"/>
        <v>0</v>
      </c>
      <c r="X13" s="319">
        <f t="shared" si="93"/>
        <v>58</v>
      </c>
      <c r="Y13" s="736">
        <f t="shared" ref="Y13" si="100">SUM(Y29+Y43+Y57+Y71+Y85+Y99+Y113+Y127+Y141+Y155+Y169+Y183+Y197+Y211+Y225+Y239+Y253+Y269+Y283+Y297+Y311+Y325+Y339+Y353+Y367)</f>
        <v>58</v>
      </c>
      <c r="Z13" s="354">
        <f t="shared" si="50"/>
        <v>3784</v>
      </c>
      <c r="AA13" s="736">
        <f t="shared" ref="AA13:AB13" si="101">SUM(AA29+AA43+AA57+AA71+AA85+AA99+AA113+AA127+AA141+AA155+AA169+AA183+AA197+AA211+AA225+AA239+AA253+AA269+AA283+AA297+AA311+AA325+AA339+AA353+AA367)</f>
        <v>292</v>
      </c>
      <c r="AB13" s="1489">
        <f t="shared" si="101"/>
        <v>3492</v>
      </c>
      <c r="AC13" s="319">
        <f t="shared" si="93"/>
        <v>0</v>
      </c>
      <c r="AD13" s="736">
        <f t="shared" ref="AD13" si="102">SUM(AD29+AD43+AD57+AD71+AD85+AD99+AD113+AD127+AD141+AD155+AD169+AD183+AD197+AD211+AD225+AD239+AD253+AD269+AD283+AD297+AD311+AD325+AD339+AD353+AD367)</f>
        <v>0</v>
      </c>
      <c r="AE13" s="354">
        <f t="shared" si="53"/>
        <v>0</v>
      </c>
      <c r="AF13" s="736">
        <f t="shared" ref="AF13:AG13" si="103">SUM(AF29+AF43+AF57+AF71+AF85+AF99+AF113+AF127+AF141+AF155+AF169+AF183+AF197+AF211+AF225+AF239+AF253+AF269+AF283+AF297+AF311+AF325+AF339+AF353+AF367)</f>
        <v>0</v>
      </c>
      <c r="AG13" s="1489">
        <f t="shared" si="103"/>
        <v>0</v>
      </c>
      <c r="AH13" s="319">
        <f t="shared" si="93"/>
        <v>0</v>
      </c>
      <c r="AI13" s="736">
        <f t="shared" ref="AI13" si="104">SUM(AI29+AI43+AI57+AI71+AI85+AI99+AI113+AI127+AI141+AI155+AI169+AI183+AI197+AI211+AI225+AI239+AI253+AI269+AI283+AI297+AI311+AI325+AI339+AI353+AI367)</f>
        <v>0</v>
      </c>
      <c r="AJ13" s="354">
        <f t="shared" si="56"/>
        <v>0</v>
      </c>
      <c r="AK13" s="736">
        <f t="shared" ref="AK13:AL13" si="105">SUM(AK29+AK43+AK57+AK71+AK85+AK99+AK113+AK127+AK141+AK155+AK169+AK183+AK197+AK211+AK225+AK239+AK253+AK269+AK283+AK297+AK311+AK325+AK339+AK353+AK367)</f>
        <v>0</v>
      </c>
      <c r="AL13" s="1489">
        <f t="shared" si="105"/>
        <v>0</v>
      </c>
      <c r="AM13" s="319">
        <f t="shared" si="93"/>
        <v>0</v>
      </c>
      <c r="AN13" s="736">
        <f t="shared" ref="AN13" si="106">SUM(AN29+AN43+AN57+AN71+AN85+AN99+AN113+AN127+AN141+AN155+AN169+AN183+AN197+AN211+AN225+AN239+AN253+AN269+AN283+AN297+AN311+AN325+AN339+AN353+AN367)</f>
        <v>0</v>
      </c>
      <c r="AO13" s="354">
        <f t="shared" si="59"/>
        <v>0</v>
      </c>
      <c r="AP13" s="736">
        <f t="shared" ref="AP13:AQ13" si="107">SUM(AP29+AP43+AP57+AP71+AP85+AP99+AP113+AP127+AP141+AP155+AP169+AP183+AP197+AP211+AP225+AP239+AP253+AP269+AP283+AP297+AP311+AP325+AP339+AP353+AP367)</f>
        <v>0</v>
      </c>
      <c r="AQ13" s="1489">
        <f t="shared" si="107"/>
        <v>0</v>
      </c>
      <c r="AR13" s="711">
        <f t="shared" ref="AR13" si="108">SUM(AR29+AR43+AR57+AR71+AR85+AR99+AR113+AR127+AR141+AR155+AR169+AR183+AR197+AR211+AR225+AR239+AR253+AR269+AR283+AR297+AR311+AR325+AR339+AR353+AR367)</f>
        <v>0</v>
      </c>
    </row>
    <row r="14" spans="1:44" ht="17.25">
      <c r="A14" s="1666"/>
      <c r="B14" s="1646"/>
      <c r="C14" s="313" t="s">
        <v>44</v>
      </c>
      <c r="D14" s="737">
        <f t="shared" si="38"/>
        <v>58</v>
      </c>
      <c r="E14" s="501">
        <f t="shared" si="38"/>
        <v>58</v>
      </c>
      <c r="F14" s="501">
        <f t="shared" si="23"/>
        <v>3784</v>
      </c>
      <c r="G14" s="501">
        <f t="shared" si="0"/>
        <v>292</v>
      </c>
      <c r="H14" s="502">
        <f t="shared" si="1"/>
        <v>3492</v>
      </c>
      <c r="I14" s="503">
        <f t="shared" ref="I14:AM14" si="109">SUM(I30+I44+I58+I72+I86+I100+I114+I128+I142+I156+I170+I184+I198+I212+I226+I240+I254+I270+I284+I298+I312+I326+I340+I354+I368)</f>
        <v>0</v>
      </c>
      <c r="J14" s="1490">
        <f t="shared" ref="J14" si="110">SUM(J30+J44+J58+J72+J86+J100+J114+J128+J142+J156+J170+J184+J198+J212+J226+J240+J254+J270+J284+J298+J312+J326+J340+J354+J368)</f>
        <v>0</v>
      </c>
      <c r="K14" s="413">
        <f t="shared" si="41"/>
        <v>0</v>
      </c>
      <c r="L14" s="1534">
        <f t="shared" ref="L14:M14" si="111">SUM(L30+L44+L58+L72+L86+L100+L114+L128+L142+L156+L170+L184+L198+L212+L226+L240+L254+L270+L284+L298+L312+L326+L340+L354+L368)</f>
        <v>0</v>
      </c>
      <c r="M14" s="1492">
        <f t="shared" si="111"/>
        <v>0</v>
      </c>
      <c r="N14" s="503">
        <f t="shared" si="109"/>
        <v>0</v>
      </c>
      <c r="O14" s="1490">
        <f t="shared" ref="O14" si="112">SUM(O30+O44+O58+O72+O86+O100+O114+O128+O142+O156+O170+O184+O198+O212+O226+O240+O254+O270+O284+O298+O312+O326+O340+O354+O368)</f>
        <v>0</v>
      </c>
      <c r="P14" s="413">
        <f t="shared" si="44"/>
        <v>0</v>
      </c>
      <c r="Q14" s="1534">
        <f t="shared" ref="Q14:R14" si="113">SUM(Q30+Q44+Q58+Q72+Q86+Q100+Q114+Q128+Q142+Q156+Q170+Q184+Q198+Q212+Q226+Q240+Q254+Q270+Q284+Q298+Q312+Q326+Q340+Q354+Q368)</f>
        <v>0</v>
      </c>
      <c r="R14" s="1492">
        <f t="shared" si="113"/>
        <v>0</v>
      </c>
      <c r="S14" s="503">
        <f t="shared" si="109"/>
        <v>0</v>
      </c>
      <c r="T14" s="1490">
        <f t="shared" ref="T14" si="114">SUM(T30+T44+T58+T72+T86+T100+T114+T128+T142+T156+T170+T184+T198+T212+T226+T240+T254+T270+T284+T298+T312+T326+T340+T354+T368)</f>
        <v>0</v>
      </c>
      <c r="U14" s="413">
        <f t="shared" si="47"/>
        <v>0</v>
      </c>
      <c r="V14" s="1534">
        <f t="shared" ref="V14:W14" si="115">SUM(V30+V44+V58+V72+V86+V100+V114+V128+V142+V156+V170+V184+V198+V212+V226+V240+V254+V270+V284+V298+V312+V326+V340+V354+V368)</f>
        <v>0</v>
      </c>
      <c r="W14" s="1492">
        <f t="shared" si="115"/>
        <v>0</v>
      </c>
      <c r="X14" s="503">
        <f t="shared" si="109"/>
        <v>58</v>
      </c>
      <c r="Y14" s="1490">
        <f t="shared" ref="Y14" si="116">SUM(Y30+Y44+Y58+Y72+Y86+Y100+Y114+Y128+Y142+Y156+Y170+Y184+Y198+Y212+Y226+Y240+Y254+Y270+Y284+Y298+Y312+Y326+Y340+Y354+Y368)</f>
        <v>58</v>
      </c>
      <c r="Z14" s="413">
        <f t="shared" si="50"/>
        <v>3784</v>
      </c>
      <c r="AA14" s="1534">
        <f t="shared" ref="AA14:AB14" si="117">SUM(AA30+AA44+AA58+AA72+AA86+AA100+AA114+AA128+AA142+AA156+AA170+AA184+AA198+AA212+AA226+AA240+AA254+AA270+AA284+AA298+AA312+AA326+AA340+AA354+AA368)</f>
        <v>292</v>
      </c>
      <c r="AB14" s="1492">
        <f t="shared" si="117"/>
        <v>3492</v>
      </c>
      <c r="AC14" s="503">
        <f t="shared" si="109"/>
        <v>0</v>
      </c>
      <c r="AD14" s="1490">
        <f t="shared" ref="AD14" si="118">SUM(AD30+AD44+AD58+AD72+AD86+AD100+AD114+AD128+AD142+AD156+AD170+AD184+AD198+AD212+AD226+AD240+AD254+AD270+AD284+AD298+AD312+AD326+AD340+AD354+AD368)</f>
        <v>0</v>
      </c>
      <c r="AE14" s="413">
        <f t="shared" si="53"/>
        <v>0</v>
      </c>
      <c r="AF14" s="1534">
        <f t="shared" ref="AF14:AG14" si="119">SUM(AF30+AF44+AF58+AF72+AF86+AF100+AF114+AF128+AF142+AF156+AF170+AF184+AF198+AF212+AF226+AF240+AF254+AF270+AF284+AF298+AF312+AF326+AF340+AF354+AF368)</f>
        <v>0</v>
      </c>
      <c r="AG14" s="1492">
        <f t="shared" si="119"/>
        <v>0</v>
      </c>
      <c r="AH14" s="503">
        <f t="shared" si="109"/>
        <v>0</v>
      </c>
      <c r="AI14" s="1490">
        <f t="shared" ref="AI14" si="120">SUM(AI30+AI44+AI58+AI72+AI86+AI100+AI114+AI128+AI142+AI156+AI170+AI184+AI198+AI212+AI226+AI240+AI254+AI270+AI284+AI298+AI312+AI326+AI340+AI354+AI368)</f>
        <v>0</v>
      </c>
      <c r="AJ14" s="413">
        <f t="shared" si="56"/>
        <v>0</v>
      </c>
      <c r="AK14" s="1534">
        <f t="shared" ref="AK14:AL14" si="121">SUM(AK30+AK44+AK58+AK72+AK86+AK100+AK114+AK128+AK142+AK156+AK170+AK184+AK198+AK212+AK226+AK240+AK254+AK270+AK284+AK298+AK312+AK326+AK340+AK354+AK368)</f>
        <v>0</v>
      </c>
      <c r="AL14" s="1492">
        <f t="shared" si="121"/>
        <v>0</v>
      </c>
      <c r="AM14" s="503">
        <f t="shared" si="109"/>
        <v>0</v>
      </c>
      <c r="AN14" s="1490">
        <f t="shared" ref="AN14" si="122">SUM(AN30+AN44+AN58+AN72+AN86+AN100+AN114+AN128+AN142+AN156+AN170+AN184+AN198+AN212+AN226+AN240+AN254+AN270+AN284+AN298+AN312+AN326+AN340+AN354+AN368)</f>
        <v>0</v>
      </c>
      <c r="AO14" s="413">
        <f t="shared" si="59"/>
        <v>0</v>
      </c>
      <c r="AP14" s="1534">
        <f t="shared" ref="AP14:AQ14" si="123">SUM(AP30+AP44+AP58+AP72+AP86+AP100+AP114+AP128+AP142+AP156+AP170+AP184+AP198+AP212+AP226+AP240+AP254+AP270+AP284+AP298+AP312+AP326+AP340+AP354+AP368)</f>
        <v>0</v>
      </c>
      <c r="AQ14" s="1492">
        <f t="shared" si="123"/>
        <v>0</v>
      </c>
      <c r="AR14" s="712">
        <f t="shared" ref="AR14" si="124">SUM(AR30+AR44+AR58+AR72+AR86+AR100+AR114+AR128+AR142+AR156+AR170+AR184+AR198+AR212+AR226+AR240+AR254+AR270+AR284+AR298+AR312+AR326+AR340+AR354+AR368)</f>
        <v>0</v>
      </c>
    </row>
    <row r="15" spans="1:44" ht="17.25">
      <c r="A15" s="1666"/>
      <c r="B15" s="1647" t="s">
        <v>73</v>
      </c>
      <c r="C15" s="312" t="s">
        <v>43</v>
      </c>
      <c r="D15" s="734">
        <f t="shared" si="38"/>
        <v>971</v>
      </c>
      <c r="E15" s="499">
        <f t="shared" si="38"/>
        <v>912</v>
      </c>
      <c r="F15" s="499">
        <f t="shared" si="23"/>
        <v>41142</v>
      </c>
      <c r="G15" s="499">
        <f t="shared" si="0"/>
        <v>8006</v>
      </c>
      <c r="H15" s="500">
        <f t="shared" si="1"/>
        <v>33136</v>
      </c>
      <c r="I15" s="319">
        <f t="shared" ref="I15:AM15" si="125">SUM(I31+I45+I59+I73+I87+I101+I115+I129+I143+I157+I171+I185+I199+I213+I227+I241+I255+I271+I285+I299+I313+I327+I341+I355+I369)</f>
        <v>312</v>
      </c>
      <c r="J15" s="736">
        <f t="shared" ref="J15" si="126">SUM(J31+J45+J59+J73+J87+J101+J115+J129+J143+J157+J171+J185+J199+J213+J227+J241+J255+J271+J285+J299+J313+J327+J341+J355+J369)</f>
        <v>255</v>
      </c>
      <c r="K15" s="354">
        <f t="shared" si="41"/>
        <v>36134</v>
      </c>
      <c r="L15" s="736">
        <f t="shared" ref="L15:M15" si="127">SUM(L31+L45+L59+L73+L87+L101+L115+L129+L143+L157+L171+L185+L199+L213+L227+L241+L255+L271+L285+L299+L313+L327+L341+L355+L369)</f>
        <v>3680</v>
      </c>
      <c r="M15" s="1489">
        <f t="shared" si="127"/>
        <v>32454</v>
      </c>
      <c r="N15" s="319">
        <f t="shared" si="125"/>
        <v>0</v>
      </c>
      <c r="O15" s="736">
        <f t="shared" ref="O15" si="128">SUM(O31+O45+O59+O73+O87+O101+O115+O129+O143+O157+O171+O185+O199+O213+O227+O241+O255+O271+O285+O299+O313+O327+O341+O355+O369)</f>
        <v>0</v>
      </c>
      <c r="P15" s="354">
        <f t="shared" si="44"/>
        <v>0</v>
      </c>
      <c r="Q15" s="736">
        <f t="shared" ref="Q15:R15" si="129">SUM(Q31+Q45+Q59+Q73+Q87+Q101+Q115+Q129+Q143+Q157+Q171+Q185+Q199+Q213+Q227+Q241+Q255+Q271+Q285+Q299+Q313+Q327+Q341+Q355+Q369)</f>
        <v>0</v>
      </c>
      <c r="R15" s="1489">
        <f t="shared" si="129"/>
        <v>0</v>
      </c>
      <c r="S15" s="319">
        <f t="shared" si="125"/>
        <v>2</v>
      </c>
      <c r="T15" s="736">
        <f t="shared" ref="T15" si="130">SUM(T31+T45+T59+T73+T87+T101+T115+T129+T143+T157+T171+T185+T199+T213+T227+T241+T255+T271+T285+T299+T313+T327+T341+T355+T369)</f>
        <v>2</v>
      </c>
      <c r="U15" s="244">
        <f t="shared" si="47"/>
        <v>233</v>
      </c>
      <c r="V15" s="736">
        <f t="shared" ref="V15:W15" si="131">SUM(V31+V45+V59+V73+V87+V101+V115+V129+V143+V157+V171+V185+V199+V213+V227+V241+V255+V271+V285+V299+V313+V327+V341+V355+V369)</f>
        <v>0</v>
      </c>
      <c r="W15" s="1489">
        <f t="shared" si="131"/>
        <v>233</v>
      </c>
      <c r="X15" s="319">
        <f t="shared" si="125"/>
        <v>0</v>
      </c>
      <c r="Y15" s="736">
        <f t="shared" ref="Y15" si="132">SUM(Y31+Y45+Y59+Y73+Y87+Y101+Y115+Y129+Y143+Y157+Y171+Y185+Y199+Y213+Y227+Y241+Y255+Y271+Y285+Y299+Y313+Y327+Y341+Y355+Y369)</f>
        <v>0</v>
      </c>
      <c r="Z15" s="244">
        <f t="shared" si="50"/>
        <v>0</v>
      </c>
      <c r="AA15" s="736">
        <f t="shared" ref="AA15:AB15" si="133">SUM(AA31+AA45+AA59+AA73+AA87+AA101+AA115+AA129+AA143+AA157+AA171+AA185+AA199+AA213+AA227+AA241+AA255+AA271+AA285+AA299+AA313+AA327+AA341+AA355+AA369)</f>
        <v>0</v>
      </c>
      <c r="AB15" s="1489">
        <f t="shared" si="133"/>
        <v>0</v>
      </c>
      <c r="AC15" s="319">
        <f t="shared" si="125"/>
        <v>653</v>
      </c>
      <c r="AD15" s="736">
        <f t="shared" ref="AD15" si="134">SUM(AD31+AD45+AD59+AD73+AD87+AD101+AD115+AD129+AD143+AD157+AD171+AD185+AD199+AD213+AD227+AD241+AD255+AD271+AD285+AD299+AD313+AD327+AD341+AD355+AD369)</f>
        <v>653</v>
      </c>
      <c r="AE15" s="244">
        <f t="shared" si="53"/>
        <v>4326</v>
      </c>
      <c r="AF15" s="736">
        <f t="shared" ref="AF15:AG15" si="135">SUM(AF31+AF45+AF59+AF73+AF87+AF101+AF115+AF129+AF143+AF157+AF171+AF185+AF199+AF213+AF227+AF241+AF255+AF271+AF285+AF299+AF313+AF327+AF341+AF355+AF369)</f>
        <v>4326</v>
      </c>
      <c r="AG15" s="1489">
        <f t="shared" si="135"/>
        <v>0</v>
      </c>
      <c r="AH15" s="319">
        <f t="shared" si="125"/>
        <v>0</v>
      </c>
      <c r="AI15" s="736">
        <f t="shared" ref="AI15" si="136">SUM(AI31+AI45+AI59+AI73+AI87+AI101+AI115+AI129+AI143+AI157+AI171+AI185+AI199+AI213+AI227+AI241+AI255+AI271+AI285+AI299+AI313+AI327+AI341+AI355+AI369)</f>
        <v>0</v>
      </c>
      <c r="AJ15" s="354">
        <f t="shared" si="56"/>
        <v>0</v>
      </c>
      <c r="AK15" s="736">
        <f t="shared" ref="AK15:AL15" si="137">SUM(AK31+AK45+AK59+AK73+AK87+AK101+AK115+AK129+AK143+AK157+AK171+AK185+AK199+AK213+AK227+AK241+AK255+AK271+AK285+AK299+AK313+AK327+AK341+AK355+AK369)</f>
        <v>0</v>
      </c>
      <c r="AL15" s="1489">
        <f t="shared" si="137"/>
        <v>0</v>
      </c>
      <c r="AM15" s="319">
        <f t="shared" si="125"/>
        <v>4</v>
      </c>
      <c r="AN15" s="736">
        <f t="shared" ref="AN15" si="138">SUM(AN31+AN45+AN59+AN73+AN87+AN101+AN115+AN129+AN143+AN157+AN171+AN185+AN199+AN213+AN227+AN241+AN255+AN271+AN285+AN299+AN313+AN327+AN341+AN355+AN369)</f>
        <v>2</v>
      </c>
      <c r="AO15" s="354">
        <f t="shared" si="59"/>
        <v>449</v>
      </c>
      <c r="AP15" s="736">
        <f t="shared" ref="AP15:AQ15" si="139">SUM(AP31+AP45+AP59+AP73+AP87+AP101+AP115+AP129+AP143+AP157+AP171+AP185+AP199+AP213+AP227+AP241+AP255+AP271+AP285+AP299+AP313+AP327+AP341+AP355+AP369)</f>
        <v>0</v>
      </c>
      <c r="AQ15" s="1489">
        <f t="shared" si="139"/>
        <v>449</v>
      </c>
      <c r="AR15" s="711">
        <f t="shared" ref="AR15" si="140">SUM(AR31+AR45+AR59+AR73+AR87+AR101+AR115+AR129+AR143+AR157+AR171+AR185+AR199+AR213+AR227+AR241+AR255+AR271+AR285+AR299+AR313+AR327+AR341+AR355+AR369)</f>
        <v>6755</v>
      </c>
    </row>
    <row r="16" spans="1:44" ht="17.25">
      <c r="A16" s="1666"/>
      <c r="B16" s="1646"/>
      <c r="C16" s="313" t="s">
        <v>44</v>
      </c>
      <c r="D16" s="737">
        <f t="shared" si="38"/>
        <v>688</v>
      </c>
      <c r="E16" s="501">
        <f t="shared" si="38"/>
        <v>633</v>
      </c>
      <c r="F16" s="501">
        <f t="shared" si="23"/>
        <v>38896</v>
      </c>
      <c r="G16" s="501">
        <f t="shared" si="0"/>
        <v>6322</v>
      </c>
      <c r="H16" s="502">
        <f t="shared" si="1"/>
        <v>32574</v>
      </c>
      <c r="I16" s="503">
        <f t="shared" ref="I16:AM16" si="141">SUM(I32+I46+I60+I74+I88+I102+I116+I130+I144+I158+I172+I186+I200+I214+I228+I242+I256+I272+I286+I300+I314+I328+I342+I356+I370)</f>
        <v>306</v>
      </c>
      <c r="J16" s="1490">
        <f t="shared" ref="J16" si="142">SUM(J32+J46+J60+J74+J88+J102+J116+J130+J144+J158+J172+J186+J200+J214+J228+J242+J256+J272+J286+J300+J314+J328+J342+J356+J370)</f>
        <v>253</v>
      </c>
      <c r="K16" s="413">
        <f t="shared" si="41"/>
        <v>35642</v>
      </c>
      <c r="L16" s="1491">
        <f t="shared" ref="L16:M16" si="143">SUM(L32+L46+L60+L74+L88+L102+L116+L130+L144+L158+L172+L186+L200+L214+L228+L242+L256+L272+L286+L300+L314+L328+L342+L356+L370)</f>
        <v>3680</v>
      </c>
      <c r="M16" s="1492">
        <f t="shared" si="143"/>
        <v>31962</v>
      </c>
      <c r="N16" s="503">
        <f t="shared" si="141"/>
        <v>0</v>
      </c>
      <c r="O16" s="1490">
        <f t="shared" ref="O16" si="144">SUM(O32+O46+O60+O74+O88+O102+O116+O130+O144+O158+O172+O186+O200+O214+O228+O242+O256+O272+O286+O300+O314+O328+O342+O356+O370)</f>
        <v>0</v>
      </c>
      <c r="P16" s="413">
        <f t="shared" si="44"/>
        <v>0</v>
      </c>
      <c r="Q16" s="1491">
        <f t="shared" ref="Q16:R16" si="145">SUM(Q32+Q46+Q60+Q74+Q88+Q102+Q116+Q130+Q144+Q158+Q172+Q186+Q200+Q214+Q228+Q242+Q256+Q272+Q286+Q300+Q314+Q328+Q342+Q356+Q370)</f>
        <v>0</v>
      </c>
      <c r="R16" s="1492">
        <f t="shared" si="145"/>
        <v>0</v>
      </c>
      <c r="S16" s="503">
        <f t="shared" si="141"/>
        <v>2</v>
      </c>
      <c r="T16" s="1490">
        <f t="shared" ref="T16" si="146">SUM(T32+T46+T60+T74+T88+T102+T116+T130+T144+T158+T172+T186+T200+T214+T228+T242+T256+T272+T286+T300+T314+T328+T342+T356+T370)</f>
        <v>2</v>
      </c>
      <c r="U16" s="413">
        <f t="shared" si="47"/>
        <v>233</v>
      </c>
      <c r="V16" s="1491">
        <f t="shared" ref="V16:W16" si="147">SUM(V32+V46+V60+V74+V88+V102+V116+V130+V144+V158+V172+V186+V200+V214+V228+V242+V256+V272+V286+V300+V314+V328+V342+V356+V370)</f>
        <v>0</v>
      </c>
      <c r="W16" s="1492">
        <f t="shared" si="147"/>
        <v>233</v>
      </c>
      <c r="X16" s="503">
        <f t="shared" si="141"/>
        <v>0</v>
      </c>
      <c r="Y16" s="1490">
        <f t="shared" ref="Y16" si="148">SUM(Y32+Y46+Y60+Y74+Y88+Y102+Y116+Y130+Y144+Y158+Y172+Y186+Y200+Y214+Y228+Y242+Y256+Y272+Y286+Y300+Y314+Y328+Y342+Y356+Y370)</f>
        <v>0</v>
      </c>
      <c r="Z16" s="413">
        <f t="shared" si="50"/>
        <v>0</v>
      </c>
      <c r="AA16" s="1491">
        <f t="shared" ref="AA16:AB16" si="149">SUM(AA32+AA46+AA60+AA74+AA88+AA102+AA116+AA130+AA144+AA158+AA172+AA186+AA200+AA214+AA228+AA242+AA256+AA272+AA286+AA300+AA314+AA328+AA342+AA356+AA370)</f>
        <v>0</v>
      </c>
      <c r="AB16" s="1492">
        <f t="shared" si="149"/>
        <v>0</v>
      </c>
      <c r="AC16" s="503">
        <f t="shared" si="141"/>
        <v>376</v>
      </c>
      <c r="AD16" s="1490">
        <f t="shared" ref="AD16" si="150">SUM(AD32+AD46+AD60+AD74+AD88+AD102+AD116+AD130+AD144+AD158+AD172+AD186+AD200+AD214+AD228+AD242+AD256+AD272+AD286+AD300+AD314+AD328+AD342+AD356+AD370)</f>
        <v>376</v>
      </c>
      <c r="AE16" s="413">
        <f t="shared" si="53"/>
        <v>2642</v>
      </c>
      <c r="AF16" s="1491">
        <f t="shared" ref="AF16:AG16" si="151">SUM(AF32+AF46+AF60+AF74+AF88+AF102+AF116+AF130+AF144+AF158+AF172+AF186+AF200+AF214+AF228+AF242+AF256+AF272+AF286+AF300+AF314+AF328+AF342+AF356+AF370)</f>
        <v>2642</v>
      </c>
      <c r="AG16" s="1492">
        <f t="shared" si="151"/>
        <v>0</v>
      </c>
      <c r="AH16" s="503">
        <f t="shared" si="141"/>
        <v>0</v>
      </c>
      <c r="AI16" s="1490">
        <f t="shared" ref="AI16" si="152">SUM(AI32+AI46+AI60+AI74+AI88+AI102+AI116+AI130+AI144+AI158+AI172+AI186+AI200+AI214+AI228+AI242+AI256+AI272+AI286+AI300+AI314+AI328+AI342+AI356+AI370)</f>
        <v>0</v>
      </c>
      <c r="AJ16" s="413">
        <f t="shared" si="56"/>
        <v>0</v>
      </c>
      <c r="AK16" s="1491">
        <f t="shared" ref="AK16:AL16" si="153">SUM(AK32+AK46+AK60+AK74+AK88+AK102+AK116+AK130+AK144+AK158+AK172+AK186+AK200+AK214+AK228+AK242+AK256+AK272+AK286+AK300+AK314+AK328+AK342+AK356+AK370)</f>
        <v>0</v>
      </c>
      <c r="AL16" s="1492">
        <f t="shared" si="153"/>
        <v>0</v>
      </c>
      <c r="AM16" s="503">
        <f t="shared" si="141"/>
        <v>4</v>
      </c>
      <c r="AN16" s="1490">
        <f t="shared" ref="AN16" si="154">SUM(AN32+AN46+AN60+AN74+AN88+AN102+AN116+AN130+AN144+AN158+AN172+AN186+AN200+AN214+AN228+AN242+AN256+AN272+AN286+AN300+AN314+AN328+AN342+AN356+AN370)</f>
        <v>2</v>
      </c>
      <c r="AO16" s="413">
        <f t="shared" si="59"/>
        <v>379</v>
      </c>
      <c r="AP16" s="1491">
        <f t="shared" ref="AP16:AQ16" si="155">SUM(AP32+AP46+AP60+AP74+AP88+AP102+AP116+AP130+AP144+AP158+AP172+AP186+AP200+AP214+AP228+AP242+AP256+AP272+AP286+AP300+AP314+AP328+AP342+AP356+AP370)</f>
        <v>0</v>
      </c>
      <c r="AQ16" s="1492">
        <f t="shared" si="155"/>
        <v>379</v>
      </c>
      <c r="AR16" s="712">
        <f t="shared" ref="AR16" si="156">SUM(AR32+AR46+AR60+AR74+AR88+AR102+AR116+AR130+AR144+AR158+AR172+AR186+AR200+AR214+AR228+AR242+AR256+AR272+AR286+AR300+AR314+AR328+AR342+AR356+AR370)</f>
        <v>6755</v>
      </c>
    </row>
    <row r="17" spans="1:44" ht="17.25">
      <c r="A17" s="1666"/>
      <c r="B17" s="1647" t="s">
        <v>74</v>
      </c>
      <c r="C17" s="312" t="s">
        <v>43</v>
      </c>
      <c r="D17" s="218">
        <f t="shared" si="38"/>
        <v>7479.7</v>
      </c>
      <c r="E17" s="219">
        <f t="shared" si="38"/>
        <v>7367.7</v>
      </c>
      <c r="F17" s="219">
        <f t="shared" si="23"/>
        <v>115822.10999999999</v>
      </c>
      <c r="G17" s="219">
        <f t="shared" si="0"/>
        <v>75912.239999999991</v>
      </c>
      <c r="H17" s="320">
        <f t="shared" si="1"/>
        <v>39909.869999999995</v>
      </c>
      <c r="I17" s="220">
        <f t="shared" ref="I17:AM17" si="157">SUM(I33+I47+I61+I75+I89+I103+I117+I131+I145+I159+I173+I187+I201+I215+I229+I243+I257+I273+I287+I301+I315+I329+I343+I357+I371)</f>
        <v>146</v>
      </c>
      <c r="J17" s="315">
        <f t="shared" ref="J17" si="158">SUM(J33+J47+J61+J75+J89+J103+J117+J131+J145+J159+J173+J187+J201+J215+J229+J243+J257+J273+J287+J301+J315+J329+J343+J357+J371)</f>
        <v>143</v>
      </c>
      <c r="K17" s="354">
        <f t="shared" si="41"/>
        <v>12260</v>
      </c>
      <c r="L17" s="315">
        <f t="shared" ref="L17:M17" si="159">SUM(L33+L47+L61+L75+L89+L103+L117+L131+L145+L159+L173+L187+L201+L215+L229+L243+L257+L273+L287+L301+L315+L329+L343+L357+L371)</f>
        <v>4897</v>
      </c>
      <c r="M17" s="1486">
        <f t="shared" si="159"/>
        <v>7363</v>
      </c>
      <c r="N17" s="220">
        <f t="shared" si="157"/>
        <v>535.70000000000005</v>
      </c>
      <c r="O17" s="315">
        <f t="shared" ref="O17" si="160">SUM(O33+O47+O61+O75+O89+O103+O117+O131+O145+O159+O173+O187+O201+O215+O229+O243+O257+O273+O287+O301+O315+O329+O343+O357+O371)</f>
        <v>518.70000000000005</v>
      </c>
      <c r="P17" s="354">
        <f t="shared" si="44"/>
        <v>18321.11</v>
      </c>
      <c r="Q17" s="315">
        <f t="shared" ref="Q17:R17" si="161">SUM(Q33+Q47+Q61+Q75+Q89+Q103+Q117+Q131+Q145+Q159+Q173+Q187+Q201+Q215+Q229+Q243+Q257+Q273+Q287+Q301+Q315+Q329+Q343+Q357+Q371)</f>
        <v>11523.24</v>
      </c>
      <c r="R17" s="1486">
        <f t="shared" si="161"/>
        <v>6797.87</v>
      </c>
      <c r="S17" s="220">
        <f t="shared" si="157"/>
        <v>1128</v>
      </c>
      <c r="T17" s="315">
        <f t="shared" ref="T17" si="162">SUM(T33+T47+T61+T75+T89+T103+T117+T131+T145+T159+T173+T187+T201+T215+T229+T243+T257+T273+T287+T301+T315+T329+T343+T357+T371)</f>
        <v>1036</v>
      </c>
      <c r="U17" s="244">
        <f t="shared" si="47"/>
        <v>38177</v>
      </c>
      <c r="V17" s="315">
        <f t="shared" ref="V17:W17" si="163">SUM(V33+V47+V61+V75+V89+V103+V117+V131+V145+V159+V173+V187+V201+V215+V229+V243+V257+V273+V287+V301+V315+V329+V343+V357+V371)</f>
        <v>19145</v>
      </c>
      <c r="W17" s="1486">
        <f t="shared" si="163"/>
        <v>19032</v>
      </c>
      <c r="X17" s="220">
        <f t="shared" si="157"/>
        <v>100</v>
      </c>
      <c r="Y17" s="315">
        <f t="shared" ref="Y17" si="164">SUM(Y33+Y47+Y61+Y75+Y89+Y103+Y117+Y131+Y145+Y159+Y173+Y187+Y201+Y215+Y229+Y243+Y257+Y273+Y287+Y301+Y315+Y329+Y343+Y357+Y371)</f>
        <v>100</v>
      </c>
      <c r="Z17" s="244">
        <f t="shared" si="50"/>
        <v>11281</v>
      </c>
      <c r="AA17" s="315">
        <f t="shared" ref="AA17:AB17" si="165">SUM(AA33+AA47+AA61+AA75+AA89+AA103+AA117+AA131+AA145+AA159+AA173+AA187+AA201+AA215+AA229+AA243+AA257+AA273+AA287+AA301+AA315+AA329+AA343+AA357+AA371)</f>
        <v>5746</v>
      </c>
      <c r="AB17" s="1486">
        <f t="shared" si="165"/>
        <v>5535</v>
      </c>
      <c r="AC17" s="220">
        <f t="shared" si="157"/>
        <v>5323</v>
      </c>
      <c r="AD17" s="315">
        <f t="shared" ref="AD17" si="166">SUM(AD33+AD47+AD61+AD75+AD89+AD103+AD117+AD131+AD145+AD159+AD173+AD187+AD201+AD215+AD229+AD243+AD257+AD273+AD287+AD301+AD315+AD329+AD343+AD357+AD371)</f>
        <v>5323</v>
      </c>
      <c r="AE17" s="244">
        <f t="shared" si="53"/>
        <v>34038</v>
      </c>
      <c r="AF17" s="315">
        <f t="shared" ref="AF17:AG17" si="167">SUM(AF33+AF47+AF61+AF75+AF89+AF103+AF117+AF131+AF145+AF159+AF173+AF187+AF201+AF215+AF229+AF243+AF257+AF273+AF287+AF301+AF315+AF329+AF343+AF357+AF371)</f>
        <v>34038</v>
      </c>
      <c r="AG17" s="1486">
        <f t="shared" si="167"/>
        <v>0</v>
      </c>
      <c r="AH17" s="220">
        <f t="shared" si="157"/>
        <v>9</v>
      </c>
      <c r="AI17" s="315">
        <f t="shared" ref="AI17" si="168">SUM(AI33+AI47+AI61+AI75+AI89+AI103+AI117+AI131+AI145+AI159+AI173+AI187+AI201+AI215+AI229+AI243+AI257+AI273+AI287+AI301+AI315+AI329+AI343+AI357+AI371)</f>
        <v>9</v>
      </c>
      <c r="AJ17" s="354">
        <f t="shared" si="56"/>
        <v>382</v>
      </c>
      <c r="AK17" s="315">
        <f t="shared" ref="AK17:AL17" si="169">SUM(AK33+AK47+AK61+AK75+AK89+AK103+AK117+AK131+AK145+AK159+AK173+AK187+AK201+AK215+AK229+AK243+AK257+AK273+AK287+AK301+AK315+AK329+AK343+AK357+AK371)</f>
        <v>229</v>
      </c>
      <c r="AL17" s="1486">
        <f t="shared" si="169"/>
        <v>153</v>
      </c>
      <c r="AM17" s="220">
        <f t="shared" si="157"/>
        <v>238</v>
      </c>
      <c r="AN17" s="315">
        <f t="shared" ref="AN17" si="170">SUM(AN33+AN47+AN61+AN75+AN89+AN103+AN117+AN131+AN145+AN159+AN173+AN187+AN201+AN215+AN229+AN243+AN257+AN273+AN287+AN301+AN315+AN329+AN343+AN357+AN371)</f>
        <v>238</v>
      </c>
      <c r="AO17" s="354">
        <f t="shared" si="59"/>
        <v>1363</v>
      </c>
      <c r="AP17" s="315">
        <f t="shared" ref="AP17:AQ17" si="171">SUM(AP33+AP47+AP61+AP75+AP89+AP103+AP117+AP131+AP145+AP159+AP173+AP187+AP201+AP215+AP229+AP243+AP257+AP273+AP287+AP301+AP315+AP329+AP343+AP357+AP371)</f>
        <v>334</v>
      </c>
      <c r="AQ17" s="1486">
        <f t="shared" si="171"/>
        <v>1029</v>
      </c>
      <c r="AR17" s="709">
        <f t="shared" ref="AR17" si="172">SUM(AR33+AR47+AR61+AR75+AR89+AR103+AR117+AR131+AR145+AR159+AR173+AR187+AR201+AR215+AR229+AR243+AR257+AR273+AR287+AR301+AR315+AR329+AR343+AR357+AR371)</f>
        <v>5521</v>
      </c>
    </row>
    <row r="18" spans="1:44" ht="17.25">
      <c r="A18" s="1666"/>
      <c r="B18" s="1646"/>
      <c r="C18" s="313" t="s">
        <v>44</v>
      </c>
      <c r="D18" s="737">
        <f t="shared" si="38"/>
        <v>5255.7</v>
      </c>
      <c r="E18" s="501">
        <f t="shared" si="38"/>
        <v>5212.7</v>
      </c>
      <c r="F18" s="501">
        <f t="shared" si="23"/>
        <v>71835.11</v>
      </c>
      <c r="G18" s="501">
        <f t="shared" si="0"/>
        <v>49653.24</v>
      </c>
      <c r="H18" s="502">
        <f t="shared" si="1"/>
        <v>22181.87</v>
      </c>
      <c r="I18" s="503">
        <f t="shared" ref="I18:AM18" si="173">SUM(I34+I48+I62+I76+I90+I104+I118+I132+I146+I160+I174+I188+I202+I216+I230+I244+I258+I274+I288+I302+I316+I330+I344+I358+I372)</f>
        <v>146</v>
      </c>
      <c r="J18" s="1490">
        <f t="shared" ref="J18" si="174">SUM(J34+J48+J62+J76+J90+J104+J118+J132+J146+J160+J174+J188+J202+J216+J230+J244+J258+J274+J288+J302+J316+J330+J344+J358+J372)</f>
        <v>143</v>
      </c>
      <c r="K18" s="413">
        <f t="shared" si="41"/>
        <v>12084</v>
      </c>
      <c r="L18" s="1491">
        <f t="shared" ref="L18:M18" si="175">SUM(L34+L48+L62+L76+L90+L104+L118+L132+L146+L160+L174+L188+L202+L216+L230+L244+L258+L274+L288+L302+L316+L330+L344+L358+L372)</f>
        <v>4785</v>
      </c>
      <c r="M18" s="1492">
        <f t="shared" si="175"/>
        <v>7299</v>
      </c>
      <c r="N18" s="503">
        <f t="shared" si="173"/>
        <v>517.70000000000005</v>
      </c>
      <c r="O18" s="1490">
        <f t="shared" ref="O18" si="176">SUM(O34+O48+O62+O76+O90+O104+O118+O132+O146+O160+O174+O188+O202+O216+O230+O244+O258+O274+O288+O302+O316+O330+O344+O358+O372)</f>
        <v>504.7</v>
      </c>
      <c r="P18" s="413">
        <f t="shared" si="44"/>
        <v>14617.11</v>
      </c>
      <c r="Q18" s="1491">
        <f t="shared" ref="Q18:R18" si="177">SUM(Q34+Q48+Q62+Q76+Q90+Q104+Q118+Q132+Q146+Q160+Q174+Q188+Q202+Q216+Q230+Q244+Q258+Q274+Q288+Q302+Q316+Q330+Q344+Q358+Q372)</f>
        <v>9051.24</v>
      </c>
      <c r="R18" s="1492">
        <f t="shared" si="177"/>
        <v>5565.87</v>
      </c>
      <c r="S18" s="503">
        <f t="shared" si="173"/>
        <v>230</v>
      </c>
      <c r="T18" s="1490">
        <f t="shared" ref="T18" si="178">SUM(T34+T48+T62+T76+T90+T104+T118+T132+T146+T160+T174+T188+T202+T216+T230+T244+T258+T274+T288+T302+T316+T330+T344+T358+T372)</f>
        <v>230</v>
      </c>
      <c r="U18" s="413">
        <f t="shared" si="47"/>
        <v>6883</v>
      </c>
      <c r="V18" s="1491">
        <f t="shared" ref="V18:W18" si="179">SUM(V34+V48+V62+V76+V90+V104+V118+V132+V146+V160+V174+V188+V202+V216+V230+V244+V258+V274+V288+V302+V316+V330+V344+V358+V372)</f>
        <v>3674</v>
      </c>
      <c r="W18" s="1492">
        <f t="shared" si="179"/>
        <v>3209</v>
      </c>
      <c r="X18" s="503">
        <f t="shared" si="173"/>
        <v>100</v>
      </c>
      <c r="Y18" s="1490">
        <f t="shared" ref="Y18" si="180">SUM(Y34+Y48+Y62+Y76+Y90+Y104+Y118+Y132+Y146+Y160+Y174+Y188+Y202+Y216+Y230+Y244+Y258+Y274+Y288+Y302+Y316+Y330+Y344+Y358+Y372)</f>
        <v>100</v>
      </c>
      <c r="Z18" s="413">
        <f t="shared" si="50"/>
        <v>11281</v>
      </c>
      <c r="AA18" s="1491">
        <f t="shared" ref="AA18:AB18" si="181">SUM(AA34+AA48+AA62+AA76+AA90+AA104+AA118+AA132+AA146+AA160+AA174+AA188+AA202+AA216+AA230+AA244+AA258+AA274+AA288+AA302+AA316+AA330+AA344+AA358+AA372)</f>
        <v>5746</v>
      </c>
      <c r="AB18" s="1492">
        <f t="shared" si="181"/>
        <v>5535</v>
      </c>
      <c r="AC18" s="503">
        <f t="shared" si="173"/>
        <v>4108</v>
      </c>
      <c r="AD18" s="1490">
        <f t="shared" ref="AD18" si="182">SUM(AD34+AD48+AD62+AD76+AD90+AD104+AD118+AD132+AD146+AD160+AD174+AD188+AD202+AD216+AD230+AD244+AD258+AD274+AD288+AD302+AD316+AD330+AD344+AD358+AD372)</f>
        <v>4108</v>
      </c>
      <c r="AE18" s="413">
        <f t="shared" si="53"/>
        <v>25834</v>
      </c>
      <c r="AF18" s="1491">
        <f t="shared" ref="AF18:AG18" si="183">SUM(AF34+AF48+AF62+AF76+AF90+AF104+AF118+AF132+AF146+AF160+AF174+AF188+AF202+AF216+AF230+AF244+AF258+AF274+AF288+AF302+AF316+AF330+AF344+AF358+AF372)</f>
        <v>25834</v>
      </c>
      <c r="AG18" s="1492">
        <f t="shared" si="183"/>
        <v>0</v>
      </c>
      <c r="AH18" s="503">
        <f t="shared" si="173"/>
        <v>9</v>
      </c>
      <c r="AI18" s="1490">
        <f t="shared" ref="AI18" si="184">SUM(AI34+AI48+AI62+AI76+AI90+AI104+AI118+AI132+AI146+AI160+AI174+AI188+AI202+AI216+AI230+AI244+AI258+AI274+AI288+AI302+AI316+AI330+AI344+AI358+AI372)</f>
        <v>9</v>
      </c>
      <c r="AJ18" s="413">
        <f t="shared" si="56"/>
        <v>382</v>
      </c>
      <c r="AK18" s="1491">
        <f t="shared" ref="AK18:AL18" si="185">SUM(AK34+AK48+AK62+AK76+AK90+AK104+AK118+AK132+AK146+AK160+AK174+AK188+AK202+AK216+AK230+AK244+AK258+AK274+AK288+AK302+AK316+AK330+AK344+AK358+AK372)</f>
        <v>229</v>
      </c>
      <c r="AL18" s="1492">
        <f t="shared" si="185"/>
        <v>153</v>
      </c>
      <c r="AM18" s="503">
        <f t="shared" si="173"/>
        <v>145</v>
      </c>
      <c r="AN18" s="1490">
        <f t="shared" ref="AN18" si="186">SUM(AN34+AN48+AN62+AN76+AN90+AN104+AN118+AN132+AN146+AN160+AN174+AN188+AN202+AN216+AN230+AN244+AN258+AN274+AN288+AN302+AN316+AN330+AN344+AN358+AN372)</f>
        <v>118</v>
      </c>
      <c r="AO18" s="413">
        <f t="shared" si="59"/>
        <v>754</v>
      </c>
      <c r="AP18" s="1491">
        <f t="shared" ref="AP18:AQ18" si="187">SUM(AP34+AP48+AP62+AP76+AP90+AP104+AP118+AP132+AP146+AP160+AP174+AP188+AP202+AP216+AP230+AP244+AP258+AP274+AP288+AP302+AP316+AP330+AP344+AP358+AP372)</f>
        <v>334</v>
      </c>
      <c r="AQ18" s="1492">
        <f t="shared" si="187"/>
        <v>420</v>
      </c>
      <c r="AR18" s="712">
        <f t="shared" ref="AR18" si="188">SUM(AR34+AR48+AR62+AR76+AR90+AR104+AR118+AR132+AR146+AR160+AR174+AR188+AR202+AR216+AR230+AR244+AR258+AR274+AR288+AR302+AR316+AR330+AR344+AR358+AR372)</f>
        <v>935</v>
      </c>
    </row>
    <row r="19" spans="1:44" ht="17.25">
      <c r="A19" s="1666"/>
      <c r="B19" s="1648" t="s">
        <v>75</v>
      </c>
      <c r="C19" s="312" t="s">
        <v>43</v>
      </c>
      <c r="D19" s="218">
        <f t="shared" si="38"/>
        <v>10509</v>
      </c>
      <c r="E19" s="219">
        <f t="shared" si="38"/>
        <v>9351</v>
      </c>
      <c r="F19" s="219">
        <f t="shared" si="23"/>
        <v>132079</v>
      </c>
      <c r="G19" s="219">
        <f t="shared" si="0"/>
        <v>129036</v>
      </c>
      <c r="H19" s="320">
        <f t="shared" si="1"/>
        <v>3043</v>
      </c>
      <c r="I19" s="220">
        <f t="shared" ref="I19:AM19" si="189">SUM(I35+I49+I63+I77+I91+I105+I119+I133+I147+I161+I175+I189+I203+I217+I231+I245+I259+I275+I289+I303+I317+I331+I345+I359+I373)</f>
        <v>0</v>
      </c>
      <c r="J19" s="315">
        <f t="shared" ref="J19" si="190">SUM(J35+J49+J63+J77+J91+J105+J119+J133+J147+J161+J175+J189+J203+J217+J231+J245+J259+J275+J289+J303+J317+J331+J345+J359+J373)</f>
        <v>0</v>
      </c>
      <c r="K19" s="244">
        <f t="shared" si="41"/>
        <v>0</v>
      </c>
      <c r="L19" s="315">
        <f t="shared" ref="L19:M19" si="191">SUM(L35+L49+L63+L77+L91+L105+L119+L133+L147+L161+L175+L189+L203+L217+L231+L245+L259+L275+L289+L303+L317+L331+L345+L359+L373)</f>
        <v>0</v>
      </c>
      <c r="M19" s="1486">
        <f t="shared" si="191"/>
        <v>0</v>
      </c>
      <c r="N19" s="220">
        <f t="shared" si="189"/>
        <v>105</v>
      </c>
      <c r="O19" s="315">
        <f t="shared" ref="O19" si="192">SUM(O35+O49+O63+O77+O91+O105+O119+O133+O147+O161+O175+O189+O203+O217+O231+O245+O259+O275+O289+O303+O317+O331+O345+O359+O373)</f>
        <v>105</v>
      </c>
      <c r="P19" s="244">
        <f t="shared" si="44"/>
        <v>2865</v>
      </c>
      <c r="Q19" s="315">
        <f t="shared" ref="Q19:R19" si="193">SUM(Q35+Q49+Q63+Q77+Q91+Q105+Q119+Q133+Q147+Q161+Q175+Q189+Q203+Q217+Q231+Q245+Q259+Q275+Q289+Q303+Q317+Q331+Q345+Q359+Q373)</f>
        <v>2751</v>
      </c>
      <c r="R19" s="1486">
        <f t="shared" si="193"/>
        <v>114</v>
      </c>
      <c r="S19" s="220">
        <f t="shared" si="189"/>
        <v>284</v>
      </c>
      <c r="T19" s="315">
        <f t="shared" ref="T19" si="194">SUM(T35+T49+T63+T77+T91+T105+T119+T133+T147+T161+T175+T189+T203+T217+T231+T245+T259+T275+T289+T303+T317+T331+T345+T359+T373)</f>
        <v>284</v>
      </c>
      <c r="U19" s="244">
        <f t="shared" si="47"/>
        <v>2982</v>
      </c>
      <c r="V19" s="315">
        <f t="shared" ref="V19:W19" si="195">SUM(V35+V49+V63+V77+V91+V105+V119+V133+V147+V161+V175+V189+V203+V217+V231+V245+V259+V275+V289+V303+V317+V331+V345+V359+V373)</f>
        <v>2455</v>
      </c>
      <c r="W19" s="1486">
        <f t="shared" si="195"/>
        <v>527</v>
      </c>
      <c r="X19" s="220">
        <f t="shared" si="189"/>
        <v>71</v>
      </c>
      <c r="Y19" s="315">
        <f t="shared" ref="Y19" si="196">SUM(Y35+Y49+Y63+Y77+Y91+Y105+Y119+Y133+Y147+Y161+Y175+Y189+Y203+Y217+Y231+Y245+Y259+Y275+Y289+Y303+Y317+Y331+Y345+Y359+Y373)</f>
        <v>71</v>
      </c>
      <c r="Z19" s="244">
        <f t="shared" si="50"/>
        <v>1723</v>
      </c>
      <c r="AA19" s="315">
        <f t="shared" ref="AA19:AB19" si="197">SUM(AA35+AA49+AA63+AA77+AA91+AA105+AA119+AA133+AA147+AA161+AA175+AA189+AA203+AA217+AA231+AA245+AA259+AA275+AA289+AA303+AA317+AA331+AA345+AA359+AA373)</f>
        <v>165</v>
      </c>
      <c r="AB19" s="1486">
        <f t="shared" si="197"/>
        <v>1558</v>
      </c>
      <c r="AC19" s="220">
        <f t="shared" si="189"/>
        <v>9977</v>
      </c>
      <c r="AD19" s="315">
        <f t="shared" ref="AD19" si="198">SUM(AD35+AD49+AD63+AD77+AD91+AD105+AD119+AD133+AD147+AD161+AD175+AD189+AD203+AD217+AD231+AD245+AD259+AD275+AD289+AD303+AD317+AD331+AD345+AD359+AD373)</f>
        <v>8834</v>
      </c>
      <c r="AE19" s="244">
        <f t="shared" si="53"/>
        <v>122459</v>
      </c>
      <c r="AF19" s="315">
        <f t="shared" ref="AF19:AG19" si="199">SUM(AF35+AF49+AF63+AF77+AF91+AF105+AF119+AF133+AF147+AF161+AF175+AF189+AF203+AF217+AF231+AF245+AF259+AF275+AF289+AF303+AF317+AF331+AF345+AF359+AF373)</f>
        <v>122393</v>
      </c>
      <c r="AG19" s="1486">
        <f t="shared" si="199"/>
        <v>66</v>
      </c>
      <c r="AH19" s="220">
        <f t="shared" si="189"/>
        <v>66</v>
      </c>
      <c r="AI19" s="315">
        <f t="shared" ref="AI19" si="200">SUM(AI35+AI49+AI63+AI77+AI91+AI105+AI119+AI133+AI147+AI161+AI175+AI189+AI203+AI217+AI231+AI245+AI259+AI275+AI289+AI303+AI317+AI331+AI345+AI359+AI373)</f>
        <v>53</v>
      </c>
      <c r="AJ19" s="354">
        <f t="shared" si="56"/>
        <v>1897</v>
      </c>
      <c r="AK19" s="315">
        <f t="shared" ref="AK19:AL19" si="201">SUM(AK35+AK49+AK63+AK77+AK91+AK105+AK119+AK133+AK147+AK161+AK175+AK189+AK203+AK217+AK231+AK245+AK259+AK275+AK289+AK303+AK317+AK331+AK345+AK359+AK373)</f>
        <v>1218</v>
      </c>
      <c r="AL19" s="1486">
        <f t="shared" si="201"/>
        <v>679</v>
      </c>
      <c r="AM19" s="220">
        <f t="shared" si="189"/>
        <v>6</v>
      </c>
      <c r="AN19" s="315">
        <f t="shared" ref="AN19" si="202">SUM(AN35+AN49+AN63+AN77+AN91+AN105+AN119+AN133+AN147+AN161+AN175+AN189+AN203+AN217+AN231+AN245+AN259+AN275+AN289+AN303+AN317+AN331+AN345+AN359+AN373)</f>
        <v>4</v>
      </c>
      <c r="AO19" s="354">
        <f t="shared" si="59"/>
        <v>153</v>
      </c>
      <c r="AP19" s="315">
        <f t="shared" ref="AP19:AQ19" si="203">SUM(AP35+AP49+AP63+AP77+AP91+AP105+AP119+AP133+AP147+AP161+AP175+AP189+AP203+AP217+AP231+AP245+AP259+AP275+AP289+AP303+AP317+AP331+AP345+AP359+AP373)</f>
        <v>54</v>
      </c>
      <c r="AQ19" s="1486">
        <f t="shared" si="203"/>
        <v>99</v>
      </c>
      <c r="AR19" s="709">
        <f t="shared" ref="AR19" si="204">SUM(AR35+AR49+AR63+AR77+AR91+AR105+AR119+AR133+AR147+AR161+AR175+AR189+AR203+AR217+AR231+AR245+AR259+AR275+AR289+AR303+AR317+AR331+AR345+AR359+AR373)</f>
        <v>264</v>
      </c>
    </row>
    <row r="20" spans="1:44" ht="18" thickBot="1">
      <c r="A20" s="1662"/>
      <c r="B20" s="1649"/>
      <c r="C20" s="314" t="s">
        <v>44</v>
      </c>
      <c r="D20" s="1032">
        <f>SUM(I20,N20,S20,X20,AC20,AH20,AM20)</f>
        <v>6258</v>
      </c>
      <c r="E20" s="321">
        <f>SUM(J20,O20,T20,Y20,AD20,AI20,AN20)</f>
        <v>5188</v>
      </c>
      <c r="F20" s="321">
        <f t="shared" si="23"/>
        <v>85020</v>
      </c>
      <c r="G20" s="321">
        <f t="shared" si="0"/>
        <v>83516</v>
      </c>
      <c r="H20" s="322">
        <f>SUM(M20,R20,W20,AB20,AG20,AL20,AQ20)</f>
        <v>1504</v>
      </c>
      <c r="I20" s="316">
        <f t="shared" ref="I20:AM20" si="205">SUM(I36+I50+I64+I78+I92+I106+I120+I134+I148+I162+I176+I190+I204+I218+I232+I246+I260+I276+I290+I304+I318+I332+I346+I360+I374)</f>
        <v>0</v>
      </c>
      <c r="J20" s="1493">
        <f t="shared" ref="J20" si="206">SUM(J36+J50+J64+J78+J92+J106+J120+J134+J148+J162+J176+J190+J204+J218+J232+J246+J260+J276+J290+J304+J318+J332+J346+J360+J374)</f>
        <v>0</v>
      </c>
      <c r="K20" s="511">
        <f t="shared" si="41"/>
        <v>0</v>
      </c>
      <c r="L20" s="315">
        <f t="shared" ref="L20:M20" si="207">SUM(L36+L50+L64+L78+L92+L106+L120+L134+L148+L162+L176+L190+L204+L218+L232+L246+L260+L276+L290+L304+L318+L332+L346+L360+L374)</f>
        <v>0</v>
      </c>
      <c r="M20" s="1486">
        <f t="shared" si="207"/>
        <v>0</v>
      </c>
      <c r="N20" s="316">
        <f t="shared" si="205"/>
        <v>31</v>
      </c>
      <c r="O20" s="1493">
        <f t="shared" ref="O20" si="208">SUM(O36+O50+O64+O78+O92+O106+O120+O134+O148+O162+O176+O190+O204+O218+O232+O246+O260+O276+O290+O304+O318+O332+O346+O360+O374)</f>
        <v>31</v>
      </c>
      <c r="P20" s="511">
        <f t="shared" si="44"/>
        <v>1180</v>
      </c>
      <c r="Q20" s="315">
        <f t="shared" ref="Q20:R20" si="209">SUM(Q36+Q50+Q64+Q78+Q92+Q106+Q120+Q134+Q148+Q162+Q176+Q190+Q204+Q218+Q232+Q246+Q260+Q276+Q290+Q304+Q318+Q332+Q346+Q360+Q374)</f>
        <v>1115</v>
      </c>
      <c r="R20" s="1486">
        <f t="shared" si="209"/>
        <v>65</v>
      </c>
      <c r="S20" s="316">
        <f t="shared" si="205"/>
        <v>208</v>
      </c>
      <c r="T20" s="1493">
        <f t="shared" ref="T20" si="210">SUM(T36+T50+T64+T78+T92+T106+T120+T134+T148+T162+T176+T190+T204+T218+T232+T246+T260+T276+T290+T304+T318+T332+T346+T360+T374)</f>
        <v>208</v>
      </c>
      <c r="U20" s="511">
        <f t="shared" si="47"/>
        <v>2972</v>
      </c>
      <c r="V20" s="315">
        <f t="shared" ref="V20:W20" si="211">SUM(V36+V50+V64+V78+V92+V106+V120+V134+V148+V162+V176+V190+V204+V218+V232+V246+V260+V276+V290+V304+V318+V332+V346+V360+V374)</f>
        <v>2445</v>
      </c>
      <c r="W20" s="1486">
        <f t="shared" si="211"/>
        <v>527</v>
      </c>
      <c r="X20" s="221">
        <f t="shared" si="205"/>
        <v>4</v>
      </c>
      <c r="Y20" s="1487">
        <f t="shared" ref="Y20" si="212">SUM(Y36+Y50+Y64+Y78+Y92+Y106+Y120+Y134+Y148+Y162+Y176+Y190+Y204+Y218+Y232+Y246+Y260+Y276+Y290+Y304+Y318+Y332+Y346+Y360+Y374)</f>
        <v>4</v>
      </c>
      <c r="Z20" s="511">
        <f t="shared" si="50"/>
        <v>150</v>
      </c>
      <c r="AA20" s="315">
        <f t="shared" ref="AA20:AB20" si="213">SUM(AA36+AA50+AA64+AA78+AA92+AA106+AA120+AA134+AA148+AA162+AA176+AA190+AA204+AA218+AA232+AA246+AA260+AA276+AA290+AA304+AA318+AA332+AA346+AA360+AA374)</f>
        <v>39</v>
      </c>
      <c r="AB20" s="1486">
        <f t="shared" si="213"/>
        <v>111</v>
      </c>
      <c r="AC20" s="221">
        <f t="shared" si="205"/>
        <v>5944</v>
      </c>
      <c r="AD20" s="1487">
        <f t="shared" ref="AD20" si="214">SUM(AD36+AD50+AD64+AD78+AD92+AD106+AD120+AD134+AD148+AD162+AD176+AD190+AD204+AD218+AD232+AD246+AD260+AD276+AD290+AD304+AD318+AD332+AD346+AD360+AD374)</f>
        <v>4888</v>
      </c>
      <c r="AE20" s="511">
        <f t="shared" si="53"/>
        <v>78763</v>
      </c>
      <c r="AF20" s="315">
        <f t="shared" ref="AF20:AG20" si="215">SUM(AF36+AF50+AF64+AF78+AF92+AF106+AF120+AF134+AF148+AF162+AF176+AF190+AF204+AF218+AF232+AF246+AF260+AF276+AF290+AF304+AF318+AF332+AF346+AF360+AF374)</f>
        <v>78698</v>
      </c>
      <c r="AG20" s="1486">
        <f t="shared" si="215"/>
        <v>65</v>
      </c>
      <c r="AH20" s="316">
        <f t="shared" si="205"/>
        <v>65</v>
      </c>
      <c r="AI20" s="1493">
        <f t="shared" ref="AI20" si="216">SUM(AI36+AI50+AI64+AI78+AI92+AI106+AI120+AI134+AI148+AI162+AI176+AI190+AI204+AI218+AI232+AI246+AI260+AI276+AI290+AI304+AI318+AI332+AI346+AI360+AI374)</f>
        <v>53</v>
      </c>
      <c r="AJ20" s="511">
        <f t="shared" si="56"/>
        <v>1857</v>
      </c>
      <c r="AK20" s="315">
        <f t="shared" ref="AK20:AL20" si="217">SUM(AK36+AK50+AK64+AK78+AK92+AK106+AK120+AK134+AK148+AK162+AK176+AK190+AK204+AK218+AK232+AK246+AK260+AK276+AK290+AK304+AK318+AK332+AK346+AK360+AK374)</f>
        <v>1196</v>
      </c>
      <c r="AL20" s="1486">
        <f t="shared" si="217"/>
        <v>661</v>
      </c>
      <c r="AM20" s="316">
        <f t="shared" si="205"/>
        <v>6</v>
      </c>
      <c r="AN20" s="1493">
        <f t="shared" ref="AN20" si="218">SUM(AN36+AN50+AN64+AN78+AN92+AN106+AN120+AN134+AN148+AN162+AN176+AN190+AN204+AN218+AN232+AN246+AN260+AN276+AN290+AN304+AN318+AN332+AN346+AN360+AN374)</f>
        <v>4</v>
      </c>
      <c r="AO20" s="511">
        <f t="shared" si="59"/>
        <v>98</v>
      </c>
      <c r="AP20" s="315">
        <f t="shared" ref="AP20:AQ20" si="219">SUM(AP36+AP50+AP64+AP78+AP92+AP106+AP120+AP134+AP148+AP162+AP176+AP190+AP204+AP218+AP232+AP246+AP260+AP276+AP290+AP304+AP318+AP332+AP346+AP360+AP374)</f>
        <v>23</v>
      </c>
      <c r="AQ20" s="1486">
        <f t="shared" si="219"/>
        <v>75</v>
      </c>
      <c r="AR20" s="710">
        <f t="shared" ref="AR20" si="220">SUM(AR36+AR50+AR64+AR78+AR92+AR106+AR120+AR134+AR148+AR162+AR176+AR190+AR204+AR218+AR232+AR246+AR260+AR276+AR290+AR304+AR318+AR332+AR346+AR360+AR374)</f>
        <v>304</v>
      </c>
    </row>
    <row r="21" spans="1:44" ht="17.25">
      <c r="A21" s="1661" t="s">
        <v>45</v>
      </c>
      <c r="B21" s="1663" t="s">
        <v>40</v>
      </c>
      <c r="C21" s="55" t="s">
        <v>46</v>
      </c>
      <c r="D21" s="222">
        <f>SUM(I21,N21,S21,X21,AC21,AH21,AM21)</f>
        <v>36372</v>
      </c>
      <c r="E21" s="223">
        <f>SUM(J21,O21,T21,Y21,AD21,AI21,AN21)</f>
        <v>34686</v>
      </c>
      <c r="F21" s="223">
        <f>SUM(G21:H21)</f>
        <v>1234043</v>
      </c>
      <c r="G21" s="223">
        <f t="shared" si="0"/>
        <v>791417</v>
      </c>
      <c r="H21" s="224">
        <f t="shared" si="1"/>
        <v>442626</v>
      </c>
      <c r="I21" s="225">
        <f>SUM(I23,I37,I51,I65,I79,I93,I107,I121,I135,I149,I163,I177,I191,I205,I219,I233,I247)</f>
        <v>4387</v>
      </c>
      <c r="J21" s="226">
        <f>SUM(J23,J37,J51,J65,J79,J93,J107,J121,J135,J149,J163,J177,J191,J205,J219,J233,J247)</f>
        <v>4278</v>
      </c>
      <c r="K21" s="226">
        <f>SUM(K23,K37,K51,K65,K79,K93,K107,K121,K135,K149,K163,K177,K191,K205,K219,K233,K247)</f>
        <v>675757</v>
      </c>
      <c r="L21" s="226">
        <f t="shared" ref="L21:AQ21" si="221">SUM(L23,L37,L51,L65,L79,L93,L107,L121,L135,L149,L163,L177,L191,L205,L219,L233,L247)</f>
        <v>356945</v>
      </c>
      <c r="M21" s="227">
        <f t="shared" si="221"/>
        <v>318812</v>
      </c>
      <c r="N21" s="225">
        <f>SUM(N23,N37,N51,N65,N79,N93,N107,N121,N135,N149,N163,N177,N191,N205,N219,N233,N247)</f>
        <v>464</v>
      </c>
      <c r="O21" s="226">
        <f>SUM(O23,O37,O51,O65,O79,O93,O107,O121,O135,O149,O163,O177,O191,O205,O219,O233,O247)</f>
        <v>453</v>
      </c>
      <c r="P21" s="226">
        <f t="shared" si="221"/>
        <v>16385</v>
      </c>
      <c r="Q21" s="226">
        <f t="shared" si="221"/>
        <v>9510</v>
      </c>
      <c r="R21" s="227">
        <f t="shared" si="221"/>
        <v>6875</v>
      </c>
      <c r="S21" s="225">
        <f t="shared" si="221"/>
        <v>1343</v>
      </c>
      <c r="T21" s="226">
        <f t="shared" ref="T21" si="222">SUM(T23,T37,T51,T65,T79,T93,T107,T121,T135,T149,T163,T177,T191,T205,T219,T233,T247)</f>
        <v>1251</v>
      </c>
      <c r="U21" s="226">
        <f t="shared" si="221"/>
        <v>41920</v>
      </c>
      <c r="V21" s="226">
        <f t="shared" si="221"/>
        <v>21655</v>
      </c>
      <c r="W21" s="227">
        <f t="shared" si="221"/>
        <v>20265</v>
      </c>
      <c r="X21" s="225">
        <f t="shared" si="221"/>
        <v>1400</v>
      </c>
      <c r="Y21" s="226">
        <f t="shared" ref="Y21" si="223">SUM(Y23,Y37,Y51,Y65,Y79,Y93,Y107,Y121,Y135,Y149,Y163,Y177,Y191,Y205,Y219,Y233,Y247)</f>
        <v>1370</v>
      </c>
      <c r="Z21" s="226">
        <f t="shared" si="221"/>
        <v>147440</v>
      </c>
      <c r="AA21" s="226">
        <f t="shared" si="221"/>
        <v>80167</v>
      </c>
      <c r="AB21" s="227">
        <f>SUM(AB23,AB37,AB51,AB65,AB79,AB93,AB107,AB121,AB135,AB149,AB163,AB177,AB191,AB205,AB219,AB233,AB247)</f>
        <v>67273</v>
      </c>
      <c r="AC21" s="225">
        <f>SUM(AC23,AC37,AC51,AC65,AC79,AC93,AC107,AC121,AC135,AC149,AC163,AC177,AC191,AC205,AC219,AC233,AC247)</f>
        <v>27862</v>
      </c>
      <c r="AD21" s="226">
        <f>SUM(AD23,AD37,AD51,AD65,AD79,AD93,AD107,AD121,AD135,AD149,AD163,AD177,AD191,AD205,AD219,AD233,AD247)</f>
        <v>26504</v>
      </c>
      <c r="AE21" s="226">
        <f t="shared" si="221"/>
        <v>302881</v>
      </c>
      <c r="AF21" s="226">
        <f t="shared" si="221"/>
        <v>298112</v>
      </c>
      <c r="AG21" s="227">
        <f t="shared" si="221"/>
        <v>4769</v>
      </c>
      <c r="AH21" s="225">
        <f t="shared" si="221"/>
        <v>597</v>
      </c>
      <c r="AI21" s="226">
        <f t="shared" ref="AI21" si="224">SUM(AI23,AI37,AI51,AI65,AI79,AI93,AI107,AI121,AI135,AI149,AI163,AI177,AI191,AI205,AI219,AI233,AI247)</f>
        <v>526</v>
      </c>
      <c r="AJ21" s="226">
        <f t="shared" si="221"/>
        <v>44985</v>
      </c>
      <c r="AK21" s="226">
        <f t="shared" si="221"/>
        <v>23491</v>
      </c>
      <c r="AL21" s="227">
        <f t="shared" si="221"/>
        <v>21494</v>
      </c>
      <c r="AM21" s="225">
        <f t="shared" si="221"/>
        <v>319</v>
      </c>
      <c r="AN21" s="226">
        <f t="shared" ref="AN21" si="225">SUM(AN23,AN37,AN51,AN65,AN79,AN93,AN107,AN121,AN135,AN149,AN163,AN177,AN191,AN205,AN219,AN233,AN247)</f>
        <v>304</v>
      </c>
      <c r="AO21" s="226">
        <f t="shared" si="221"/>
        <v>4675</v>
      </c>
      <c r="AP21" s="226">
        <f t="shared" si="221"/>
        <v>1537</v>
      </c>
      <c r="AQ21" s="227">
        <f t="shared" si="221"/>
        <v>3138</v>
      </c>
      <c r="AR21" s="317">
        <f t="shared" ref="AR21" si="226">SUM(AR23,AR37,AR51,AR65,AR79,AR93,AR107,AR121,AR135,AR149,AR163,AR177,AR191,AR205,AR219,AR233,AR247)</f>
        <v>52279</v>
      </c>
    </row>
    <row r="22" spans="1:44" ht="18" thickBot="1">
      <c r="A22" s="1666"/>
      <c r="B22" s="1667"/>
      <c r="C22" s="182" t="s">
        <v>47</v>
      </c>
      <c r="D22" s="228">
        <f t="shared" si="38"/>
        <v>26857</v>
      </c>
      <c r="E22" s="1535">
        <f t="shared" si="38"/>
        <v>25449</v>
      </c>
      <c r="F22" s="229">
        <f>SUM(G22:H22)</f>
        <v>1070716</v>
      </c>
      <c r="G22" s="229">
        <f t="shared" si="0"/>
        <v>663786</v>
      </c>
      <c r="H22" s="230">
        <f t="shared" si="1"/>
        <v>406930</v>
      </c>
      <c r="I22" s="231">
        <f>SUM(I24,I38,I52,I66,I80,I94,I108,I122,I136,I150,I164,I178,I192,I206,I220,I234,I248)</f>
        <v>4359</v>
      </c>
      <c r="J22" s="232">
        <f>SUM(J24,J38,J52,J66,J80,J94,J108,J122,J136,J150,J164,J178,J192,J206,J220,J234,J248)</f>
        <v>4254</v>
      </c>
      <c r="K22" s="232">
        <f t="shared" ref="K22:AQ22" si="227">SUM(K24,K38,K52,K66,K80,K94,K108,K122,K136,K150,K164,K178,K192,K206,K220,K234,K248)</f>
        <v>651627</v>
      </c>
      <c r="L22" s="232">
        <f t="shared" si="227"/>
        <v>340220</v>
      </c>
      <c r="M22" s="233">
        <f t="shared" si="227"/>
        <v>311407</v>
      </c>
      <c r="N22" s="231">
        <f>SUM(N24,N38,N52,N66,N80,N94,N108,N122,N136,N150,N164,N178,N192,N206,N220,N234,N248)</f>
        <v>464</v>
      </c>
      <c r="O22" s="232">
        <f>SUM(O24,O38,O52,O66,O80,O94,O108,O122,O136,O150,O164,O178,O192,O206,O220,O234,O248)</f>
        <v>453</v>
      </c>
      <c r="P22" s="232">
        <f t="shared" si="227"/>
        <v>12810</v>
      </c>
      <c r="Q22" s="232">
        <f t="shared" si="227"/>
        <v>7184</v>
      </c>
      <c r="R22" s="233">
        <f t="shared" si="227"/>
        <v>5626</v>
      </c>
      <c r="S22" s="231">
        <f t="shared" si="227"/>
        <v>488</v>
      </c>
      <c r="T22" s="232">
        <f t="shared" ref="T22" si="228">SUM(T24,T38,T52,T66,T80,T94,T108,T122,T136,T150,T164,T178,T192,T206,T220,T234,T248)</f>
        <v>488</v>
      </c>
      <c r="U22" s="232">
        <f t="shared" si="227"/>
        <v>10820</v>
      </c>
      <c r="V22" s="232">
        <f t="shared" si="227"/>
        <v>5578</v>
      </c>
      <c r="W22" s="233">
        <f t="shared" si="227"/>
        <v>5242</v>
      </c>
      <c r="X22" s="231">
        <f>SUM(X24,X38,X52,X66,X80,X94,X108,X122,X136,X150,X164,X178,X192,X206,X220,X234,X248)</f>
        <v>1224</v>
      </c>
      <c r="Y22" s="232">
        <f>SUM(Y24,Y38,Y52,Y66,Y80,Y94,Y108,Y122,Y136,Y150,Y164,Y178,Y192,Y206,Y220,Y234,Y248)</f>
        <v>1194</v>
      </c>
      <c r="Z22" s="232">
        <f t="shared" si="227"/>
        <v>133032</v>
      </c>
      <c r="AA22" s="232">
        <f t="shared" si="227"/>
        <v>74309</v>
      </c>
      <c r="AB22" s="233">
        <f t="shared" si="227"/>
        <v>58723</v>
      </c>
      <c r="AC22" s="231">
        <f>SUM(AC24,AC38,AC52,AC66,AC80,AC94,AC108,AC122,AC136,AC150,AC164,AC178,AC192,AC206,AC220,AC234,AC248)</f>
        <v>19580</v>
      </c>
      <c r="AD22" s="232">
        <f>SUM(AD24,AD38,AD52,AD66,AD80,AD94,AD108,AD122,AD136,AD150,AD164,AD178,AD192,AD206,AD220,AD234,AD248)</f>
        <v>18428</v>
      </c>
      <c r="AE22" s="232">
        <f t="shared" si="227"/>
        <v>217038</v>
      </c>
      <c r="AF22" s="232">
        <f t="shared" si="227"/>
        <v>214115</v>
      </c>
      <c r="AG22" s="233">
        <f t="shared" si="227"/>
        <v>2923</v>
      </c>
      <c r="AH22" s="231">
        <f t="shared" si="227"/>
        <v>518</v>
      </c>
      <c r="AI22" s="232">
        <f t="shared" ref="AI22" si="229">SUM(AI24,AI38,AI52,AI66,AI80,AI94,AI108,AI122,AI136,AI150,AI164,AI178,AI192,AI206,AI220,AI234,AI248)</f>
        <v>448</v>
      </c>
      <c r="AJ22" s="232">
        <f t="shared" si="227"/>
        <v>41539</v>
      </c>
      <c r="AK22" s="232">
        <f t="shared" si="227"/>
        <v>20913</v>
      </c>
      <c r="AL22" s="233">
        <f t="shared" si="227"/>
        <v>20626</v>
      </c>
      <c r="AM22" s="231">
        <f t="shared" si="227"/>
        <v>224</v>
      </c>
      <c r="AN22" s="232">
        <f t="shared" ref="AN22" si="230">SUM(AN24,AN38,AN52,AN66,AN80,AN94,AN108,AN122,AN136,AN150,AN164,AN178,AN192,AN206,AN220,AN234,AN248)</f>
        <v>184</v>
      </c>
      <c r="AO22" s="232">
        <f t="shared" si="227"/>
        <v>3850</v>
      </c>
      <c r="AP22" s="232">
        <f t="shared" si="227"/>
        <v>1467</v>
      </c>
      <c r="AQ22" s="233">
        <f t="shared" si="227"/>
        <v>2383</v>
      </c>
      <c r="AR22" s="318">
        <f t="shared" ref="AR22" si="231">SUM(AR24,AR38,AR52,AR66,AR80,AR94,AR108,AR122,AR136,AR150,AR164,AR178,AR192,AR206,AR220,AR234,AR248)</f>
        <v>25467</v>
      </c>
    </row>
    <row r="23" spans="1:44" ht="17.25">
      <c r="A23" s="1650" t="s">
        <v>140</v>
      </c>
      <c r="B23" s="1645" t="s">
        <v>69</v>
      </c>
      <c r="C23" s="183" t="s">
        <v>43</v>
      </c>
      <c r="D23" s="234">
        <f>SUM(I23,N23,S23,X23,AC23,AH23,AM23)</f>
        <v>0</v>
      </c>
      <c r="E23" s="323">
        <f>SUM(J23,O23,T23,Y23,AD23,AI23,AN23)</f>
        <v>0</v>
      </c>
      <c r="F23" s="323">
        <f>G23+H23</f>
        <v>0</v>
      </c>
      <c r="G23" s="323">
        <f t="shared" si="0"/>
        <v>0</v>
      </c>
      <c r="H23" s="235">
        <f t="shared" si="1"/>
        <v>0</v>
      </c>
      <c r="I23" s="212">
        <f>SUM(I25,I27,I29,I31,I33,I35)</f>
        <v>0</v>
      </c>
      <c r="J23" s="237">
        <f>SUM(J25,J27,J29,J31,J33,J35)</f>
        <v>0</v>
      </c>
      <c r="K23" s="237">
        <f>L23+M23</f>
        <v>0</v>
      </c>
      <c r="L23" s="237">
        <f t="shared" ref="L23:M23" si="232">SUM(L25,L27,L29,L31,L33,L35)</f>
        <v>0</v>
      </c>
      <c r="M23" s="238">
        <f t="shared" si="232"/>
        <v>0</v>
      </c>
      <c r="N23" s="236">
        <f>SUM(N25,N27,N29,N31,N33,N35)</f>
        <v>0</v>
      </c>
      <c r="O23" s="237">
        <f>SUM(O25,O27,O29,O31,O33,O35)</f>
        <v>0</v>
      </c>
      <c r="P23" s="237">
        <f>Q23+R23</f>
        <v>0</v>
      </c>
      <c r="Q23" s="237">
        <f t="shared" ref="Q23:R23" si="233">SUM(Q25,Q27,Q29,Q31,Q33,Q35)</f>
        <v>0</v>
      </c>
      <c r="R23" s="238">
        <f t="shared" si="233"/>
        <v>0</v>
      </c>
      <c r="S23" s="236">
        <f>SUM(S25,S27,S29,S31,S33,S35)</f>
        <v>0</v>
      </c>
      <c r="T23" s="237">
        <f>SUM(T25,T27,T29,T31,T33,T35)</f>
        <v>0</v>
      </c>
      <c r="U23" s="237">
        <f>V23+W23</f>
        <v>0</v>
      </c>
      <c r="V23" s="237">
        <f t="shared" ref="V23:X24" si="234">SUM(V25,V27,V29,V31,V33,V35)</f>
        <v>0</v>
      </c>
      <c r="W23" s="238">
        <f t="shared" si="234"/>
        <v>0</v>
      </c>
      <c r="X23" s="236">
        <f t="shared" si="234"/>
        <v>0</v>
      </c>
      <c r="Y23" s="237">
        <f t="shared" ref="Y23" si="235">SUM(Y25,Y27,Y29,Y31,Y33,Y35)</f>
        <v>0</v>
      </c>
      <c r="Z23" s="237">
        <f>AA23+AB23</f>
        <v>0</v>
      </c>
      <c r="AA23" s="237">
        <f t="shared" ref="AA23:AB23" si="236">SUM(AA25,AA27,AA29,AA31,AA33,AA35)</f>
        <v>0</v>
      </c>
      <c r="AB23" s="238">
        <f t="shared" si="236"/>
        <v>0</v>
      </c>
      <c r="AC23" s="236">
        <f t="shared" ref="AC23:AD24" si="237">SUM(AC25,AC27,AC29,AC31,AC33,AC35)</f>
        <v>0</v>
      </c>
      <c r="AD23" s="237">
        <f t="shared" si="237"/>
        <v>0</v>
      </c>
      <c r="AE23" s="237">
        <f>AF23+AG23</f>
        <v>0</v>
      </c>
      <c r="AF23" s="237">
        <f t="shared" ref="AF23:AG23" si="238">SUM(AF25,AF27,AF29,AF31,AF33,AF35)</f>
        <v>0</v>
      </c>
      <c r="AG23" s="238">
        <f t="shared" si="238"/>
        <v>0</v>
      </c>
      <c r="AH23" s="236">
        <f t="shared" ref="AH23:AI24" si="239">SUM(AH25,AH27,AH29,AH31,AH33,AH35)</f>
        <v>0</v>
      </c>
      <c r="AI23" s="237">
        <f t="shared" si="239"/>
        <v>0</v>
      </c>
      <c r="AJ23" s="237">
        <f>AK23+AL23</f>
        <v>0</v>
      </c>
      <c r="AK23" s="237">
        <f t="shared" ref="AK23:AL23" si="240">SUM(AK25,AK27,AK29,AK31,AK33,AK35)</f>
        <v>0</v>
      </c>
      <c r="AL23" s="238">
        <f t="shared" si="240"/>
        <v>0</v>
      </c>
      <c r="AM23" s="236">
        <f t="shared" ref="AM23:AN24" si="241">SUM(AM25,AM27,AM29,AM31,AM33,AM35)</f>
        <v>0</v>
      </c>
      <c r="AN23" s="237">
        <f t="shared" si="241"/>
        <v>0</v>
      </c>
      <c r="AO23" s="237">
        <f>AP23+AQ23</f>
        <v>0</v>
      </c>
      <c r="AP23" s="237">
        <f t="shared" ref="AP23:AQ23" si="242">SUM(AP25,AP27,AP29,AP31,AP33,AP35)</f>
        <v>0</v>
      </c>
      <c r="AQ23" s="238">
        <f t="shared" si="242"/>
        <v>0</v>
      </c>
      <c r="AR23" s="368">
        <f t="shared" ref="AR23:AR24" si="243">SUM(AR25,AR27,AR29,AR31,AR33,AR35)</f>
        <v>0</v>
      </c>
    </row>
    <row r="24" spans="1:44" ht="17.25">
      <c r="A24" s="1651"/>
      <c r="B24" s="1646"/>
      <c r="C24" s="40" t="s">
        <v>44</v>
      </c>
      <c r="D24" s="240">
        <f>SUM(I24,N24,S24,X24,AC24,AH24,AM24)</f>
        <v>0</v>
      </c>
      <c r="E24" s="216">
        <f>SUM(J24,O24,T24,Y24,AD24,AI24,AN24)</f>
        <v>0</v>
      </c>
      <c r="F24" s="216">
        <f>G24+H24</f>
        <v>0</v>
      </c>
      <c r="G24" s="216">
        <f t="shared" si="0"/>
        <v>0</v>
      </c>
      <c r="H24" s="241">
        <f t="shared" si="1"/>
        <v>0</v>
      </c>
      <c r="I24" s="212">
        <f>SUM(I26,I28,I30,I32,I34,I36)</f>
        <v>0</v>
      </c>
      <c r="J24" s="211">
        <f>SUM(J26,J28,J30,J32,J34,J36)</f>
        <v>0</v>
      </c>
      <c r="K24" s="211">
        <f>L24+M24</f>
        <v>0</v>
      </c>
      <c r="L24" s="211">
        <f t="shared" ref="L24:M24" si="244">SUM(L26,L28,L30,L32,L34,L36)</f>
        <v>0</v>
      </c>
      <c r="M24" s="217">
        <f t="shared" si="244"/>
        <v>0</v>
      </c>
      <c r="N24" s="212">
        <f>SUM(N26,N28,N30,N32,N34,N36)</f>
        <v>0</v>
      </c>
      <c r="O24" s="211">
        <f>SUM(O26,O28,O30,O32,O34,O36)</f>
        <v>0</v>
      </c>
      <c r="P24" s="211">
        <f>Q24+R24</f>
        <v>0</v>
      </c>
      <c r="Q24" s="211">
        <f t="shared" ref="Q24:R24" si="245">SUM(Q26,Q28,Q30,Q32,Q34,Q36)</f>
        <v>0</v>
      </c>
      <c r="R24" s="217">
        <f t="shared" si="245"/>
        <v>0</v>
      </c>
      <c r="S24" s="212">
        <f t="shared" ref="S24:T24" si="246">SUM(S26,S28,S30,S32,S34,S36)</f>
        <v>0</v>
      </c>
      <c r="T24" s="211">
        <f t="shared" si="246"/>
        <v>0</v>
      </c>
      <c r="U24" s="211">
        <f>V24+W24</f>
        <v>0</v>
      </c>
      <c r="V24" s="211">
        <f t="shared" si="234"/>
        <v>0</v>
      </c>
      <c r="W24" s="217">
        <f t="shared" si="234"/>
        <v>0</v>
      </c>
      <c r="X24" s="212">
        <f t="shared" si="234"/>
        <v>0</v>
      </c>
      <c r="Y24" s="211">
        <f t="shared" ref="Y24" si="247">SUM(Y26,Y28,Y30,Y32,Y34,Y36)</f>
        <v>0</v>
      </c>
      <c r="Z24" s="211">
        <f>AA24+AB24</f>
        <v>0</v>
      </c>
      <c r="AA24" s="211">
        <f t="shared" ref="AA24:AB24" si="248">SUM(AA26,AA28,AA30,AA32,AA34,AA36)</f>
        <v>0</v>
      </c>
      <c r="AB24" s="217">
        <f t="shared" si="248"/>
        <v>0</v>
      </c>
      <c r="AC24" s="212">
        <f t="shared" si="237"/>
        <v>0</v>
      </c>
      <c r="AD24" s="211">
        <f t="shared" si="237"/>
        <v>0</v>
      </c>
      <c r="AE24" s="211">
        <f>AF24+AG24</f>
        <v>0</v>
      </c>
      <c r="AF24" s="211">
        <f t="shared" ref="AF24:AG24" si="249">SUM(AF26,AF28,AF30,AF32,AF34,AF36)</f>
        <v>0</v>
      </c>
      <c r="AG24" s="217">
        <f t="shared" si="249"/>
        <v>0</v>
      </c>
      <c r="AH24" s="212">
        <f t="shared" si="239"/>
        <v>0</v>
      </c>
      <c r="AI24" s="211">
        <f t="shared" si="239"/>
        <v>0</v>
      </c>
      <c r="AJ24" s="211">
        <f>AK24+AL24</f>
        <v>0</v>
      </c>
      <c r="AK24" s="211">
        <f t="shared" ref="AK24:AL24" si="250">SUM(AK26,AK28,AK30,AK32,AK34,AK36)</f>
        <v>0</v>
      </c>
      <c r="AL24" s="217">
        <f t="shared" si="250"/>
        <v>0</v>
      </c>
      <c r="AM24" s="212">
        <f t="shared" si="241"/>
        <v>0</v>
      </c>
      <c r="AN24" s="211">
        <f t="shared" si="241"/>
        <v>0</v>
      </c>
      <c r="AO24" s="211">
        <f>AP24+AQ24</f>
        <v>0</v>
      </c>
      <c r="AP24" s="211">
        <f>SUM(AP26,AP28,AP30,AP32,AP34,AP36)</f>
        <v>0</v>
      </c>
      <c r="AQ24" s="217">
        <f t="shared" ref="AQ24" si="251">SUM(AQ26,AQ28,AQ30,AQ32,AQ34,AQ36)</f>
        <v>0</v>
      </c>
      <c r="AR24" s="369">
        <f t="shared" si="243"/>
        <v>40</v>
      </c>
    </row>
    <row r="25" spans="1:44" ht="17.25">
      <c r="A25" s="1651"/>
      <c r="B25" s="1647" t="s">
        <v>70</v>
      </c>
      <c r="C25" s="184" t="s">
        <v>43</v>
      </c>
      <c r="D25" s="242">
        <f t="shared" ref="D25:E36" si="252">SUM(I25+N25+S25+X25+AC25+AH25+AM25)</f>
        <v>0</v>
      </c>
      <c r="E25" s="259">
        <f t="shared" si="252"/>
        <v>0</v>
      </c>
      <c r="F25" s="259">
        <f>G25+H25</f>
        <v>0</v>
      </c>
      <c r="G25" s="259">
        <f t="shared" ref="G25" si="253">SUM(L25+Q25+V25+AA25+AF25+AK25+AP25)</f>
        <v>0</v>
      </c>
      <c r="H25" s="258">
        <f t="shared" ref="H25" si="254">SUM(M25+R25+W25+AB25+AG25+AL25+AQ25)</f>
        <v>0</v>
      </c>
      <c r="I25" s="353">
        <f>SUM('3-1'!I25,'3-2'!I25)</f>
        <v>0</v>
      </c>
      <c r="J25" s="354">
        <f>SUM('3-1'!J25,'3-2'!J25)</f>
        <v>0</v>
      </c>
      <c r="K25" s="354">
        <f>SUM('3-1'!K25,'3-2'!K25)</f>
        <v>0</v>
      </c>
      <c r="L25" s="354">
        <f>SUM('3-1'!L25,'3-2'!L25)</f>
        <v>0</v>
      </c>
      <c r="M25" s="355">
        <f>SUM('3-1'!M25,'3-2'!M25)</f>
        <v>0</v>
      </c>
      <c r="N25" s="353">
        <f>SUM('3-1'!N25,'3-2'!N25)</f>
        <v>0</v>
      </c>
      <c r="O25" s="354">
        <f>SUM('3-1'!O25,'3-2'!O25)</f>
        <v>0</v>
      </c>
      <c r="P25" s="354">
        <f>SUM('3-1'!P25,'3-2'!P25)</f>
        <v>0</v>
      </c>
      <c r="Q25" s="354">
        <f>SUM('3-1'!Q25,'3-2'!Q25)</f>
        <v>0</v>
      </c>
      <c r="R25" s="355">
        <f>SUM('3-1'!R25,'3-2'!R25)</f>
        <v>0</v>
      </c>
      <c r="S25" s="243">
        <f>SUM('3-1'!S25,'3-2'!S25)</f>
        <v>0</v>
      </c>
      <c r="T25" s="244">
        <f>SUM('3-1'!T25,'3-2'!T25)</f>
        <v>0</v>
      </c>
      <c r="U25" s="244">
        <f>SUM('3-1'!U25,'3-2'!U25)</f>
        <v>0</v>
      </c>
      <c r="V25" s="244">
        <f>SUM('3-1'!V25,'3-2'!V25)</f>
        <v>0</v>
      </c>
      <c r="W25" s="245">
        <f>SUM('3-1'!W25,'3-2'!W25)</f>
        <v>0</v>
      </c>
      <c r="X25" s="243">
        <f>SUM('3-1'!X25,'3-2'!X25)</f>
        <v>0</v>
      </c>
      <c r="Y25" s="244">
        <f>SUM('3-1'!Y25,'3-2'!Y25)</f>
        <v>0</v>
      </c>
      <c r="Z25" s="244">
        <f>SUM('3-1'!Z25,'3-2'!Z25)</f>
        <v>0</v>
      </c>
      <c r="AA25" s="244">
        <f>SUM('3-1'!AA25,'3-2'!AA25)</f>
        <v>0</v>
      </c>
      <c r="AB25" s="245">
        <f>SUM('3-1'!AB25,'3-2'!AB25)</f>
        <v>0</v>
      </c>
      <c r="AC25" s="243">
        <f>SUM('3-1'!AC25,'3-2'!AC25)</f>
        <v>0</v>
      </c>
      <c r="AD25" s="244">
        <f>SUM('3-1'!AD25,'3-2'!AD25)</f>
        <v>0</v>
      </c>
      <c r="AE25" s="244">
        <f>SUM('3-1'!AE25,'3-2'!AE25)</f>
        <v>0</v>
      </c>
      <c r="AF25" s="244">
        <f>SUM('3-1'!AF25,'3-2'!AF25)</f>
        <v>0</v>
      </c>
      <c r="AG25" s="245">
        <f>SUM('3-1'!AG25,'3-2'!AG25)</f>
        <v>0</v>
      </c>
      <c r="AH25" s="353">
        <f>SUM('3-1'!AH25,'3-2'!AH25)</f>
        <v>0</v>
      </c>
      <c r="AI25" s="354">
        <f>SUM('3-1'!AI25,'3-2'!AI25)</f>
        <v>0</v>
      </c>
      <c r="AJ25" s="354">
        <f>SUM('3-1'!AJ25,'3-2'!AJ25)</f>
        <v>0</v>
      </c>
      <c r="AK25" s="354">
        <f>SUM('3-1'!AK25,'3-2'!AK25)</f>
        <v>0</v>
      </c>
      <c r="AL25" s="355">
        <f>SUM('3-1'!AL25,'3-2'!AL25)</f>
        <v>0</v>
      </c>
      <c r="AM25" s="353">
        <f>SUM('3-1'!AM25,'3-2'!AM25)</f>
        <v>0</v>
      </c>
      <c r="AN25" s="354">
        <f>SUM('3-1'!AN25,'3-2'!AN25)</f>
        <v>0</v>
      </c>
      <c r="AO25" s="354">
        <f>SUM('3-1'!AO25,'3-2'!AO25)</f>
        <v>0</v>
      </c>
      <c r="AP25" s="354">
        <f>SUM('3-1'!AP25,'3-2'!AP25)</f>
        <v>0</v>
      </c>
      <c r="AQ25" s="355">
        <f>SUM('3-1'!AQ25,'3-2'!AQ25)</f>
        <v>0</v>
      </c>
      <c r="AR25" s="713">
        <f>SUM('3-1'!AR25,'3-2'!AR25)</f>
        <v>0</v>
      </c>
    </row>
    <row r="26" spans="1:44" ht="17.25">
      <c r="A26" s="1651"/>
      <c r="B26" s="1646"/>
      <c r="C26" s="40" t="s">
        <v>44</v>
      </c>
      <c r="D26" s="279">
        <f t="shared" si="252"/>
        <v>0</v>
      </c>
      <c r="E26" s="513">
        <f t="shared" si="252"/>
        <v>0</v>
      </c>
      <c r="F26" s="513">
        <f t="shared" ref="F26:F36" si="255">G26+H26</f>
        <v>0</v>
      </c>
      <c r="G26" s="513">
        <f t="shared" ref="G26:G36" si="256">SUM(L26+Q26+V26+AA26+AF26+AK26+AP26)</f>
        <v>0</v>
      </c>
      <c r="H26" s="514">
        <f t="shared" ref="H26:H36" si="257">SUM(M26+R26+W26+AB26+AG26+AL26+AQ26)</f>
        <v>0</v>
      </c>
      <c r="I26" s="412">
        <f>SUM('3-1'!I26,'3-2'!I26)</f>
        <v>0</v>
      </c>
      <c r="J26" s="413">
        <f>SUM('3-1'!J26,'3-2'!J26)</f>
        <v>0</v>
      </c>
      <c r="K26" s="413">
        <f>SUM('3-1'!K26,'3-2'!K26)</f>
        <v>0</v>
      </c>
      <c r="L26" s="413">
        <f>SUM('3-1'!L26,'3-2'!L26)</f>
        <v>0</v>
      </c>
      <c r="M26" s="481">
        <f>SUM('3-1'!M26,'3-2'!M26)</f>
        <v>0</v>
      </c>
      <c r="N26" s="412">
        <f>SUM('3-1'!N26,'3-2'!N26)</f>
        <v>0</v>
      </c>
      <c r="O26" s="413">
        <f>SUM('3-1'!O26,'3-2'!O26)</f>
        <v>0</v>
      </c>
      <c r="P26" s="413">
        <f>SUM('3-1'!P26,'3-2'!P26)</f>
        <v>0</v>
      </c>
      <c r="Q26" s="413">
        <f>SUM('3-1'!Q26,'3-2'!Q26)</f>
        <v>0</v>
      </c>
      <c r="R26" s="481">
        <f>SUM('3-1'!R26,'3-2'!R26)</f>
        <v>0</v>
      </c>
      <c r="S26" s="412">
        <f>SUM('3-1'!S26,'3-2'!S26)</f>
        <v>0</v>
      </c>
      <c r="T26" s="413">
        <f>SUM('3-1'!T26,'3-2'!T26)</f>
        <v>0</v>
      </c>
      <c r="U26" s="413">
        <f>SUM('3-1'!U26,'3-2'!U26)</f>
        <v>0</v>
      </c>
      <c r="V26" s="413">
        <f>SUM('3-1'!V26,'3-2'!V26)</f>
        <v>0</v>
      </c>
      <c r="W26" s="481">
        <f>SUM('3-1'!W26,'3-2'!W26)</f>
        <v>0</v>
      </c>
      <c r="X26" s="412">
        <f>SUM('3-1'!X26,'3-2'!X26)</f>
        <v>0</v>
      </c>
      <c r="Y26" s="413">
        <f>SUM('3-1'!Y26,'3-2'!Y26)</f>
        <v>0</v>
      </c>
      <c r="Z26" s="413">
        <f>SUM('3-1'!Z26,'3-2'!Z26)</f>
        <v>0</v>
      </c>
      <c r="AA26" s="413">
        <f>SUM('3-1'!AA26,'3-2'!AA26)</f>
        <v>0</v>
      </c>
      <c r="AB26" s="481">
        <f>SUM('3-1'!AB26,'3-2'!AB26)</f>
        <v>0</v>
      </c>
      <c r="AC26" s="412">
        <f>SUM('3-1'!AC26,'3-2'!AC26)</f>
        <v>0</v>
      </c>
      <c r="AD26" s="413">
        <f>SUM('3-1'!AD26,'3-2'!AD26)</f>
        <v>0</v>
      </c>
      <c r="AE26" s="413">
        <f>SUM('3-1'!AE26,'3-2'!AE26)</f>
        <v>0</v>
      </c>
      <c r="AF26" s="413">
        <f>SUM('3-1'!AF26,'3-2'!AF26)</f>
        <v>0</v>
      </c>
      <c r="AG26" s="481">
        <f>SUM('3-1'!AG26,'3-2'!AG26)</f>
        <v>0</v>
      </c>
      <c r="AH26" s="412">
        <f>SUM('3-1'!AH26,'3-2'!AH26)</f>
        <v>0</v>
      </c>
      <c r="AI26" s="413">
        <f>SUM('3-1'!AI26,'3-2'!AI26)</f>
        <v>0</v>
      </c>
      <c r="AJ26" s="413">
        <f>SUM('3-1'!AJ26,'3-2'!AJ26)</f>
        <v>0</v>
      </c>
      <c r="AK26" s="413">
        <f>SUM('3-1'!AK26,'3-2'!AK26)</f>
        <v>0</v>
      </c>
      <c r="AL26" s="481">
        <f>SUM('3-1'!AL26,'3-2'!AL26)</f>
        <v>0</v>
      </c>
      <c r="AM26" s="412">
        <f>SUM('3-1'!AM26,'3-2'!AM26)</f>
        <v>0</v>
      </c>
      <c r="AN26" s="413">
        <f>SUM('3-1'!AN26,'3-2'!AN26)</f>
        <v>0</v>
      </c>
      <c r="AO26" s="413">
        <f>SUM('3-1'!AO26,'3-2'!AO26)</f>
        <v>0</v>
      </c>
      <c r="AP26" s="413">
        <f>SUM('3-1'!AP26,'3-2'!AP26)</f>
        <v>0</v>
      </c>
      <c r="AQ26" s="481">
        <f>SUM('3-1'!AQ26,'3-2'!AQ26)</f>
        <v>0</v>
      </c>
      <c r="AR26" s="714">
        <f>SUM('3-1'!AR26,'3-2'!AR26)</f>
        <v>0</v>
      </c>
    </row>
    <row r="27" spans="1:44" ht="17.25">
      <c r="A27" s="1651"/>
      <c r="B27" s="1647" t="s">
        <v>71</v>
      </c>
      <c r="C27" s="184" t="s">
        <v>43</v>
      </c>
      <c r="D27" s="242">
        <f t="shared" si="252"/>
        <v>0</v>
      </c>
      <c r="E27" s="259">
        <f t="shared" si="252"/>
        <v>0</v>
      </c>
      <c r="F27" s="259">
        <f t="shared" si="255"/>
        <v>0</v>
      </c>
      <c r="G27" s="259">
        <f t="shared" si="256"/>
        <v>0</v>
      </c>
      <c r="H27" s="258">
        <f t="shared" si="257"/>
        <v>0</v>
      </c>
      <c r="I27" s="243">
        <f>SUM('3-1'!I27,'3-2'!I27)</f>
        <v>0</v>
      </c>
      <c r="J27" s="244">
        <f>SUM('3-1'!J27,'3-2'!J27)</f>
        <v>0</v>
      </c>
      <c r="K27" s="244">
        <f>SUM('3-1'!K27,'3-2'!K27)</f>
        <v>0</v>
      </c>
      <c r="L27" s="244">
        <f>SUM('3-1'!L27,'3-2'!L27)</f>
        <v>0</v>
      </c>
      <c r="M27" s="245">
        <f>SUM('3-1'!M27,'3-2'!M27)</f>
        <v>0</v>
      </c>
      <c r="N27" s="243">
        <f>SUM('3-1'!N27,'3-2'!N27)</f>
        <v>0</v>
      </c>
      <c r="O27" s="244">
        <f>SUM('3-1'!O27,'3-2'!O27)</f>
        <v>0</v>
      </c>
      <c r="P27" s="244">
        <f>SUM('3-1'!P27,'3-2'!P27)</f>
        <v>0</v>
      </c>
      <c r="Q27" s="244">
        <f>SUM('3-1'!Q27,'3-2'!Q27)</f>
        <v>0</v>
      </c>
      <c r="R27" s="245">
        <f>SUM('3-1'!R27,'3-2'!R27)</f>
        <v>0</v>
      </c>
      <c r="S27" s="243">
        <f>SUM('3-1'!S27,'3-2'!S27)</f>
        <v>0</v>
      </c>
      <c r="T27" s="244">
        <f>SUM('3-1'!T27,'3-2'!T27)</f>
        <v>0</v>
      </c>
      <c r="U27" s="244">
        <f>SUM('3-1'!U27,'3-2'!U27)</f>
        <v>0</v>
      </c>
      <c r="V27" s="244">
        <f>SUM('3-1'!V27,'3-2'!V27)</f>
        <v>0</v>
      </c>
      <c r="W27" s="245">
        <f>SUM('3-1'!W27,'3-2'!W27)</f>
        <v>0</v>
      </c>
      <c r="X27" s="243">
        <f>SUM('3-1'!X27,'3-2'!X27)</f>
        <v>0</v>
      </c>
      <c r="Y27" s="244">
        <f>SUM('3-1'!Y27,'3-2'!Y27)</f>
        <v>0</v>
      </c>
      <c r="Z27" s="244">
        <f>SUM('3-1'!Z27,'3-2'!Z27)</f>
        <v>0</v>
      </c>
      <c r="AA27" s="244">
        <f>SUM('3-1'!AA27,'3-2'!AA27)</f>
        <v>0</v>
      </c>
      <c r="AB27" s="245">
        <f>SUM('3-1'!AB27,'3-2'!AB27)</f>
        <v>0</v>
      </c>
      <c r="AC27" s="243">
        <f>SUM('3-1'!AC27,'3-2'!AC27)</f>
        <v>0</v>
      </c>
      <c r="AD27" s="244">
        <f>SUM('3-1'!AD27,'3-2'!AD27)</f>
        <v>0</v>
      </c>
      <c r="AE27" s="244">
        <f>SUM('3-1'!AE27,'3-2'!AE27)</f>
        <v>0</v>
      </c>
      <c r="AF27" s="244">
        <f>SUM('3-1'!AF27,'3-2'!AF27)</f>
        <v>0</v>
      </c>
      <c r="AG27" s="245">
        <f>SUM('3-1'!AG27,'3-2'!AG27)</f>
        <v>0</v>
      </c>
      <c r="AH27" s="243">
        <f>SUM('3-1'!AH27,'3-2'!AH27)</f>
        <v>0</v>
      </c>
      <c r="AI27" s="244">
        <f>SUM('3-1'!AI27,'3-2'!AI27)</f>
        <v>0</v>
      </c>
      <c r="AJ27" s="244">
        <f>SUM('3-1'!AJ27,'3-2'!AJ27)</f>
        <v>0</v>
      </c>
      <c r="AK27" s="244">
        <f>SUM('3-1'!AK27,'3-2'!AK27)</f>
        <v>0</v>
      </c>
      <c r="AL27" s="245">
        <f>SUM('3-1'!AL27,'3-2'!AL27)</f>
        <v>0</v>
      </c>
      <c r="AM27" s="243">
        <f>SUM('3-1'!AM27,'3-2'!AM27)</f>
        <v>0</v>
      </c>
      <c r="AN27" s="244">
        <f>SUM('3-1'!AN27,'3-2'!AN27)</f>
        <v>0</v>
      </c>
      <c r="AO27" s="244">
        <f>SUM('3-1'!AO27,'3-2'!AO27)</f>
        <v>0</v>
      </c>
      <c r="AP27" s="244">
        <f>SUM('3-1'!AP27,'3-2'!AP27)</f>
        <v>0</v>
      </c>
      <c r="AQ27" s="245">
        <f>SUM('3-1'!AQ27,'3-2'!AQ27)</f>
        <v>0</v>
      </c>
      <c r="AR27" s="713">
        <f>SUM('3-1'!AR27,'3-2'!AR27)</f>
        <v>0</v>
      </c>
    </row>
    <row r="28" spans="1:44" ht="17.25">
      <c r="A28" s="1651"/>
      <c r="B28" s="1646"/>
      <c r="C28" s="40" t="s">
        <v>44</v>
      </c>
      <c r="D28" s="279">
        <f t="shared" si="252"/>
        <v>0</v>
      </c>
      <c r="E28" s="513">
        <f t="shared" si="252"/>
        <v>0</v>
      </c>
      <c r="F28" s="513">
        <f t="shared" si="255"/>
        <v>0</v>
      </c>
      <c r="G28" s="513">
        <f t="shared" si="256"/>
        <v>0</v>
      </c>
      <c r="H28" s="514">
        <f t="shared" si="257"/>
        <v>0</v>
      </c>
      <c r="I28" s="412">
        <f>SUM('3-1'!I28,'3-2'!I28)</f>
        <v>0</v>
      </c>
      <c r="J28" s="413">
        <f>SUM('3-1'!J28,'3-2'!J28)</f>
        <v>0</v>
      </c>
      <c r="K28" s="413">
        <f>SUM('3-1'!K28,'3-2'!K28)</f>
        <v>0</v>
      </c>
      <c r="L28" s="413">
        <f>SUM('3-1'!L28,'3-2'!L28)</f>
        <v>0</v>
      </c>
      <c r="M28" s="481">
        <f>SUM('3-1'!M28,'3-2'!M28)</f>
        <v>0</v>
      </c>
      <c r="N28" s="412">
        <f>SUM('3-1'!N28,'3-2'!N28)</f>
        <v>0</v>
      </c>
      <c r="O28" s="413">
        <f>SUM('3-1'!O28,'3-2'!O28)</f>
        <v>0</v>
      </c>
      <c r="P28" s="413">
        <f>SUM('3-1'!P28,'3-2'!P28)</f>
        <v>0</v>
      </c>
      <c r="Q28" s="413">
        <f>SUM('3-1'!Q28,'3-2'!Q28)</f>
        <v>0</v>
      </c>
      <c r="R28" s="481">
        <f>SUM('3-1'!R28,'3-2'!R28)</f>
        <v>0</v>
      </c>
      <c r="S28" s="412">
        <f>SUM('3-1'!S28,'3-2'!S28)</f>
        <v>0</v>
      </c>
      <c r="T28" s="413">
        <f>SUM('3-1'!T28,'3-2'!T28)</f>
        <v>0</v>
      </c>
      <c r="U28" s="413">
        <f>SUM('3-1'!U28,'3-2'!U28)</f>
        <v>0</v>
      </c>
      <c r="V28" s="413">
        <f>SUM('3-1'!V28,'3-2'!V28)</f>
        <v>0</v>
      </c>
      <c r="W28" s="481">
        <f>SUM('3-1'!W28,'3-2'!W28)</f>
        <v>0</v>
      </c>
      <c r="X28" s="412">
        <f>SUM('3-1'!X28,'3-2'!X28)</f>
        <v>0</v>
      </c>
      <c r="Y28" s="413">
        <f>SUM('3-1'!Y28,'3-2'!Y28)</f>
        <v>0</v>
      </c>
      <c r="Z28" s="413">
        <f>SUM('3-1'!Z28,'3-2'!Z28)</f>
        <v>0</v>
      </c>
      <c r="AA28" s="413">
        <f>SUM('3-1'!AA28,'3-2'!AA28)</f>
        <v>0</v>
      </c>
      <c r="AB28" s="481">
        <f>SUM('3-1'!AB28,'3-2'!AB28)</f>
        <v>0</v>
      </c>
      <c r="AC28" s="412">
        <f>SUM('3-1'!AC28,'3-2'!AC28)</f>
        <v>0</v>
      </c>
      <c r="AD28" s="413">
        <f>SUM('3-1'!AD28,'3-2'!AD28)</f>
        <v>0</v>
      </c>
      <c r="AE28" s="413">
        <f>SUM('3-1'!AE28,'3-2'!AE28)</f>
        <v>0</v>
      </c>
      <c r="AF28" s="413">
        <f>SUM('3-1'!AF28,'3-2'!AF28)</f>
        <v>0</v>
      </c>
      <c r="AG28" s="481">
        <f>SUM('3-1'!AG28,'3-2'!AG28)</f>
        <v>0</v>
      </c>
      <c r="AH28" s="412">
        <f>SUM('3-1'!AH28,'3-2'!AH28)</f>
        <v>0</v>
      </c>
      <c r="AI28" s="413">
        <f>SUM('3-1'!AI28,'3-2'!AI28)</f>
        <v>0</v>
      </c>
      <c r="AJ28" s="413">
        <f>SUM('3-1'!AJ28,'3-2'!AJ28)</f>
        <v>0</v>
      </c>
      <c r="AK28" s="413">
        <f>SUM('3-1'!AK28,'3-2'!AK28)</f>
        <v>0</v>
      </c>
      <c r="AL28" s="481">
        <f>SUM('3-1'!AL28,'3-2'!AL28)</f>
        <v>0</v>
      </c>
      <c r="AM28" s="412">
        <f>SUM('3-1'!AM28,'3-2'!AM28)</f>
        <v>0</v>
      </c>
      <c r="AN28" s="413">
        <f>SUM('3-1'!AN28,'3-2'!AN28)</f>
        <v>0</v>
      </c>
      <c r="AO28" s="413">
        <f>SUM('3-1'!AO28,'3-2'!AO28)</f>
        <v>0</v>
      </c>
      <c r="AP28" s="413">
        <f>SUM('3-1'!AP28,'3-2'!AP28)</f>
        <v>0</v>
      </c>
      <c r="AQ28" s="481">
        <f>SUM('3-1'!AQ28,'3-2'!AQ28)</f>
        <v>0</v>
      </c>
      <c r="AR28" s="714">
        <f>SUM('3-1'!AR28,'3-2'!AR28)</f>
        <v>0</v>
      </c>
    </row>
    <row r="29" spans="1:44" ht="17.25">
      <c r="A29" s="1651"/>
      <c r="B29" s="1647" t="s">
        <v>72</v>
      </c>
      <c r="C29" s="184" t="s">
        <v>43</v>
      </c>
      <c r="D29" s="242">
        <f t="shared" si="252"/>
        <v>0</v>
      </c>
      <c r="E29" s="259">
        <f t="shared" si="252"/>
        <v>0</v>
      </c>
      <c r="F29" s="259">
        <f t="shared" si="255"/>
        <v>0</v>
      </c>
      <c r="G29" s="259">
        <f t="shared" si="256"/>
        <v>0</v>
      </c>
      <c r="H29" s="258">
        <f t="shared" si="257"/>
        <v>0</v>
      </c>
      <c r="I29" s="243">
        <f>SUM('3-1'!I29,'3-2'!I29)</f>
        <v>0</v>
      </c>
      <c r="J29" s="244">
        <f>SUM('3-1'!J29,'3-2'!J29)</f>
        <v>0</v>
      </c>
      <c r="K29" s="244">
        <f>SUM('3-1'!K29,'3-2'!K29)</f>
        <v>0</v>
      </c>
      <c r="L29" s="244">
        <f>SUM('3-1'!L29,'3-2'!L29)</f>
        <v>0</v>
      </c>
      <c r="M29" s="245">
        <f>SUM('3-1'!M29,'3-2'!M29)</f>
        <v>0</v>
      </c>
      <c r="N29" s="243">
        <f>SUM('3-1'!N29,'3-2'!N29)</f>
        <v>0</v>
      </c>
      <c r="O29" s="244">
        <f>SUM('3-1'!O29,'3-2'!O29)</f>
        <v>0</v>
      </c>
      <c r="P29" s="244">
        <f>SUM('3-1'!P29,'3-2'!P29)</f>
        <v>0</v>
      </c>
      <c r="Q29" s="244">
        <f>SUM('3-1'!Q29,'3-2'!Q29)</f>
        <v>0</v>
      </c>
      <c r="R29" s="245">
        <f>SUM('3-1'!R29,'3-2'!R29)</f>
        <v>0</v>
      </c>
      <c r="S29" s="243">
        <f>SUM('3-1'!S29,'3-2'!S29)</f>
        <v>0</v>
      </c>
      <c r="T29" s="244">
        <f>SUM('3-1'!T29,'3-2'!T29)</f>
        <v>0</v>
      </c>
      <c r="U29" s="244">
        <f>SUM('3-1'!U29,'3-2'!U29)</f>
        <v>0</v>
      </c>
      <c r="V29" s="244">
        <f>SUM('3-1'!V29,'3-2'!V29)</f>
        <v>0</v>
      </c>
      <c r="W29" s="245">
        <f>SUM('3-1'!W29,'3-2'!W29)</f>
        <v>0</v>
      </c>
      <c r="X29" s="243">
        <f>SUM('3-1'!X29,'3-2'!X29)</f>
        <v>0</v>
      </c>
      <c r="Y29" s="244">
        <f>SUM('3-1'!Y29,'3-2'!Y29)</f>
        <v>0</v>
      </c>
      <c r="Z29" s="244">
        <f>SUM('3-1'!Z29,'3-2'!Z29)</f>
        <v>0</v>
      </c>
      <c r="AA29" s="244">
        <f>SUM('3-1'!AA29,'3-2'!AA29)</f>
        <v>0</v>
      </c>
      <c r="AB29" s="245">
        <f>SUM('3-1'!AB29,'3-2'!AB29)</f>
        <v>0</v>
      </c>
      <c r="AC29" s="243">
        <f>SUM('3-1'!AC29,'3-2'!AC29)</f>
        <v>0</v>
      </c>
      <c r="AD29" s="244">
        <f>SUM('3-1'!AD29,'3-2'!AD29)</f>
        <v>0</v>
      </c>
      <c r="AE29" s="244">
        <f>SUM('3-1'!AE29,'3-2'!AE29)</f>
        <v>0</v>
      </c>
      <c r="AF29" s="244">
        <f>SUM('3-1'!AF29,'3-2'!AF29)</f>
        <v>0</v>
      </c>
      <c r="AG29" s="245">
        <f>SUM('3-1'!AG29,'3-2'!AG29)</f>
        <v>0</v>
      </c>
      <c r="AH29" s="243">
        <f>SUM('3-1'!AH29,'3-2'!AH29)</f>
        <v>0</v>
      </c>
      <c r="AI29" s="244">
        <f>SUM('3-1'!AI29,'3-2'!AI29)</f>
        <v>0</v>
      </c>
      <c r="AJ29" s="244">
        <f>SUM('3-1'!AJ29,'3-2'!AJ29)</f>
        <v>0</v>
      </c>
      <c r="AK29" s="244">
        <f>SUM('3-1'!AK29,'3-2'!AK29)</f>
        <v>0</v>
      </c>
      <c r="AL29" s="245">
        <f>SUM('3-1'!AL29,'3-2'!AL29)</f>
        <v>0</v>
      </c>
      <c r="AM29" s="243">
        <f>SUM('3-1'!AM29,'3-2'!AM29)</f>
        <v>0</v>
      </c>
      <c r="AN29" s="244">
        <f>SUM('3-1'!AN29,'3-2'!AN29)</f>
        <v>0</v>
      </c>
      <c r="AO29" s="244">
        <f>SUM('3-1'!AO29,'3-2'!AO29)</f>
        <v>0</v>
      </c>
      <c r="AP29" s="244">
        <f>SUM('3-1'!AP29,'3-2'!AP29)</f>
        <v>0</v>
      </c>
      <c r="AQ29" s="245">
        <f>SUM('3-1'!AQ29,'3-2'!AQ29)</f>
        <v>0</v>
      </c>
      <c r="AR29" s="713">
        <f>SUM('3-1'!AR29,'3-2'!AR29)</f>
        <v>0</v>
      </c>
    </row>
    <row r="30" spans="1:44" ht="17.25">
      <c r="A30" s="1651"/>
      <c r="B30" s="1646"/>
      <c r="C30" s="40" t="s">
        <v>44</v>
      </c>
      <c r="D30" s="279">
        <f t="shared" si="252"/>
        <v>0</v>
      </c>
      <c r="E30" s="513">
        <f t="shared" si="252"/>
        <v>0</v>
      </c>
      <c r="F30" s="513">
        <f t="shared" si="255"/>
        <v>0</v>
      </c>
      <c r="G30" s="513">
        <f t="shared" si="256"/>
        <v>0</v>
      </c>
      <c r="H30" s="514">
        <f t="shared" si="257"/>
        <v>0</v>
      </c>
      <c r="I30" s="412">
        <f>SUM('3-1'!I30,'3-2'!I30)</f>
        <v>0</v>
      </c>
      <c r="J30" s="413">
        <f>SUM('3-1'!J30,'3-2'!J30)</f>
        <v>0</v>
      </c>
      <c r="K30" s="413">
        <f>SUM('3-1'!K30,'3-2'!K30)</f>
        <v>0</v>
      </c>
      <c r="L30" s="413">
        <f>SUM('3-1'!L30,'3-2'!L30)</f>
        <v>0</v>
      </c>
      <c r="M30" s="481">
        <f>SUM('3-1'!M30,'3-2'!M30)</f>
        <v>0</v>
      </c>
      <c r="N30" s="412">
        <f>SUM('3-1'!N30,'3-2'!N30)</f>
        <v>0</v>
      </c>
      <c r="O30" s="413">
        <f>SUM('3-1'!O30,'3-2'!O30)</f>
        <v>0</v>
      </c>
      <c r="P30" s="413">
        <f>SUM('3-1'!P30,'3-2'!P30)</f>
        <v>0</v>
      </c>
      <c r="Q30" s="413">
        <f>SUM('3-1'!Q30,'3-2'!Q30)</f>
        <v>0</v>
      </c>
      <c r="R30" s="481">
        <f>SUM('3-1'!R30,'3-2'!R30)</f>
        <v>0</v>
      </c>
      <c r="S30" s="412">
        <f>SUM('3-1'!S30,'3-2'!S30)</f>
        <v>0</v>
      </c>
      <c r="T30" s="413">
        <f>SUM('3-1'!T30,'3-2'!T30)</f>
        <v>0</v>
      </c>
      <c r="U30" s="413">
        <f>SUM('3-1'!U30,'3-2'!U30)</f>
        <v>0</v>
      </c>
      <c r="V30" s="413">
        <f>SUM('3-1'!V30,'3-2'!V30)</f>
        <v>0</v>
      </c>
      <c r="W30" s="481">
        <f>SUM('3-1'!W30,'3-2'!W30)</f>
        <v>0</v>
      </c>
      <c r="X30" s="412">
        <f>SUM('3-1'!X30,'3-2'!X30)</f>
        <v>0</v>
      </c>
      <c r="Y30" s="413">
        <f>SUM('3-1'!Y30,'3-2'!Y30)</f>
        <v>0</v>
      </c>
      <c r="Z30" s="413">
        <f>SUM('3-1'!Z30,'3-2'!Z30)</f>
        <v>0</v>
      </c>
      <c r="AA30" s="413">
        <f>SUM('3-1'!AA30,'3-2'!AA30)</f>
        <v>0</v>
      </c>
      <c r="AB30" s="481">
        <f>SUM('3-1'!AB30,'3-2'!AB30)</f>
        <v>0</v>
      </c>
      <c r="AC30" s="412">
        <f>SUM('3-1'!AC30,'3-2'!AC30)</f>
        <v>0</v>
      </c>
      <c r="AD30" s="413">
        <f>SUM('3-1'!AD30,'3-2'!AD30)</f>
        <v>0</v>
      </c>
      <c r="AE30" s="413">
        <f>SUM('3-1'!AE30,'3-2'!AE30)</f>
        <v>0</v>
      </c>
      <c r="AF30" s="413">
        <f>SUM('3-1'!AF30,'3-2'!AF30)</f>
        <v>0</v>
      </c>
      <c r="AG30" s="481">
        <f>SUM('3-1'!AG30,'3-2'!AG30)</f>
        <v>0</v>
      </c>
      <c r="AH30" s="412">
        <f>SUM('3-1'!AH30,'3-2'!AH30)</f>
        <v>0</v>
      </c>
      <c r="AI30" s="413">
        <f>SUM('3-1'!AI30,'3-2'!AI30)</f>
        <v>0</v>
      </c>
      <c r="AJ30" s="413">
        <f>SUM('3-1'!AJ30,'3-2'!AJ30)</f>
        <v>0</v>
      </c>
      <c r="AK30" s="413">
        <f>SUM('3-1'!AK30,'3-2'!AK30)</f>
        <v>0</v>
      </c>
      <c r="AL30" s="481">
        <f>SUM('3-1'!AL30,'3-2'!AL30)</f>
        <v>0</v>
      </c>
      <c r="AM30" s="412">
        <f>SUM('3-1'!AM30,'3-2'!AM30)</f>
        <v>0</v>
      </c>
      <c r="AN30" s="413">
        <f>SUM('3-1'!AN30,'3-2'!AN30)</f>
        <v>0</v>
      </c>
      <c r="AO30" s="413">
        <f>SUM('3-1'!AO30,'3-2'!AO30)</f>
        <v>0</v>
      </c>
      <c r="AP30" s="413">
        <f>SUM('3-1'!AP30,'3-2'!AP30)</f>
        <v>0</v>
      </c>
      <c r="AQ30" s="481">
        <f>SUM('3-1'!AQ30,'3-2'!AQ30)</f>
        <v>0</v>
      </c>
      <c r="AR30" s="714">
        <f>SUM('3-1'!AR30,'3-2'!AR30)</f>
        <v>0</v>
      </c>
    </row>
    <row r="31" spans="1:44" ht="17.25">
      <c r="A31" s="1651"/>
      <c r="B31" s="1647" t="s">
        <v>73</v>
      </c>
      <c r="C31" s="184" t="s">
        <v>43</v>
      </c>
      <c r="D31" s="242">
        <f t="shared" si="252"/>
        <v>0</v>
      </c>
      <c r="E31" s="259">
        <f t="shared" si="252"/>
        <v>0</v>
      </c>
      <c r="F31" s="259">
        <f t="shared" si="255"/>
        <v>0</v>
      </c>
      <c r="G31" s="259">
        <f t="shared" si="256"/>
        <v>0</v>
      </c>
      <c r="H31" s="258">
        <f t="shared" si="257"/>
        <v>0</v>
      </c>
      <c r="I31" s="243">
        <f>SUM('3-1'!I31,'3-2'!I31)</f>
        <v>0</v>
      </c>
      <c r="J31" s="244">
        <f>SUM('3-1'!J31,'3-2'!J31)</f>
        <v>0</v>
      </c>
      <c r="K31" s="244">
        <f>SUM('3-1'!K31,'3-2'!K31)</f>
        <v>0</v>
      </c>
      <c r="L31" s="244">
        <f>SUM('3-1'!L31,'3-2'!L31)</f>
        <v>0</v>
      </c>
      <c r="M31" s="245">
        <f>SUM('3-1'!M31,'3-2'!M31)</f>
        <v>0</v>
      </c>
      <c r="N31" s="243">
        <f>SUM('3-1'!N31,'3-2'!N31)</f>
        <v>0</v>
      </c>
      <c r="O31" s="244">
        <f>SUM('3-1'!O31,'3-2'!O31)</f>
        <v>0</v>
      </c>
      <c r="P31" s="244">
        <f>SUM('3-1'!P31,'3-2'!P31)</f>
        <v>0</v>
      </c>
      <c r="Q31" s="244">
        <f>SUM('3-1'!Q31,'3-2'!Q31)</f>
        <v>0</v>
      </c>
      <c r="R31" s="245">
        <f>SUM('3-1'!R31,'3-2'!R31)</f>
        <v>0</v>
      </c>
      <c r="S31" s="243">
        <f>SUM('3-1'!S31,'3-2'!S31)</f>
        <v>0</v>
      </c>
      <c r="T31" s="244">
        <f>SUM('3-1'!T31,'3-2'!T31)</f>
        <v>0</v>
      </c>
      <c r="U31" s="244">
        <f>SUM('3-1'!U31,'3-2'!U31)</f>
        <v>0</v>
      </c>
      <c r="V31" s="244">
        <f>SUM('3-1'!V31,'3-2'!V31)</f>
        <v>0</v>
      </c>
      <c r="W31" s="245">
        <f>SUM('3-1'!W31,'3-2'!W31)</f>
        <v>0</v>
      </c>
      <c r="X31" s="243">
        <f>SUM('3-1'!X31,'3-2'!X31)</f>
        <v>0</v>
      </c>
      <c r="Y31" s="244">
        <f>SUM('3-1'!Y31,'3-2'!Y31)</f>
        <v>0</v>
      </c>
      <c r="Z31" s="244">
        <f>SUM('3-1'!Z31,'3-2'!Z31)</f>
        <v>0</v>
      </c>
      <c r="AA31" s="244">
        <f>SUM('3-1'!AA31,'3-2'!AA31)</f>
        <v>0</v>
      </c>
      <c r="AB31" s="245">
        <f>SUM('3-1'!AB31,'3-2'!AB31)</f>
        <v>0</v>
      </c>
      <c r="AC31" s="243">
        <f>SUM('3-1'!AC31,'3-2'!AC31)</f>
        <v>0</v>
      </c>
      <c r="AD31" s="244">
        <f>SUM('3-1'!AD31,'3-2'!AD31)</f>
        <v>0</v>
      </c>
      <c r="AE31" s="244">
        <f>SUM('3-1'!AE31,'3-2'!AE31)</f>
        <v>0</v>
      </c>
      <c r="AF31" s="244">
        <f>SUM('3-1'!AF31,'3-2'!AF31)</f>
        <v>0</v>
      </c>
      <c r="AG31" s="245">
        <f>SUM('3-1'!AG31,'3-2'!AG31)</f>
        <v>0</v>
      </c>
      <c r="AH31" s="243">
        <f>SUM('3-1'!AH31,'3-2'!AH31)</f>
        <v>0</v>
      </c>
      <c r="AI31" s="244">
        <f>SUM('3-1'!AI31,'3-2'!AI31)</f>
        <v>0</v>
      </c>
      <c r="AJ31" s="244">
        <f>SUM('3-1'!AJ31,'3-2'!AJ31)</f>
        <v>0</v>
      </c>
      <c r="AK31" s="244">
        <f>SUM('3-1'!AK31,'3-2'!AK31)</f>
        <v>0</v>
      </c>
      <c r="AL31" s="245">
        <f>SUM('3-1'!AL31,'3-2'!AL31)</f>
        <v>0</v>
      </c>
      <c r="AM31" s="243">
        <f>SUM('3-1'!AM31,'3-2'!AM31)</f>
        <v>0</v>
      </c>
      <c r="AN31" s="244">
        <f>SUM('3-1'!AN31,'3-2'!AN31)</f>
        <v>0</v>
      </c>
      <c r="AO31" s="244">
        <f>SUM('3-1'!AO31,'3-2'!AO31)</f>
        <v>0</v>
      </c>
      <c r="AP31" s="244">
        <f>SUM('3-1'!AP31,'3-2'!AP31)</f>
        <v>0</v>
      </c>
      <c r="AQ31" s="245">
        <f>SUM('3-1'!AQ31,'3-2'!AQ31)</f>
        <v>0</v>
      </c>
      <c r="AR31" s="713">
        <f>SUM('3-1'!AR31,'3-2'!AR31)</f>
        <v>0</v>
      </c>
    </row>
    <row r="32" spans="1:44" ht="17.25">
      <c r="A32" s="1651"/>
      <c r="B32" s="1646"/>
      <c r="C32" s="40" t="s">
        <v>44</v>
      </c>
      <c r="D32" s="279">
        <f t="shared" si="252"/>
        <v>0</v>
      </c>
      <c r="E32" s="513">
        <f t="shared" si="252"/>
        <v>0</v>
      </c>
      <c r="F32" s="513">
        <f t="shared" si="255"/>
        <v>0</v>
      </c>
      <c r="G32" s="513">
        <f t="shared" si="256"/>
        <v>0</v>
      </c>
      <c r="H32" s="514">
        <f t="shared" si="257"/>
        <v>0</v>
      </c>
      <c r="I32" s="412">
        <f>SUM('3-1'!I32,'3-2'!I32)</f>
        <v>0</v>
      </c>
      <c r="J32" s="413">
        <f>SUM('3-1'!J32,'3-2'!J32)</f>
        <v>0</v>
      </c>
      <c r="K32" s="413">
        <f>SUM('3-1'!K32,'3-2'!K32)</f>
        <v>0</v>
      </c>
      <c r="L32" s="413">
        <f>SUM('3-1'!L32,'3-2'!L32)</f>
        <v>0</v>
      </c>
      <c r="M32" s="481">
        <f>SUM('3-1'!M32,'3-2'!M32)</f>
        <v>0</v>
      </c>
      <c r="N32" s="412">
        <f>SUM('3-1'!N32,'3-2'!N32)</f>
        <v>0</v>
      </c>
      <c r="O32" s="413">
        <f>SUM('3-1'!O32,'3-2'!O32)</f>
        <v>0</v>
      </c>
      <c r="P32" s="413">
        <f>SUM('3-1'!P32,'3-2'!P32)</f>
        <v>0</v>
      </c>
      <c r="Q32" s="413">
        <f>SUM('3-1'!Q32,'3-2'!Q32)</f>
        <v>0</v>
      </c>
      <c r="R32" s="481">
        <f>SUM('3-1'!R32,'3-2'!R32)</f>
        <v>0</v>
      </c>
      <c r="S32" s="412">
        <f>SUM('3-1'!S32,'3-2'!S32)</f>
        <v>0</v>
      </c>
      <c r="T32" s="413">
        <f>SUM('3-1'!T32,'3-2'!T32)</f>
        <v>0</v>
      </c>
      <c r="U32" s="413">
        <f>SUM('3-1'!U32,'3-2'!U32)</f>
        <v>0</v>
      </c>
      <c r="V32" s="413">
        <f>SUM('3-1'!V32,'3-2'!V32)</f>
        <v>0</v>
      </c>
      <c r="W32" s="481">
        <f>SUM('3-1'!W32,'3-2'!W32)</f>
        <v>0</v>
      </c>
      <c r="X32" s="412">
        <f>SUM('3-1'!X32,'3-2'!X32)</f>
        <v>0</v>
      </c>
      <c r="Y32" s="413">
        <f>SUM('3-1'!Y32,'3-2'!Y32)</f>
        <v>0</v>
      </c>
      <c r="Z32" s="413">
        <f>SUM('3-1'!Z32,'3-2'!Z32)</f>
        <v>0</v>
      </c>
      <c r="AA32" s="413">
        <f>SUM('3-1'!AA32,'3-2'!AA32)</f>
        <v>0</v>
      </c>
      <c r="AB32" s="481">
        <f>SUM('3-1'!AB32,'3-2'!AB32)</f>
        <v>0</v>
      </c>
      <c r="AC32" s="412">
        <f>SUM('3-1'!AC32,'3-2'!AC32)</f>
        <v>0</v>
      </c>
      <c r="AD32" s="413">
        <f>SUM('3-1'!AD32,'3-2'!AD32)</f>
        <v>0</v>
      </c>
      <c r="AE32" s="413">
        <f>SUM('3-1'!AE32,'3-2'!AE32)</f>
        <v>0</v>
      </c>
      <c r="AF32" s="413">
        <f>SUM('3-1'!AF32,'3-2'!AF32)</f>
        <v>0</v>
      </c>
      <c r="AG32" s="481">
        <f>SUM('3-1'!AG32,'3-2'!AG32)</f>
        <v>0</v>
      </c>
      <c r="AH32" s="412">
        <f>SUM('3-1'!AH32,'3-2'!AH32)</f>
        <v>0</v>
      </c>
      <c r="AI32" s="413">
        <f>SUM('3-1'!AI32,'3-2'!AI32)</f>
        <v>0</v>
      </c>
      <c r="AJ32" s="413">
        <f>SUM('3-1'!AJ32,'3-2'!AJ32)</f>
        <v>0</v>
      </c>
      <c r="AK32" s="413">
        <f>SUM('3-1'!AK32,'3-2'!AK32)</f>
        <v>0</v>
      </c>
      <c r="AL32" s="481">
        <f>SUM('3-1'!AL32,'3-2'!AL32)</f>
        <v>0</v>
      </c>
      <c r="AM32" s="412">
        <f>SUM('3-1'!AM32,'3-2'!AM32)</f>
        <v>0</v>
      </c>
      <c r="AN32" s="413">
        <f>SUM('3-1'!AN32,'3-2'!AN32)</f>
        <v>0</v>
      </c>
      <c r="AO32" s="413">
        <f>SUM('3-1'!AO32,'3-2'!AO32)</f>
        <v>0</v>
      </c>
      <c r="AP32" s="413">
        <f>SUM('3-1'!AP32,'3-2'!AP32)</f>
        <v>0</v>
      </c>
      <c r="AQ32" s="481">
        <f>SUM('3-1'!AQ32,'3-2'!AQ32)</f>
        <v>0</v>
      </c>
      <c r="AR32" s="714">
        <f>SUM('3-1'!AR32,'3-2'!AR32)</f>
        <v>0</v>
      </c>
    </row>
    <row r="33" spans="1:44" ht="17.25">
      <c r="A33" s="1651"/>
      <c r="B33" s="1647" t="s">
        <v>74</v>
      </c>
      <c r="C33" s="44" t="s">
        <v>43</v>
      </c>
      <c r="D33" s="242">
        <f t="shared" si="252"/>
        <v>0</v>
      </c>
      <c r="E33" s="259">
        <f t="shared" si="252"/>
        <v>0</v>
      </c>
      <c r="F33" s="259">
        <f t="shared" si="255"/>
        <v>0</v>
      </c>
      <c r="G33" s="259">
        <f t="shared" si="256"/>
        <v>0</v>
      </c>
      <c r="H33" s="258">
        <f t="shared" si="257"/>
        <v>0</v>
      </c>
      <c r="I33" s="243">
        <f>SUM('3-1'!I33,'3-2'!I33)</f>
        <v>0</v>
      </c>
      <c r="J33" s="244">
        <f>SUM('3-1'!J33,'3-2'!J33)</f>
        <v>0</v>
      </c>
      <c r="K33" s="244">
        <f>SUM('3-1'!K33,'3-2'!K33)</f>
        <v>0</v>
      </c>
      <c r="L33" s="244">
        <f>SUM('3-1'!L33,'3-2'!L33)</f>
        <v>0</v>
      </c>
      <c r="M33" s="245">
        <f>SUM('3-1'!M33,'3-2'!M33)</f>
        <v>0</v>
      </c>
      <c r="N33" s="243">
        <f>SUM('3-1'!N33,'3-2'!N33)</f>
        <v>0</v>
      </c>
      <c r="O33" s="244">
        <f>SUM('3-1'!O33,'3-2'!O33)</f>
        <v>0</v>
      </c>
      <c r="P33" s="244">
        <f>SUM('3-1'!P33,'3-2'!P33)</f>
        <v>0</v>
      </c>
      <c r="Q33" s="244">
        <f>SUM('3-1'!Q33,'3-2'!Q33)</f>
        <v>0</v>
      </c>
      <c r="R33" s="245">
        <f>SUM('3-1'!R33,'3-2'!R33)</f>
        <v>0</v>
      </c>
      <c r="S33" s="243">
        <f>SUM('3-1'!S33,'3-2'!S33)</f>
        <v>0</v>
      </c>
      <c r="T33" s="244">
        <f>SUM('3-1'!T33,'3-2'!T33)</f>
        <v>0</v>
      </c>
      <c r="U33" s="244">
        <f>SUM('3-1'!U33,'3-2'!U33)</f>
        <v>0</v>
      </c>
      <c r="V33" s="244">
        <f>SUM('3-1'!V33,'3-2'!V33)</f>
        <v>0</v>
      </c>
      <c r="W33" s="245">
        <f>SUM('3-1'!W33,'3-2'!W33)</f>
        <v>0</v>
      </c>
      <c r="X33" s="243">
        <f>SUM('3-1'!X33,'3-2'!X33)</f>
        <v>0</v>
      </c>
      <c r="Y33" s="244">
        <f>SUM('3-1'!Y33,'3-2'!Y33)</f>
        <v>0</v>
      </c>
      <c r="Z33" s="244">
        <f>SUM('3-1'!Z33,'3-2'!Z33)</f>
        <v>0</v>
      </c>
      <c r="AA33" s="244">
        <f>SUM('3-1'!AA33,'3-2'!AA33)</f>
        <v>0</v>
      </c>
      <c r="AB33" s="245">
        <f>SUM('3-1'!AB33,'3-2'!AB33)</f>
        <v>0</v>
      </c>
      <c r="AC33" s="243">
        <f>SUM('3-1'!AC33,'3-2'!AC33)</f>
        <v>0</v>
      </c>
      <c r="AD33" s="244">
        <f>SUM('3-1'!AD33,'3-2'!AD33)</f>
        <v>0</v>
      </c>
      <c r="AE33" s="244">
        <f>SUM('3-1'!AE33,'3-2'!AE33)</f>
        <v>0</v>
      </c>
      <c r="AF33" s="244">
        <f>SUM('3-1'!AF33,'3-2'!AF33)</f>
        <v>0</v>
      </c>
      <c r="AG33" s="245">
        <f>SUM('3-1'!AG33,'3-2'!AG33)</f>
        <v>0</v>
      </c>
      <c r="AH33" s="243">
        <f>SUM('3-1'!AH33,'3-2'!AH33)</f>
        <v>0</v>
      </c>
      <c r="AI33" s="244">
        <f>SUM('3-1'!AI33,'3-2'!AI33)</f>
        <v>0</v>
      </c>
      <c r="AJ33" s="244">
        <f>SUM('3-1'!AJ33,'3-2'!AJ33)</f>
        <v>0</v>
      </c>
      <c r="AK33" s="244">
        <f>SUM('3-1'!AK33,'3-2'!AK33)</f>
        <v>0</v>
      </c>
      <c r="AL33" s="245">
        <f>SUM('3-1'!AL33,'3-2'!AL33)</f>
        <v>0</v>
      </c>
      <c r="AM33" s="243">
        <f>SUM('3-1'!AM33,'3-2'!AM33)</f>
        <v>0</v>
      </c>
      <c r="AN33" s="244">
        <f>SUM('3-1'!AN33,'3-2'!AN33)</f>
        <v>0</v>
      </c>
      <c r="AO33" s="244">
        <f>SUM('3-1'!AO33,'3-2'!AO33)</f>
        <v>0</v>
      </c>
      <c r="AP33" s="244">
        <f>SUM('3-1'!AP33,'3-2'!AP33)</f>
        <v>0</v>
      </c>
      <c r="AQ33" s="245">
        <f>SUM('3-1'!AQ33,'3-2'!AQ33)</f>
        <v>0</v>
      </c>
      <c r="AR33" s="713">
        <f>SUM('3-1'!AR33,'3-2'!AR33)</f>
        <v>0</v>
      </c>
    </row>
    <row r="34" spans="1:44" ht="17.25">
      <c r="A34" s="1651"/>
      <c r="B34" s="1646"/>
      <c r="C34" s="185" t="s">
        <v>44</v>
      </c>
      <c r="D34" s="279">
        <f t="shared" si="252"/>
        <v>0</v>
      </c>
      <c r="E34" s="513">
        <f t="shared" si="252"/>
        <v>0</v>
      </c>
      <c r="F34" s="513">
        <f t="shared" si="255"/>
        <v>0</v>
      </c>
      <c r="G34" s="513">
        <f t="shared" si="256"/>
        <v>0</v>
      </c>
      <c r="H34" s="514">
        <f t="shared" si="257"/>
        <v>0</v>
      </c>
      <c r="I34" s="412">
        <f>SUM('3-1'!I34,'3-2'!I34)</f>
        <v>0</v>
      </c>
      <c r="J34" s="413">
        <f>SUM('3-1'!J34,'3-2'!J34)</f>
        <v>0</v>
      </c>
      <c r="K34" s="413">
        <f>SUM('3-1'!K34,'3-2'!K34)</f>
        <v>0</v>
      </c>
      <c r="L34" s="413">
        <f>SUM('3-1'!L34,'3-2'!L34)</f>
        <v>0</v>
      </c>
      <c r="M34" s="481">
        <f>SUM('3-1'!M34,'3-2'!M34)</f>
        <v>0</v>
      </c>
      <c r="N34" s="412">
        <f>SUM('3-1'!N34,'3-2'!N34)</f>
        <v>0</v>
      </c>
      <c r="O34" s="413">
        <f>SUM('3-1'!O34,'3-2'!O34)</f>
        <v>0</v>
      </c>
      <c r="P34" s="413">
        <f>SUM('3-1'!P34,'3-2'!P34)</f>
        <v>0</v>
      </c>
      <c r="Q34" s="413">
        <f>SUM('3-1'!Q34,'3-2'!Q34)</f>
        <v>0</v>
      </c>
      <c r="R34" s="481">
        <f>SUM('3-1'!R34,'3-2'!R34)</f>
        <v>0</v>
      </c>
      <c r="S34" s="412">
        <f>SUM('3-1'!S34,'3-2'!S34)</f>
        <v>0</v>
      </c>
      <c r="T34" s="413">
        <f>SUM('3-1'!T34,'3-2'!T34)</f>
        <v>0</v>
      </c>
      <c r="U34" s="413">
        <f>SUM('3-1'!U34,'3-2'!U34)</f>
        <v>0</v>
      </c>
      <c r="V34" s="413">
        <f>SUM('3-1'!V34,'3-2'!V34)</f>
        <v>0</v>
      </c>
      <c r="W34" s="481">
        <f>SUM('3-1'!W34,'3-2'!W34)</f>
        <v>0</v>
      </c>
      <c r="X34" s="412">
        <f>SUM('3-1'!X34,'3-2'!X34)</f>
        <v>0</v>
      </c>
      <c r="Y34" s="413">
        <f>SUM('3-1'!Y34,'3-2'!Y34)</f>
        <v>0</v>
      </c>
      <c r="Z34" s="413">
        <f>SUM('3-1'!Z34,'3-2'!Z34)</f>
        <v>0</v>
      </c>
      <c r="AA34" s="413">
        <f>SUM('3-1'!AA34,'3-2'!AA34)</f>
        <v>0</v>
      </c>
      <c r="AB34" s="481">
        <f>SUM('3-1'!AB34,'3-2'!AB34)</f>
        <v>0</v>
      </c>
      <c r="AC34" s="412">
        <f>SUM('3-1'!AC34,'3-2'!AC34)</f>
        <v>0</v>
      </c>
      <c r="AD34" s="413">
        <f>SUM('3-1'!AD34,'3-2'!AD34)</f>
        <v>0</v>
      </c>
      <c r="AE34" s="413">
        <f>SUM('3-1'!AE34,'3-2'!AE34)</f>
        <v>0</v>
      </c>
      <c r="AF34" s="413">
        <f>SUM('3-1'!AF34,'3-2'!AF34)</f>
        <v>0</v>
      </c>
      <c r="AG34" s="481">
        <f>SUM('3-1'!AG34,'3-2'!AG34)</f>
        <v>0</v>
      </c>
      <c r="AH34" s="412">
        <f>SUM('3-1'!AH34,'3-2'!AH34)</f>
        <v>0</v>
      </c>
      <c r="AI34" s="413">
        <f>SUM('3-1'!AI34,'3-2'!AI34)</f>
        <v>0</v>
      </c>
      <c r="AJ34" s="413">
        <f>SUM('3-1'!AJ34,'3-2'!AJ34)</f>
        <v>0</v>
      </c>
      <c r="AK34" s="413">
        <f>SUM('3-1'!AK34,'3-2'!AK34)</f>
        <v>0</v>
      </c>
      <c r="AL34" s="481">
        <f>SUM('3-1'!AL34,'3-2'!AL34)</f>
        <v>0</v>
      </c>
      <c r="AM34" s="412">
        <f>SUM('3-1'!AM34,'3-2'!AM34)</f>
        <v>0</v>
      </c>
      <c r="AN34" s="413">
        <f>SUM('3-1'!AN34,'3-2'!AN34)</f>
        <v>0</v>
      </c>
      <c r="AO34" s="413">
        <f>SUM('3-1'!AO34,'3-2'!AO34)</f>
        <v>0</v>
      </c>
      <c r="AP34" s="413">
        <f>SUM('3-1'!AP34,'3-2'!AP34)</f>
        <v>0</v>
      </c>
      <c r="AQ34" s="481">
        <f>SUM('3-1'!AQ34,'3-2'!AQ34)</f>
        <v>0</v>
      </c>
      <c r="AR34" s="714">
        <f>SUM('3-1'!AR34,'3-2'!AR34)</f>
        <v>0</v>
      </c>
    </row>
    <row r="35" spans="1:44" ht="17.25">
      <c r="A35" s="1651"/>
      <c r="B35" s="1648" t="s">
        <v>75</v>
      </c>
      <c r="C35" s="186" t="s">
        <v>43</v>
      </c>
      <c r="D35" s="242">
        <f t="shared" si="252"/>
        <v>0</v>
      </c>
      <c r="E35" s="259">
        <f t="shared" si="252"/>
        <v>0</v>
      </c>
      <c r="F35" s="259">
        <f t="shared" si="255"/>
        <v>0</v>
      </c>
      <c r="G35" s="259">
        <f t="shared" si="256"/>
        <v>0</v>
      </c>
      <c r="H35" s="258">
        <f t="shared" si="257"/>
        <v>0</v>
      </c>
      <c r="I35" s="243">
        <f>SUM('3-1'!I35,'3-2'!I35)</f>
        <v>0</v>
      </c>
      <c r="J35" s="244">
        <f>SUM('3-1'!J35,'3-2'!J35)</f>
        <v>0</v>
      </c>
      <c r="K35" s="244">
        <f>SUM('3-1'!K35,'3-2'!K35)</f>
        <v>0</v>
      </c>
      <c r="L35" s="244">
        <f>SUM('3-1'!L35,'3-2'!L35)</f>
        <v>0</v>
      </c>
      <c r="M35" s="245">
        <f>SUM('3-1'!M35,'3-2'!M35)</f>
        <v>0</v>
      </c>
      <c r="N35" s="243">
        <f>SUM('3-1'!N35,'3-2'!N35)</f>
        <v>0</v>
      </c>
      <c r="O35" s="244">
        <f>SUM('3-1'!O35,'3-2'!O35)</f>
        <v>0</v>
      </c>
      <c r="P35" s="244">
        <f>SUM('3-1'!P35,'3-2'!P35)</f>
        <v>0</v>
      </c>
      <c r="Q35" s="244">
        <f>SUM('3-1'!Q35,'3-2'!Q35)</f>
        <v>0</v>
      </c>
      <c r="R35" s="245">
        <f>SUM('3-1'!R35,'3-2'!R35)</f>
        <v>0</v>
      </c>
      <c r="S35" s="243">
        <f>SUM('3-1'!S35,'3-2'!S35)</f>
        <v>0</v>
      </c>
      <c r="T35" s="244">
        <f>SUM('3-1'!T35,'3-2'!T35)</f>
        <v>0</v>
      </c>
      <c r="U35" s="244">
        <f>SUM('3-1'!U35,'3-2'!U35)</f>
        <v>0</v>
      </c>
      <c r="V35" s="244">
        <f>SUM('3-1'!V35,'3-2'!V35)</f>
        <v>0</v>
      </c>
      <c r="W35" s="245">
        <f>SUM('3-1'!W35,'3-2'!W35)</f>
        <v>0</v>
      </c>
      <c r="X35" s="243">
        <f>SUM('3-1'!X35,'3-2'!X35)</f>
        <v>0</v>
      </c>
      <c r="Y35" s="244">
        <f>SUM('3-1'!Y35,'3-2'!Y35)</f>
        <v>0</v>
      </c>
      <c r="Z35" s="244">
        <f>SUM('3-1'!Z35,'3-2'!Z35)</f>
        <v>0</v>
      </c>
      <c r="AA35" s="244">
        <f>SUM('3-1'!AA35,'3-2'!AA35)</f>
        <v>0</v>
      </c>
      <c r="AB35" s="245">
        <f>SUM('3-1'!AB35,'3-2'!AB35)</f>
        <v>0</v>
      </c>
      <c r="AC35" s="243">
        <f>SUM('3-1'!AC35,'3-2'!AC35)</f>
        <v>0</v>
      </c>
      <c r="AD35" s="244">
        <f>SUM('3-1'!AD35,'3-2'!AD35)</f>
        <v>0</v>
      </c>
      <c r="AE35" s="244">
        <f>SUM('3-1'!AE35,'3-2'!AE35)</f>
        <v>0</v>
      </c>
      <c r="AF35" s="244">
        <f>SUM('3-1'!AF35,'3-2'!AF35)</f>
        <v>0</v>
      </c>
      <c r="AG35" s="245">
        <f>SUM('3-1'!AG35,'3-2'!AG35)</f>
        <v>0</v>
      </c>
      <c r="AH35" s="243">
        <f>SUM('3-1'!AH35,'3-2'!AH35)</f>
        <v>0</v>
      </c>
      <c r="AI35" s="244">
        <f>SUM('3-1'!AI35,'3-2'!AI35)</f>
        <v>0</v>
      </c>
      <c r="AJ35" s="244">
        <f>SUM('3-1'!AJ35,'3-2'!AJ35)</f>
        <v>0</v>
      </c>
      <c r="AK35" s="244">
        <f>SUM('3-1'!AK35,'3-2'!AK35)</f>
        <v>0</v>
      </c>
      <c r="AL35" s="245">
        <f>SUM('3-1'!AL35,'3-2'!AL35)</f>
        <v>0</v>
      </c>
      <c r="AM35" s="243">
        <f>SUM('3-1'!AM35,'3-2'!AM35)</f>
        <v>0</v>
      </c>
      <c r="AN35" s="244">
        <f>SUM('3-1'!AN35,'3-2'!AN35)</f>
        <v>0</v>
      </c>
      <c r="AO35" s="244">
        <f>SUM('3-1'!AO35,'3-2'!AO35)</f>
        <v>0</v>
      </c>
      <c r="AP35" s="244">
        <f>SUM('3-1'!AP35,'3-2'!AP35)</f>
        <v>0</v>
      </c>
      <c r="AQ35" s="245">
        <f>SUM('3-1'!AQ35,'3-2'!AQ35)</f>
        <v>0</v>
      </c>
      <c r="AR35" s="713">
        <f>SUM('3-1'!AR35,'3-2'!AR35)</f>
        <v>0</v>
      </c>
    </row>
    <row r="36" spans="1:44" ht="18" thickBot="1">
      <c r="A36" s="1652"/>
      <c r="B36" s="1649"/>
      <c r="C36" s="45" t="s">
        <v>44</v>
      </c>
      <c r="D36" s="279">
        <f t="shared" si="252"/>
        <v>0</v>
      </c>
      <c r="E36" s="513">
        <f t="shared" si="252"/>
        <v>0</v>
      </c>
      <c r="F36" s="259">
        <f t="shared" si="255"/>
        <v>0</v>
      </c>
      <c r="G36" s="259">
        <f t="shared" si="256"/>
        <v>0</v>
      </c>
      <c r="H36" s="258">
        <f t="shared" si="257"/>
        <v>0</v>
      </c>
      <c r="I36" s="510">
        <f>SUM('3-1'!I36,'3-2'!I36)</f>
        <v>0</v>
      </c>
      <c r="J36" s="511">
        <f>SUM('3-1'!J36,'3-2'!J36)</f>
        <v>0</v>
      </c>
      <c r="K36" s="511">
        <f>SUM('3-1'!K36,'3-2'!K36)</f>
        <v>0</v>
      </c>
      <c r="L36" s="511">
        <f>SUM('3-1'!L36,'3-2'!L36)</f>
        <v>0</v>
      </c>
      <c r="M36" s="512">
        <f>SUM('3-1'!M36,'3-2'!M36)</f>
        <v>0</v>
      </c>
      <c r="N36" s="510">
        <f>SUM('3-1'!N36,'3-2'!N36)</f>
        <v>0</v>
      </c>
      <c r="O36" s="511">
        <f>SUM('3-1'!O36,'3-2'!O36)</f>
        <v>0</v>
      </c>
      <c r="P36" s="511">
        <f>SUM('3-1'!P36,'3-2'!P36)</f>
        <v>0</v>
      </c>
      <c r="Q36" s="511">
        <f>SUM('3-1'!Q36,'3-2'!Q36)</f>
        <v>0</v>
      </c>
      <c r="R36" s="512">
        <f>SUM('3-1'!R36,'3-2'!R36)</f>
        <v>0</v>
      </c>
      <c r="S36" s="252">
        <f>SUM('3-1'!S36,'3-2'!S36)</f>
        <v>0</v>
      </c>
      <c r="T36" s="253">
        <f>SUM('3-1'!T36,'3-2'!T36)</f>
        <v>0</v>
      </c>
      <c r="U36" s="253">
        <f>SUM('3-1'!U36,'3-2'!U36)</f>
        <v>0</v>
      </c>
      <c r="V36" s="244">
        <f>SUM('3-1'!V36,'3-2'!V36)</f>
        <v>0</v>
      </c>
      <c r="W36" s="254">
        <f>SUM('3-1'!W36,'3-2'!W36)</f>
        <v>0</v>
      </c>
      <c r="X36" s="243">
        <f>SUM('3-1'!X36,'3-2'!X36)</f>
        <v>0</v>
      </c>
      <c r="Y36" s="244">
        <f>SUM('3-1'!Y36,'3-2'!Y36)</f>
        <v>0</v>
      </c>
      <c r="Z36" s="244">
        <f>SUM('3-1'!Z36,'3-2'!Z36)</f>
        <v>0</v>
      </c>
      <c r="AA36" s="244">
        <f>SUM('3-1'!AA36,'3-2'!AA36)</f>
        <v>0</v>
      </c>
      <c r="AB36" s="245">
        <f>SUM('3-1'!AB36,'3-2'!AB36)</f>
        <v>0</v>
      </c>
      <c r="AC36" s="252">
        <f>SUM('3-1'!AC36,'3-2'!AC36)</f>
        <v>0</v>
      </c>
      <c r="AD36" s="253">
        <f>SUM('3-1'!AD36,'3-2'!AD36)</f>
        <v>0</v>
      </c>
      <c r="AE36" s="253">
        <f>SUM('3-1'!AE36,'3-2'!AE36)</f>
        <v>0</v>
      </c>
      <c r="AF36" s="253">
        <f>SUM('3-1'!AF36,'3-2'!AF36)</f>
        <v>0</v>
      </c>
      <c r="AG36" s="254">
        <f>SUM('3-1'!AG36,'3-2'!AG36)</f>
        <v>0</v>
      </c>
      <c r="AH36" s="412">
        <f>SUM('3-1'!AH36,'3-2'!AH36)</f>
        <v>0</v>
      </c>
      <c r="AI36" s="413">
        <f>SUM('3-1'!AI36,'3-2'!AI36)</f>
        <v>0</v>
      </c>
      <c r="AJ36" s="413">
        <f>SUM('3-1'!AJ36,'3-2'!AJ36)</f>
        <v>0</v>
      </c>
      <c r="AK36" s="413">
        <f>SUM('3-1'!AK36,'3-2'!AK36)</f>
        <v>0</v>
      </c>
      <c r="AL36" s="481">
        <f>SUM('3-1'!AL36,'3-2'!AL36)</f>
        <v>0</v>
      </c>
      <c r="AM36" s="412">
        <f>SUM('3-1'!AM36,'3-2'!AM36)</f>
        <v>0</v>
      </c>
      <c r="AN36" s="413">
        <f>SUM('3-1'!AN36,'3-2'!AN36)</f>
        <v>0</v>
      </c>
      <c r="AO36" s="413">
        <f>SUM('3-1'!AO36,'3-2'!AO36)</f>
        <v>0</v>
      </c>
      <c r="AP36" s="413">
        <f>SUM('3-1'!AP36,'3-2'!AP36)</f>
        <v>0</v>
      </c>
      <c r="AQ36" s="481">
        <f>SUM('3-1'!AQ36,'3-2'!AQ36)</f>
        <v>0</v>
      </c>
      <c r="AR36" s="715">
        <f>SUM('3-1'!AR36,'3-2'!AR36)</f>
        <v>40</v>
      </c>
    </row>
    <row r="37" spans="1:44" ht="17.25">
      <c r="A37" s="1650" t="s">
        <v>141</v>
      </c>
      <c r="B37" s="1645" t="s">
        <v>69</v>
      </c>
      <c r="C37" s="183" t="s">
        <v>43</v>
      </c>
      <c r="D37" s="234">
        <f>SUM(I37,N37,S37,X37,AC37,AH37,AM37)</f>
        <v>186</v>
      </c>
      <c r="E37" s="323">
        <f>SUM(J37,O37,T37,Y37,AD37,AI37,AN37)</f>
        <v>186</v>
      </c>
      <c r="F37" s="323">
        <f>G37+H37</f>
        <v>6120</v>
      </c>
      <c r="G37" s="323">
        <f t="shared" ref="G37:G38" si="258">SUM(L37,Q37,V37,AA37,AF37,AK37,AP37)</f>
        <v>6118</v>
      </c>
      <c r="H37" s="235">
        <f t="shared" ref="H37:H38" si="259">SUM(M37,R37,W37,AB37,AG37,AL37,AQ37)</f>
        <v>2</v>
      </c>
      <c r="I37" s="236">
        <f>SUM(I39,I41,I43,I45,I47,I49)</f>
        <v>0</v>
      </c>
      <c r="J37" s="237">
        <f>SUM(J39,J41,J43,J45,J47,J49)</f>
        <v>0</v>
      </c>
      <c r="K37" s="237">
        <f>L37+M37</f>
        <v>0</v>
      </c>
      <c r="L37" s="237">
        <f t="shared" ref="L37:M37" si="260">SUM(L39,L41,L43,L45,L47,L49)</f>
        <v>0</v>
      </c>
      <c r="M37" s="238">
        <f t="shared" si="260"/>
        <v>0</v>
      </c>
      <c r="N37" s="236">
        <f>SUM(N39,N41,N43,N45,N47,N49)</f>
        <v>0</v>
      </c>
      <c r="O37" s="237">
        <f>SUM(O39,O41,O43,O45,O47,O49)</f>
        <v>0</v>
      </c>
      <c r="P37" s="237">
        <f>Q37+R37</f>
        <v>0</v>
      </c>
      <c r="Q37" s="237">
        <f t="shared" ref="Q37:R37" si="261">SUM(Q39,Q41,Q43,Q45,Q47,Q49)</f>
        <v>0</v>
      </c>
      <c r="R37" s="238">
        <f t="shared" si="261"/>
        <v>0</v>
      </c>
      <c r="S37" s="236">
        <f>SUM(S39,S41,S43,S45,S47,S49)</f>
        <v>0</v>
      </c>
      <c r="T37" s="237">
        <f>SUM(T39,T41,T43,T45,T47,T49)</f>
        <v>0</v>
      </c>
      <c r="U37" s="237">
        <f t="shared" ref="U37:U38" si="262">V37+W37</f>
        <v>0</v>
      </c>
      <c r="V37" s="237">
        <f t="shared" ref="V37:X37" si="263">SUM(V39,V41,V43,V45,V47,V49)</f>
        <v>0</v>
      </c>
      <c r="W37" s="238">
        <f t="shared" si="263"/>
        <v>0</v>
      </c>
      <c r="X37" s="236">
        <f t="shared" si="263"/>
        <v>0</v>
      </c>
      <c r="Y37" s="237">
        <f t="shared" ref="Y37" si="264">SUM(Y39,Y41,Y43,Y45,Y47,Y49)</f>
        <v>0</v>
      </c>
      <c r="Z37" s="237">
        <f>AA37+AB37</f>
        <v>0</v>
      </c>
      <c r="AA37" s="237">
        <f t="shared" ref="AA37:AC37" si="265">SUM(AA39,AA41,AA43,AA45,AA47,AA49)</f>
        <v>0</v>
      </c>
      <c r="AB37" s="238">
        <f t="shared" si="265"/>
        <v>0</v>
      </c>
      <c r="AC37" s="236">
        <f t="shared" si="265"/>
        <v>186</v>
      </c>
      <c r="AD37" s="237">
        <f t="shared" ref="AD37" si="266">SUM(AD39,AD41,AD43,AD45,AD47,AD49)</f>
        <v>186</v>
      </c>
      <c r="AE37" s="237">
        <f>AF37+AG37</f>
        <v>6119</v>
      </c>
      <c r="AF37" s="237">
        <f t="shared" ref="AF37:AH37" si="267">SUM(AF39,AF41,AF43,AF45,AF47,AF49)</f>
        <v>6118</v>
      </c>
      <c r="AG37" s="238">
        <f t="shared" si="267"/>
        <v>1</v>
      </c>
      <c r="AH37" s="236">
        <f t="shared" si="267"/>
        <v>0</v>
      </c>
      <c r="AI37" s="237">
        <f t="shared" ref="AI37" si="268">SUM(AI39,AI41,AI43,AI45,AI47,AI49)</f>
        <v>0</v>
      </c>
      <c r="AJ37" s="237">
        <f>AK37+AL37</f>
        <v>0</v>
      </c>
      <c r="AK37" s="237">
        <f t="shared" ref="AK37:AM37" si="269">SUM(AK39,AK41,AK43,AK45,AK47,AK49)</f>
        <v>0</v>
      </c>
      <c r="AL37" s="238">
        <f t="shared" si="269"/>
        <v>0</v>
      </c>
      <c r="AM37" s="236">
        <f t="shared" si="269"/>
        <v>0</v>
      </c>
      <c r="AN37" s="237">
        <f t="shared" ref="AN37" si="270">SUM(AN39,AN41,AN43,AN45,AN47,AN49)</f>
        <v>0</v>
      </c>
      <c r="AO37" s="237">
        <f>AP37+AQ37</f>
        <v>1</v>
      </c>
      <c r="AP37" s="237">
        <f t="shared" ref="AP37:AR37" si="271">SUM(AP39,AP41,AP43,AP45,AP47,AP49)</f>
        <v>0</v>
      </c>
      <c r="AQ37" s="238">
        <f t="shared" si="271"/>
        <v>1</v>
      </c>
      <c r="AR37" s="368">
        <f t="shared" si="271"/>
        <v>264</v>
      </c>
    </row>
    <row r="38" spans="1:44" ht="17.25">
      <c r="A38" s="1651"/>
      <c r="B38" s="1646"/>
      <c r="C38" s="40" t="s">
        <v>44</v>
      </c>
      <c r="D38" s="240">
        <f>SUM(I38,N38,S38,X38,AC38,AH38,AM38)</f>
        <v>166</v>
      </c>
      <c r="E38" s="216">
        <f>SUM(J38,O38,T38,Y38,AD38,AI38,AN38)</f>
        <v>166</v>
      </c>
      <c r="F38" s="216">
        <f>G38+H38</f>
        <v>5974</v>
      </c>
      <c r="G38" s="216">
        <f t="shared" si="258"/>
        <v>5974</v>
      </c>
      <c r="H38" s="241">
        <f t="shared" si="259"/>
        <v>0</v>
      </c>
      <c r="I38" s="212">
        <f>SUM(I40,I42,I44,I46,I48,I50)</f>
        <v>0</v>
      </c>
      <c r="J38" s="211">
        <f>SUM(J40,J42,J44,J46,J48,J50)</f>
        <v>0</v>
      </c>
      <c r="K38" s="211">
        <f>L38+M38</f>
        <v>0</v>
      </c>
      <c r="L38" s="211">
        <f t="shared" ref="L38:M38" si="272">SUM(L40,L42,L44,L46,L48,L50)</f>
        <v>0</v>
      </c>
      <c r="M38" s="217">
        <f t="shared" si="272"/>
        <v>0</v>
      </c>
      <c r="N38" s="212">
        <f>SUM(N40,N42,N44,N46,N48,N50)</f>
        <v>0</v>
      </c>
      <c r="O38" s="211">
        <f>SUM(O40,O42,O44,O46,O48,O50)</f>
        <v>0</v>
      </c>
      <c r="P38" s="211">
        <f>Q38+R38</f>
        <v>0</v>
      </c>
      <c r="Q38" s="211">
        <f t="shared" ref="Q38:S38" si="273">SUM(Q40,Q42,Q44,Q46,Q48,Q50)</f>
        <v>0</v>
      </c>
      <c r="R38" s="217">
        <f>SUM(R40,R42,R44,R46,R48,R50)</f>
        <v>0</v>
      </c>
      <c r="S38" s="212">
        <f t="shared" si="273"/>
        <v>0</v>
      </c>
      <c r="T38" s="211">
        <f t="shared" ref="T38" si="274">SUM(T40,T42,T44,T46,T48,T50)</f>
        <v>0</v>
      </c>
      <c r="U38" s="211">
        <f t="shared" si="262"/>
        <v>0</v>
      </c>
      <c r="V38" s="211">
        <f t="shared" ref="V38:X38" si="275">SUM(V40,V42,V44,V46,V48,V50)</f>
        <v>0</v>
      </c>
      <c r="W38" s="217">
        <f t="shared" si="275"/>
        <v>0</v>
      </c>
      <c r="X38" s="212">
        <f t="shared" si="275"/>
        <v>0</v>
      </c>
      <c r="Y38" s="211">
        <f t="shared" ref="Y38" si="276">SUM(Y40,Y42,Y44,Y46,Y48,Y50)</f>
        <v>0</v>
      </c>
      <c r="Z38" s="211">
        <f>AA38+AB38</f>
        <v>0</v>
      </c>
      <c r="AA38" s="211">
        <f t="shared" ref="AA38:AC38" si="277">SUM(AA40,AA42,AA44,AA46,AA48,AA50)</f>
        <v>0</v>
      </c>
      <c r="AB38" s="217">
        <f t="shared" si="277"/>
        <v>0</v>
      </c>
      <c r="AC38" s="212">
        <f t="shared" si="277"/>
        <v>166</v>
      </c>
      <c r="AD38" s="211">
        <f t="shared" ref="AD38" si="278">SUM(AD40,AD42,AD44,AD46,AD48,AD50)</f>
        <v>166</v>
      </c>
      <c r="AE38" s="211">
        <f>AF38+AG38</f>
        <v>5974</v>
      </c>
      <c r="AF38" s="211">
        <f t="shared" ref="AF38:AH38" si="279">SUM(AF40,AF42,AF44,AF46,AF48,AF50)</f>
        <v>5974</v>
      </c>
      <c r="AG38" s="217">
        <f t="shared" si="279"/>
        <v>0</v>
      </c>
      <c r="AH38" s="212">
        <f t="shared" si="279"/>
        <v>0</v>
      </c>
      <c r="AI38" s="211">
        <f t="shared" ref="AI38" si="280">SUM(AI40,AI42,AI44,AI46,AI48,AI50)</f>
        <v>0</v>
      </c>
      <c r="AJ38" s="211">
        <f>AK38+AL38</f>
        <v>0</v>
      </c>
      <c r="AK38" s="211">
        <f t="shared" ref="AK38:AM38" si="281">SUM(AK40,AK42,AK44,AK46,AK48,AK50)</f>
        <v>0</v>
      </c>
      <c r="AL38" s="217">
        <f t="shared" si="281"/>
        <v>0</v>
      </c>
      <c r="AM38" s="212">
        <f t="shared" si="281"/>
        <v>0</v>
      </c>
      <c r="AN38" s="211">
        <f t="shared" ref="AN38" si="282">SUM(AN40,AN42,AN44,AN46,AN48,AN50)</f>
        <v>0</v>
      </c>
      <c r="AO38" s="211">
        <f>AP38+AQ38</f>
        <v>0</v>
      </c>
      <c r="AP38" s="211">
        <f t="shared" ref="AP38:AR38" si="283">SUM(AP40,AP42,AP44,AP46,AP48,AP50)</f>
        <v>0</v>
      </c>
      <c r="AQ38" s="217">
        <f t="shared" si="283"/>
        <v>0</v>
      </c>
      <c r="AR38" s="369">
        <f t="shared" si="283"/>
        <v>264</v>
      </c>
    </row>
    <row r="39" spans="1:44" ht="23.25" customHeight="1">
      <c r="A39" s="1651"/>
      <c r="B39" s="1647" t="s">
        <v>70</v>
      </c>
      <c r="C39" s="189" t="s">
        <v>43</v>
      </c>
      <c r="D39" s="324">
        <f t="shared" ref="D39:E42" si="284">SUM(I39+N39+S39+X39+AC39+AH39+AM39)</f>
        <v>0</v>
      </c>
      <c r="E39" s="535">
        <f t="shared" si="284"/>
        <v>0</v>
      </c>
      <c r="F39" s="259">
        <f>G39+H39</f>
        <v>0</v>
      </c>
      <c r="G39" s="259">
        <f t="shared" ref="G39:G50" si="285">SUM(L39+Q39+V39+AA39+AF39+AK39+AP39)</f>
        <v>0</v>
      </c>
      <c r="H39" s="258">
        <f t="shared" ref="H39:H50" si="286">SUM(M39+R39+W39+AB39+AG39+AL39+AQ39)</f>
        <v>0</v>
      </c>
      <c r="I39" s="372">
        <f>SUM('3-1'!I39,'3-2'!I39)</f>
        <v>0</v>
      </c>
      <c r="J39" s="373">
        <f>SUM('3-1'!J39,'3-2'!J39)</f>
        <v>0</v>
      </c>
      <c r="K39" s="373">
        <f>SUM('3-1'!K39,'3-2'!K39)</f>
        <v>0</v>
      </c>
      <c r="L39" s="373">
        <f>SUM('3-1'!L39,'3-2'!L39)</f>
        <v>0</v>
      </c>
      <c r="M39" s="374">
        <f>SUM('3-1'!M39,'3-2'!M39)</f>
        <v>0</v>
      </c>
      <c r="N39" s="372">
        <f>SUM('3-1'!N39,'3-2'!N39)</f>
        <v>0</v>
      </c>
      <c r="O39" s="373">
        <f>SUM('3-1'!O39,'3-2'!O39)</f>
        <v>0</v>
      </c>
      <c r="P39" s="373">
        <f>SUM('3-1'!P39,'3-2'!P39)</f>
        <v>0</v>
      </c>
      <c r="Q39" s="373">
        <f>SUM('3-1'!Q39,'3-2'!Q39)</f>
        <v>0</v>
      </c>
      <c r="R39" s="374">
        <f>SUM('3-1'!R39,'3-2'!R39)</f>
        <v>0</v>
      </c>
      <c r="S39" s="372">
        <f>SUM('3-1'!S39,'3-2'!S39)</f>
        <v>0</v>
      </c>
      <c r="T39" s="373">
        <f>SUM('3-1'!T39,'3-2'!T39)</f>
        <v>0</v>
      </c>
      <c r="U39" s="373">
        <f>SUM('3-1'!U39,'3-2'!U39)</f>
        <v>0</v>
      </c>
      <c r="V39" s="373">
        <f>SUM('3-1'!V39,'3-2'!V39)</f>
        <v>0</v>
      </c>
      <c r="W39" s="374">
        <f>SUM('3-1'!W39,'3-2'!W39)</f>
        <v>0</v>
      </c>
      <c r="X39" s="372">
        <f>SUM('3-1'!X39,'3-2'!X39)</f>
        <v>0</v>
      </c>
      <c r="Y39" s="373">
        <f>SUM('3-1'!Y39,'3-2'!Y39)</f>
        <v>0</v>
      </c>
      <c r="Z39" s="373">
        <f>SUM('3-1'!Z39,'3-2'!Z39)</f>
        <v>0</v>
      </c>
      <c r="AA39" s="373">
        <f>SUM('3-1'!AA39,'3-2'!AA39)</f>
        <v>0</v>
      </c>
      <c r="AB39" s="374">
        <f>SUM('3-1'!AB39,'3-2'!AB39)</f>
        <v>0</v>
      </c>
      <c r="AC39" s="372">
        <f>SUM('3-1'!AC39,'3-2'!AC39)</f>
        <v>0</v>
      </c>
      <c r="AD39" s="373">
        <f>SUM('3-1'!AD39,'3-2'!AD39)</f>
        <v>0</v>
      </c>
      <c r="AE39" s="373">
        <f>SUM('3-1'!AE39,'3-2'!AE39)</f>
        <v>0</v>
      </c>
      <c r="AF39" s="373">
        <f>SUM('3-1'!AF39,'3-2'!AF39)</f>
        <v>0</v>
      </c>
      <c r="AG39" s="374">
        <f>SUM('3-1'!AG39,'3-2'!AG39)</f>
        <v>0</v>
      </c>
      <c r="AH39" s="478">
        <f>SUM('3-1'!AH39,'3-2'!AH39)</f>
        <v>0</v>
      </c>
      <c r="AI39" s="479">
        <f>SUM('3-1'!AI39,'3-2'!AI39)</f>
        <v>0</v>
      </c>
      <c r="AJ39" s="479">
        <f>SUM('3-1'!AJ39,'3-2'!AJ39)</f>
        <v>0</v>
      </c>
      <c r="AK39" s="479">
        <f>SUM('3-1'!AK39,'3-2'!AK39)</f>
        <v>0</v>
      </c>
      <c r="AL39" s="480">
        <f>SUM('3-1'!AL39,'3-2'!AL39)</f>
        <v>0</v>
      </c>
      <c r="AM39" s="372">
        <f>SUM('3-1'!AM39,'3-2'!AM39)</f>
        <v>0</v>
      </c>
      <c r="AN39" s="373">
        <f>SUM('3-1'!AN39,'3-2'!AN39)</f>
        <v>0</v>
      </c>
      <c r="AO39" s="373">
        <f>SUM('3-1'!AO39,'3-2'!AO39)</f>
        <v>0</v>
      </c>
      <c r="AP39" s="373">
        <f>SUM('3-1'!AP39,'3-2'!AP39)</f>
        <v>0</v>
      </c>
      <c r="AQ39" s="374">
        <f>SUM('3-1'!AQ39,'3-2'!AQ39)</f>
        <v>0</v>
      </c>
      <c r="AR39" s="370">
        <f>SUM('3-1'!AR39,'3-2'!AR39)</f>
        <v>0</v>
      </c>
    </row>
    <row r="40" spans="1:44" ht="21.75" customHeight="1">
      <c r="A40" s="1651"/>
      <c r="B40" s="1646"/>
      <c r="C40" s="188" t="s">
        <v>44</v>
      </c>
      <c r="D40" s="279">
        <f t="shared" si="284"/>
        <v>0</v>
      </c>
      <c r="E40" s="513">
        <f t="shared" si="284"/>
        <v>0</v>
      </c>
      <c r="F40" s="513">
        <f t="shared" ref="F40:F50" si="287">G40+H40</f>
        <v>0</v>
      </c>
      <c r="G40" s="513">
        <f t="shared" si="285"/>
        <v>0</v>
      </c>
      <c r="H40" s="514">
        <f t="shared" si="286"/>
        <v>0</v>
      </c>
      <c r="I40" s="515">
        <f>SUM('3-1'!I40,'3-2'!I40)</f>
        <v>0</v>
      </c>
      <c r="J40" s="516">
        <f>SUM('3-1'!J40,'3-2'!J40)</f>
        <v>0</v>
      </c>
      <c r="K40" s="516">
        <f>SUM('3-1'!K40,'3-2'!K40)</f>
        <v>0</v>
      </c>
      <c r="L40" s="516">
        <f>SUM('3-1'!L40,'3-2'!L40)</f>
        <v>0</v>
      </c>
      <c r="M40" s="517">
        <f>SUM('3-1'!M40,'3-2'!M40)</f>
        <v>0</v>
      </c>
      <c r="N40" s="515">
        <f>SUM('3-1'!N40,'3-2'!N40)</f>
        <v>0</v>
      </c>
      <c r="O40" s="516">
        <f>SUM('3-1'!O40,'3-2'!O40)</f>
        <v>0</v>
      </c>
      <c r="P40" s="516">
        <f>SUM('3-1'!P40,'3-2'!P40)</f>
        <v>0</v>
      </c>
      <c r="Q40" s="516">
        <f>SUM('3-1'!Q40,'3-2'!Q40)</f>
        <v>0</v>
      </c>
      <c r="R40" s="517">
        <f>SUM('3-1'!R40,'3-2'!R40)</f>
        <v>0</v>
      </c>
      <c r="S40" s="515">
        <f>SUM('3-1'!S40,'3-2'!S40)</f>
        <v>0</v>
      </c>
      <c r="T40" s="516">
        <f>SUM('3-1'!T40,'3-2'!T40)</f>
        <v>0</v>
      </c>
      <c r="U40" s="516">
        <f>SUM('3-1'!U40,'3-2'!U40)</f>
        <v>0</v>
      </c>
      <c r="V40" s="516">
        <f>SUM('3-1'!V40,'3-2'!V40)</f>
        <v>0</v>
      </c>
      <c r="W40" s="517">
        <f>SUM('3-1'!W40,'3-2'!W40)</f>
        <v>0</v>
      </c>
      <c r="X40" s="515">
        <f>SUM('3-1'!X40,'3-2'!X40)</f>
        <v>0</v>
      </c>
      <c r="Y40" s="516">
        <f>SUM('3-1'!Y40,'3-2'!Y40)</f>
        <v>0</v>
      </c>
      <c r="Z40" s="516">
        <f>SUM('3-1'!Z40,'3-2'!Z40)</f>
        <v>0</v>
      </c>
      <c r="AA40" s="516">
        <f>SUM('3-1'!AA40,'3-2'!AA40)</f>
        <v>0</v>
      </c>
      <c r="AB40" s="517">
        <f>SUM('3-1'!AB40,'3-2'!AB40)</f>
        <v>0</v>
      </c>
      <c r="AC40" s="515">
        <f>SUM('3-1'!AC40,'3-2'!AC40)</f>
        <v>0</v>
      </c>
      <c r="AD40" s="516">
        <f>SUM('3-1'!AD40,'3-2'!AD40)</f>
        <v>0</v>
      </c>
      <c r="AE40" s="516">
        <f>SUM('3-1'!AE40,'3-2'!AE40)</f>
        <v>0</v>
      </c>
      <c r="AF40" s="516">
        <f>SUM('3-1'!AF40,'3-2'!AF40)</f>
        <v>0</v>
      </c>
      <c r="AG40" s="517">
        <f>SUM('3-1'!AG40,'3-2'!AG40)</f>
        <v>0</v>
      </c>
      <c r="AH40" s="515">
        <f>SUM('3-1'!AH40,'3-2'!AH40)</f>
        <v>0</v>
      </c>
      <c r="AI40" s="516">
        <f>SUM('3-1'!AI40,'3-2'!AI40)</f>
        <v>0</v>
      </c>
      <c r="AJ40" s="516">
        <f>SUM('3-1'!AJ40,'3-2'!AJ40)</f>
        <v>0</v>
      </c>
      <c r="AK40" s="516">
        <f>SUM('3-1'!AK40,'3-2'!AK40)</f>
        <v>0</v>
      </c>
      <c r="AL40" s="517">
        <f>SUM('3-1'!AL40,'3-2'!AL40)</f>
        <v>0</v>
      </c>
      <c r="AM40" s="515">
        <f>SUM('3-1'!AM40,'3-2'!AM40)</f>
        <v>0</v>
      </c>
      <c r="AN40" s="516">
        <f>SUM('3-1'!AN40,'3-2'!AN40)</f>
        <v>0</v>
      </c>
      <c r="AO40" s="516">
        <f>SUM('3-1'!AO40,'3-2'!AO40)</f>
        <v>0</v>
      </c>
      <c r="AP40" s="516">
        <f>SUM('3-1'!AP40,'3-2'!AP40)</f>
        <v>0</v>
      </c>
      <c r="AQ40" s="517">
        <f>SUM('3-1'!AQ40,'3-2'!AQ40)</f>
        <v>0</v>
      </c>
      <c r="AR40" s="519">
        <f>SUM('3-1'!AR40,'3-2'!AR40)</f>
        <v>0</v>
      </c>
    </row>
    <row r="41" spans="1:44" ht="21.75" customHeight="1">
      <c r="A41" s="1651"/>
      <c r="B41" s="1647" t="s">
        <v>71</v>
      </c>
      <c r="C41" s="189" t="s">
        <v>43</v>
      </c>
      <c r="D41" s="242">
        <f t="shared" si="284"/>
        <v>18</v>
      </c>
      <c r="E41" s="259">
        <f t="shared" si="284"/>
        <v>18</v>
      </c>
      <c r="F41" s="259">
        <f t="shared" si="287"/>
        <v>558</v>
      </c>
      <c r="G41" s="259">
        <f t="shared" si="285"/>
        <v>558</v>
      </c>
      <c r="H41" s="258">
        <f t="shared" si="286"/>
        <v>0</v>
      </c>
      <c r="I41" s="372">
        <f>SUM('3-1'!I41,'3-2'!I41)</f>
        <v>0</v>
      </c>
      <c r="J41" s="373">
        <f>SUM('3-1'!J41,'3-2'!J41)</f>
        <v>0</v>
      </c>
      <c r="K41" s="373">
        <f>SUM('3-1'!K41,'3-2'!K41)</f>
        <v>0</v>
      </c>
      <c r="L41" s="373">
        <f>SUM('3-1'!L41,'3-2'!L41)</f>
        <v>0</v>
      </c>
      <c r="M41" s="374">
        <f>SUM('3-1'!M41,'3-2'!M41)</f>
        <v>0</v>
      </c>
      <c r="N41" s="372">
        <f>SUM('3-1'!N41,'3-2'!N41)</f>
        <v>0</v>
      </c>
      <c r="O41" s="373">
        <f>SUM('3-1'!O41,'3-2'!O41)</f>
        <v>0</v>
      </c>
      <c r="P41" s="373">
        <f>SUM('3-1'!P41,'3-2'!P41)</f>
        <v>0</v>
      </c>
      <c r="Q41" s="373">
        <f>SUM('3-1'!Q41,'3-2'!Q41)</f>
        <v>0</v>
      </c>
      <c r="R41" s="374">
        <f>SUM('3-1'!R41,'3-2'!R41)</f>
        <v>0</v>
      </c>
      <c r="S41" s="372">
        <f>SUM('3-1'!S41,'3-2'!S41)</f>
        <v>0</v>
      </c>
      <c r="T41" s="373">
        <f>SUM('3-1'!T41,'3-2'!T41)</f>
        <v>0</v>
      </c>
      <c r="U41" s="373">
        <f>SUM('3-1'!U41,'3-2'!U41)</f>
        <v>0</v>
      </c>
      <c r="V41" s="373">
        <f>SUM('3-1'!V41,'3-2'!V41)</f>
        <v>0</v>
      </c>
      <c r="W41" s="374">
        <f>SUM('3-1'!W41,'3-2'!W41)</f>
        <v>0</v>
      </c>
      <c r="X41" s="372">
        <f>SUM('3-1'!X41,'3-2'!X41)</f>
        <v>0</v>
      </c>
      <c r="Y41" s="373">
        <f>SUM('3-1'!Y41,'3-2'!Y41)</f>
        <v>0</v>
      </c>
      <c r="Z41" s="373">
        <f>SUM('3-1'!Z41,'3-2'!Z41)</f>
        <v>0</v>
      </c>
      <c r="AA41" s="373">
        <f>SUM('3-1'!AA41,'3-2'!AA41)</f>
        <v>0</v>
      </c>
      <c r="AB41" s="374">
        <f>SUM('3-1'!AB41,'3-2'!AB41)</f>
        <v>0</v>
      </c>
      <c r="AC41" s="372">
        <f>SUM('3-1'!AC41,'3-2'!AC41)</f>
        <v>18</v>
      </c>
      <c r="AD41" s="373">
        <f>SUM('3-1'!AD41,'3-2'!AD41)</f>
        <v>18</v>
      </c>
      <c r="AE41" s="373">
        <f>SUM('3-1'!AE41,'3-2'!AE41)</f>
        <v>558</v>
      </c>
      <c r="AF41" s="373">
        <f>SUM('3-1'!AF41,'3-2'!AF41)</f>
        <v>558</v>
      </c>
      <c r="AG41" s="374">
        <f>SUM('3-1'!AG41,'3-2'!AG41)</f>
        <v>0</v>
      </c>
      <c r="AH41" s="372">
        <f>SUM('3-1'!AH41,'3-2'!AH41)</f>
        <v>0</v>
      </c>
      <c r="AI41" s="373">
        <f>SUM('3-1'!AI41,'3-2'!AI41)</f>
        <v>0</v>
      </c>
      <c r="AJ41" s="373">
        <f>SUM('3-1'!AJ41,'3-2'!AJ41)</f>
        <v>0</v>
      </c>
      <c r="AK41" s="373">
        <f>SUM('3-1'!AK41,'3-2'!AK41)</f>
        <v>0</v>
      </c>
      <c r="AL41" s="374">
        <f>SUM('3-1'!AL41,'3-2'!AL41)</f>
        <v>0</v>
      </c>
      <c r="AM41" s="372">
        <f>SUM('3-1'!AM41,'3-2'!AM41)</f>
        <v>0</v>
      </c>
      <c r="AN41" s="373">
        <f>SUM('3-1'!AN41,'3-2'!AN41)</f>
        <v>0</v>
      </c>
      <c r="AO41" s="373">
        <f>SUM('3-1'!AO41,'3-2'!AO41)</f>
        <v>0</v>
      </c>
      <c r="AP41" s="373">
        <f>SUM('3-1'!AP41,'3-2'!AP41)</f>
        <v>0</v>
      </c>
      <c r="AQ41" s="374">
        <f>SUM('3-1'!AQ41,'3-2'!AQ41)</f>
        <v>0</v>
      </c>
      <c r="AR41" s="370">
        <f>SUM('3-1'!AR41,'3-2'!AR41)</f>
        <v>0</v>
      </c>
    </row>
    <row r="42" spans="1:44" ht="21.75" customHeight="1">
      <c r="A42" s="1651"/>
      <c r="B42" s="1646"/>
      <c r="C42" s="188" t="s">
        <v>44</v>
      </c>
      <c r="D42" s="279">
        <f t="shared" si="284"/>
        <v>12</v>
      </c>
      <c r="E42" s="513">
        <f t="shared" si="284"/>
        <v>12</v>
      </c>
      <c r="F42" s="513">
        <f t="shared" si="287"/>
        <v>558</v>
      </c>
      <c r="G42" s="513">
        <f t="shared" si="285"/>
        <v>558</v>
      </c>
      <c r="H42" s="514">
        <f t="shared" si="286"/>
        <v>0</v>
      </c>
      <c r="I42" s="515">
        <f>SUM('3-1'!I42,'3-2'!I42)</f>
        <v>0</v>
      </c>
      <c r="J42" s="516">
        <f>SUM('3-1'!J42,'3-2'!J42)</f>
        <v>0</v>
      </c>
      <c r="K42" s="516">
        <f>SUM('3-1'!K42,'3-2'!K42)</f>
        <v>0</v>
      </c>
      <c r="L42" s="516">
        <f>SUM('3-1'!L42,'3-2'!L42)</f>
        <v>0</v>
      </c>
      <c r="M42" s="517">
        <f>SUM('3-1'!M42,'3-2'!M42)</f>
        <v>0</v>
      </c>
      <c r="N42" s="515">
        <f>SUM('3-1'!N42,'3-2'!N42)</f>
        <v>0</v>
      </c>
      <c r="O42" s="516">
        <f>SUM('3-1'!O42,'3-2'!O42)</f>
        <v>0</v>
      </c>
      <c r="P42" s="516">
        <f>SUM('3-1'!P42,'3-2'!P42)</f>
        <v>0</v>
      </c>
      <c r="Q42" s="516">
        <f>SUM('3-1'!Q42,'3-2'!Q42)</f>
        <v>0</v>
      </c>
      <c r="R42" s="517">
        <f>SUM('3-1'!R42,'3-2'!R42)</f>
        <v>0</v>
      </c>
      <c r="S42" s="515">
        <f>SUM('3-1'!S42,'3-2'!S42)</f>
        <v>0</v>
      </c>
      <c r="T42" s="516">
        <f>SUM('3-1'!T42,'3-2'!T42)</f>
        <v>0</v>
      </c>
      <c r="U42" s="516">
        <f>SUM('3-1'!U42,'3-2'!U42)</f>
        <v>0</v>
      </c>
      <c r="V42" s="516">
        <f>SUM('3-1'!V42,'3-2'!V42)</f>
        <v>0</v>
      </c>
      <c r="W42" s="517">
        <f>SUM('3-1'!W42,'3-2'!W42)</f>
        <v>0</v>
      </c>
      <c r="X42" s="515">
        <f>SUM('3-1'!X42,'3-2'!X42)</f>
        <v>0</v>
      </c>
      <c r="Y42" s="516">
        <f>SUM('3-1'!Y42,'3-2'!Y42)</f>
        <v>0</v>
      </c>
      <c r="Z42" s="516">
        <f>SUM('3-1'!Z42,'3-2'!Z42)</f>
        <v>0</v>
      </c>
      <c r="AA42" s="516">
        <f>SUM('3-1'!AA42,'3-2'!AA42)</f>
        <v>0</v>
      </c>
      <c r="AB42" s="517">
        <f>SUM('3-1'!AB42,'3-2'!AB42)</f>
        <v>0</v>
      </c>
      <c r="AC42" s="515">
        <f>SUM('3-1'!AC42,'3-2'!AC42)</f>
        <v>12</v>
      </c>
      <c r="AD42" s="516">
        <f>SUM('3-1'!AD42,'3-2'!AD42)</f>
        <v>12</v>
      </c>
      <c r="AE42" s="516">
        <f>SUM('3-1'!AE42,'3-2'!AE42)</f>
        <v>558</v>
      </c>
      <c r="AF42" s="516">
        <f>SUM('3-1'!AF42,'3-2'!AF42)</f>
        <v>558</v>
      </c>
      <c r="AG42" s="517">
        <f>SUM('3-1'!AG42,'3-2'!AG42)</f>
        <v>0</v>
      </c>
      <c r="AH42" s="515">
        <f>SUM('3-1'!AH42,'3-2'!AH42)</f>
        <v>0</v>
      </c>
      <c r="AI42" s="516">
        <f>SUM('3-1'!AI42,'3-2'!AI42)</f>
        <v>0</v>
      </c>
      <c r="AJ42" s="516">
        <f>SUM('3-1'!AJ42,'3-2'!AJ42)</f>
        <v>0</v>
      </c>
      <c r="AK42" s="516">
        <f>SUM('3-1'!AK42,'3-2'!AK42)</f>
        <v>0</v>
      </c>
      <c r="AL42" s="517">
        <f>SUM('3-1'!AL42,'3-2'!AL42)</f>
        <v>0</v>
      </c>
      <c r="AM42" s="515">
        <f>SUM('3-1'!AM42,'3-2'!AM42)</f>
        <v>0</v>
      </c>
      <c r="AN42" s="516">
        <f>SUM('3-1'!AN42,'3-2'!AN42)</f>
        <v>0</v>
      </c>
      <c r="AO42" s="516">
        <f>SUM('3-1'!AO42,'3-2'!AO42)</f>
        <v>0</v>
      </c>
      <c r="AP42" s="516">
        <f>SUM('3-1'!AP42,'3-2'!AP42)</f>
        <v>0</v>
      </c>
      <c r="AQ42" s="517">
        <f>SUM('3-1'!AQ42,'3-2'!AQ42)</f>
        <v>0</v>
      </c>
      <c r="AR42" s="519">
        <f>SUM('3-1'!AR42,'3-2'!AR42)</f>
        <v>0</v>
      </c>
    </row>
    <row r="43" spans="1:44" ht="21.75" customHeight="1">
      <c r="A43" s="1651"/>
      <c r="B43" s="1647" t="s">
        <v>72</v>
      </c>
      <c r="C43" s="189" t="s">
        <v>43</v>
      </c>
      <c r="D43" s="242">
        <f t="shared" ref="D43:E50" si="288">SUM(I43+N43+S43+X43+AC43+AH43+AM43)</f>
        <v>0</v>
      </c>
      <c r="E43" s="259">
        <f t="shared" si="288"/>
        <v>0</v>
      </c>
      <c r="F43" s="259">
        <f t="shared" si="287"/>
        <v>0</v>
      </c>
      <c r="G43" s="259">
        <f t="shared" si="285"/>
        <v>0</v>
      </c>
      <c r="H43" s="258">
        <f t="shared" si="286"/>
        <v>0</v>
      </c>
      <c r="I43" s="372">
        <f>SUM('3-1'!I43,'3-2'!I43)</f>
        <v>0</v>
      </c>
      <c r="J43" s="373">
        <f>SUM('3-1'!J43,'3-2'!J43)</f>
        <v>0</v>
      </c>
      <c r="K43" s="373">
        <f>SUM('3-1'!K43,'3-2'!K43)</f>
        <v>0</v>
      </c>
      <c r="L43" s="373">
        <f>SUM('3-1'!L43,'3-2'!L43)</f>
        <v>0</v>
      </c>
      <c r="M43" s="374">
        <f>SUM('3-1'!M43,'3-2'!M43)</f>
        <v>0</v>
      </c>
      <c r="N43" s="372">
        <f>SUM('3-1'!N43,'3-2'!N43)</f>
        <v>0</v>
      </c>
      <c r="O43" s="373">
        <f>SUM('3-1'!O43,'3-2'!O43)</f>
        <v>0</v>
      </c>
      <c r="P43" s="373">
        <f>SUM('3-1'!P43,'3-2'!P43)</f>
        <v>0</v>
      </c>
      <c r="Q43" s="373">
        <f>SUM('3-1'!Q43,'3-2'!Q43)</f>
        <v>0</v>
      </c>
      <c r="R43" s="374">
        <f>SUM('3-1'!R43,'3-2'!R43)</f>
        <v>0</v>
      </c>
      <c r="S43" s="372">
        <f>SUM('3-1'!S43,'3-2'!S43)</f>
        <v>0</v>
      </c>
      <c r="T43" s="373">
        <f>SUM('3-1'!T43,'3-2'!T43)</f>
        <v>0</v>
      </c>
      <c r="U43" s="373">
        <f>SUM('3-1'!U43,'3-2'!U43)</f>
        <v>0</v>
      </c>
      <c r="V43" s="373">
        <f>SUM('3-1'!V43,'3-2'!V43)</f>
        <v>0</v>
      </c>
      <c r="W43" s="374">
        <f>SUM('3-1'!W43,'3-2'!W43)</f>
        <v>0</v>
      </c>
      <c r="X43" s="372">
        <f>SUM('3-1'!X43,'3-2'!X43)</f>
        <v>0</v>
      </c>
      <c r="Y43" s="373">
        <f>SUM('3-1'!Y43,'3-2'!Y43)</f>
        <v>0</v>
      </c>
      <c r="Z43" s="373">
        <f>SUM('3-1'!Z43,'3-2'!Z43)</f>
        <v>0</v>
      </c>
      <c r="AA43" s="373">
        <f>SUM('3-1'!AA43,'3-2'!AA43)</f>
        <v>0</v>
      </c>
      <c r="AB43" s="374">
        <f>SUM('3-1'!AB43,'3-2'!AB43)</f>
        <v>0</v>
      </c>
      <c r="AC43" s="372">
        <f>SUM('3-1'!AC43,'3-2'!AC43)</f>
        <v>0</v>
      </c>
      <c r="AD43" s="373">
        <f>SUM('3-1'!AD43,'3-2'!AD43)</f>
        <v>0</v>
      </c>
      <c r="AE43" s="373">
        <f>SUM('3-1'!AE43,'3-2'!AE43)</f>
        <v>0</v>
      </c>
      <c r="AF43" s="373">
        <f>SUM('3-1'!AF43,'3-2'!AF43)</f>
        <v>0</v>
      </c>
      <c r="AG43" s="374">
        <f>SUM('3-1'!AG43,'3-2'!AG43)</f>
        <v>0</v>
      </c>
      <c r="AH43" s="372">
        <f>SUM('3-1'!AH43,'3-2'!AH43)</f>
        <v>0</v>
      </c>
      <c r="AI43" s="373">
        <f>SUM('3-1'!AI43,'3-2'!AI43)</f>
        <v>0</v>
      </c>
      <c r="AJ43" s="373">
        <f>SUM('3-1'!AJ43,'3-2'!AJ43)</f>
        <v>0</v>
      </c>
      <c r="AK43" s="373">
        <f>SUM('3-1'!AK43,'3-2'!AK43)</f>
        <v>0</v>
      </c>
      <c r="AL43" s="374">
        <f>SUM('3-1'!AL43,'3-2'!AL43)</f>
        <v>0</v>
      </c>
      <c r="AM43" s="372">
        <f>SUM('3-1'!AM43,'3-2'!AM43)</f>
        <v>0</v>
      </c>
      <c r="AN43" s="373">
        <f>SUM('3-1'!AN43,'3-2'!AN43)</f>
        <v>0</v>
      </c>
      <c r="AO43" s="373">
        <f>SUM('3-1'!AO43,'3-2'!AO43)</f>
        <v>0</v>
      </c>
      <c r="AP43" s="373">
        <f>SUM('3-1'!AP43,'3-2'!AP43)</f>
        <v>0</v>
      </c>
      <c r="AQ43" s="374">
        <f>SUM('3-1'!AQ43,'3-2'!AQ43)</f>
        <v>0</v>
      </c>
      <c r="AR43" s="370">
        <f>SUM('3-1'!AR43,'3-2'!AR43)</f>
        <v>0</v>
      </c>
    </row>
    <row r="44" spans="1:44" ht="21.75" customHeight="1">
      <c r="A44" s="1651"/>
      <c r="B44" s="1646"/>
      <c r="C44" s="188" t="s">
        <v>44</v>
      </c>
      <c r="D44" s="279">
        <f t="shared" si="288"/>
        <v>0</v>
      </c>
      <c r="E44" s="513">
        <f t="shared" si="288"/>
        <v>0</v>
      </c>
      <c r="F44" s="513">
        <f t="shared" si="287"/>
        <v>0</v>
      </c>
      <c r="G44" s="513">
        <f t="shared" si="285"/>
        <v>0</v>
      </c>
      <c r="H44" s="514">
        <f t="shared" si="286"/>
        <v>0</v>
      </c>
      <c r="I44" s="515">
        <f>SUM('3-1'!I44,'3-2'!I44)</f>
        <v>0</v>
      </c>
      <c r="J44" s="516">
        <f>SUM('3-1'!J44,'3-2'!J44)</f>
        <v>0</v>
      </c>
      <c r="K44" s="516">
        <f>SUM('3-1'!K44,'3-2'!K44)</f>
        <v>0</v>
      </c>
      <c r="L44" s="516">
        <f>SUM('3-1'!L44,'3-2'!L44)</f>
        <v>0</v>
      </c>
      <c r="M44" s="517">
        <f>SUM('3-1'!M44,'3-2'!M44)</f>
        <v>0</v>
      </c>
      <c r="N44" s="515">
        <f>SUM('3-1'!N44,'3-2'!N44)</f>
        <v>0</v>
      </c>
      <c r="O44" s="516">
        <f>SUM('3-1'!O44,'3-2'!O44)</f>
        <v>0</v>
      </c>
      <c r="P44" s="516">
        <f>SUM('3-1'!P44,'3-2'!P44)</f>
        <v>0</v>
      </c>
      <c r="Q44" s="516">
        <f>SUM('3-1'!Q44,'3-2'!Q44)</f>
        <v>0</v>
      </c>
      <c r="R44" s="517">
        <f>SUM('3-1'!R44,'3-2'!R44)</f>
        <v>0</v>
      </c>
      <c r="S44" s="515">
        <f>SUM('3-1'!S44,'3-2'!S44)</f>
        <v>0</v>
      </c>
      <c r="T44" s="516">
        <f>SUM('3-1'!T44,'3-2'!T44)</f>
        <v>0</v>
      </c>
      <c r="U44" s="516">
        <f>SUM('3-1'!U44,'3-2'!U44)</f>
        <v>0</v>
      </c>
      <c r="V44" s="516">
        <f>SUM('3-1'!V44,'3-2'!V44)</f>
        <v>0</v>
      </c>
      <c r="W44" s="517">
        <f>SUM('3-1'!W44,'3-2'!W44)</f>
        <v>0</v>
      </c>
      <c r="X44" s="515">
        <f>SUM('3-1'!X44,'3-2'!X44)</f>
        <v>0</v>
      </c>
      <c r="Y44" s="516">
        <f>SUM('3-1'!Y44,'3-2'!Y44)</f>
        <v>0</v>
      </c>
      <c r="Z44" s="516">
        <f>SUM('3-1'!Z44,'3-2'!Z44)</f>
        <v>0</v>
      </c>
      <c r="AA44" s="516">
        <f>SUM('3-1'!AA44,'3-2'!AA44)</f>
        <v>0</v>
      </c>
      <c r="AB44" s="517">
        <f>SUM('3-1'!AB44,'3-2'!AB44)</f>
        <v>0</v>
      </c>
      <c r="AC44" s="515">
        <f>SUM('3-1'!AC44,'3-2'!AC44)</f>
        <v>0</v>
      </c>
      <c r="AD44" s="516">
        <f>SUM('3-1'!AD44,'3-2'!AD44)</f>
        <v>0</v>
      </c>
      <c r="AE44" s="516">
        <f>SUM('3-1'!AE44,'3-2'!AE44)</f>
        <v>0</v>
      </c>
      <c r="AF44" s="516">
        <f>SUM('3-1'!AF44,'3-2'!AF44)</f>
        <v>0</v>
      </c>
      <c r="AG44" s="517">
        <f>SUM('3-1'!AG44,'3-2'!AG44)</f>
        <v>0</v>
      </c>
      <c r="AH44" s="515">
        <f>SUM('3-1'!AH44,'3-2'!AH44)</f>
        <v>0</v>
      </c>
      <c r="AI44" s="516">
        <f>SUM('3-1'!AI44,'3-2'!AI44)</f>
        <v>0</v>
      </c>
      <c r="AJ44" s="516">
        <f>SUM('3-1'!AJ44,'3-2'!AJ44)</f>
        <v>0</v>
      </c>
      <c r="AK44" s="516">
        <f>SUM('3-1'!AK44,'3-2'!AK44)</f>
        <v>0</v>
      </c>
      <c r="AL44" s="517">
        <f>SUM('3-1'!AL44,'3-2'!AL44)</f>
        <v>0</v>
      </c>
      <c r="AM44" s="515">
        <f>SUM('3-1'!AM44,'3-2'!AM44)</f>
        <v>0</v>
      </c>
      <c r="AN44" s="516">
        <f>SUM('3-1'!AN44,'3-2'!AN44)</f>
        <v>0</v>
      </c>
      <c r="AO44" s="516">
        <f>SUM('3-1'!AO44,'3-2'!AO44)</f>
        <v>0</v>
      </c>
      <c r="AP44" s="516">
        <f>SUM('3-1'!AP44,'3-2'!AP44)</f>
        <v>0</v>
      </c>
      <c r="AQ44" s="517">
        <f>SUM('3-1'!AQ44,'3-2'!AQ44)</f>
        <v>0</v>
      </c>
      <c r="AR44" s="519">
        <f>SUM('3-1'!AR44,'3-2'!AR44)</f>
        <v>0</v>
      </c>
    </row>
    <row r="45" spans="1:44" ht="21.75" customHeight="1">
      <c r="A45" s="1651"/>
      <c r="B45" s="1647" t="s">
        <v>73</v>
      </c>
      <c r="C45" s="189" t="s">
        <v>43</v>
      </c>
      <c r="D45" s="242">
        <f t="shared" si="288"/>
        <v>0</v>
      </c>
      <c r="E45" s="259">
        <f t="shared" si="288"/>
        <v>0</v>
      </c>
      <c r="F45" s="259">
        <f t="shared" si="287"/>
        <v>0</v>
      </c>
      <c r="G45" s="259">
        <f t="shared" si="285"/>
        <v>0</v>
      </c>
      <c r="H45" s="258">
        <f t="shared" si="286"/>
        <v>0</v>
      </c>
      <c r="I45" s="372">
        <f>SUM('3-1'!I45,'3-2'!I45)</f>
        <v>0</v>
      </c>
      <c r="J45" s="373">
        <f>SUM('3-1'!J45,'3-2'!J45)</f>
        <v>0</v>
      </c>
      <c r="K45" s="373">
        <f>SUM('3-1'!K45,'3-2'!K45)</f>
        <v>0</v>
      </c>
      <c r="L45" s="373">
        <f>SUM('3-1'!L45,'3-2'!L45)</f>
        <v>0</v>
      </c>
      <c r="M45" s="374">
        <f>SUM('3-1'!M45,'3-2'!M45)</f>
        <v>0</v>
      </c>
      <c r="N45" s="372">
        <f>SUM('3-1'!N45,'3-2'!N45)</f>
        <v>0</v>
      </c>
      <c r="O45" s="373">
        <f>SUM('3-1'!O45,'3-2'!O45)</f>
        <v>0</v>
      </c>
      <c r="P45" s="373">
        <f>SUM('3-1'!P45,'3-2'!P45)</f>
        <v>0</v>
      </c>
      <c r="Q45" s="373">
        <f>SUM('3-1'!Q45,'3-2'!Q45)</f>
        <v>0</v>
      </c>
      <c r="R45" s="374">
        <f>SUM('3-1'!R45,'3-2'!R45)</f>
        <v>0</v>
      </c>
      <c r="S45" s="372">
        <f>SUM('3-1'!S45,'3-2'!S45)</f>
        <v>0</v>
      </c>
      <c r="T45" s="373">
        <f>SUM('3-1'!T45,'3-2'!T45)</f>
        <v>0</v>
      </c>
      <c r="U45" s="373">
        <f>SUM('3-1'!U45,'3-2'!U45)</f>
        <v>0</v>
      </c>
      <c r="V45" s="373">
        <f>SUM('3-1'!V45,'3-2'!V45)</f>
        <v>0</v>
      </c>
      <c r="W45" s="374">
        <f>SUM('3-1'!W45,'3-2'!W45)</f>
        <v>0</v>
      </c>
      <c r="X45" s="372">
        <f>SUM('3-1'!X45,'3-2'!X45)</f>
        <v>0</v>
      </c>
      <c r="Y45" s="373">
        <f>SUM('3-1'!Y45,'3-2'!Y45)</f>
        <v>0</v>
      </c>
      <c r="Z45" s="373">
        <f>SUM('3-1'!Z45,'3-2'!Z45)</f>
        <v>0</v>
      </c>
      <c r="AA45" s="373">
        <f>SUM('3-1'!AA45,'3-2'!AA45)</f>
        <v>0</v>
      </c>
      <c r="AB45" s="374">
        <f>SUM('3-1'!AB45,'3-2'!AB45)</f>
        <v>0</v>
      </c>
      <c r="AC45" s="372">
        <f>SUM('3-1'!AC45,'3-2'!AC45)</f>
        <v>0</v>
      </c>
      <c r="AD45" s="373">
        <f>SUM('3-1'!AD45,'3-2'!AD45)</f>
        <v>0</v>
      </c>
      <c r="AE45" s="373">
        <f>SUM('3-1'!AE45,'3-2'!AE45)</f>
        <v>0</v>
      </c>
      <c r="AF45" s="373">
        <f>SUM('3-1'!AF45,'3-2'!AF45)</f>
        <v>0</v>
      </c>
      <c r="AG45" s="374">
        <f>SUM('3-1'!AG45,'3-2'!AG45)</f>
        <v>0</v>
      </c>
      <c r="AH45" s="372">
        <f>SUM('3-1'!AH45,'3-2'!AH45)</f>
        <v>0</v>
      </c>
      <c r="AI45" s="373">
        <f>SUM('3-1'!AI45,'3-2'!AI45)</f>
        <v>0</v>
      </c>
      <c r="AJ45" s="373">
        <f>SUM('3-1'!AJ45,'3-2'!AJ45)</f>
        <v>0</v>
      </c>
      <c r="AK45" s="373">
        <f>SUM('3-1'!AK45,'3-2'!AK45)</f>
        <v>0</v>
      </c>
      <c r="AL45" s="374">
        <f>SUM('3-1'!AL45,'3-2'!AL45)</f>
        <v>0</v>
      </c>
      <c r="AM45" s="372">
        <f>SUM('3-1'!AM45,'3-2'!AM45)</f>
        <v>0</v>
      </c>
      <c r="AN45" s="373">
        <f>SUM('3-1'!AN45,'3-2'!AN45)</f>
        <v>0</v>
      </c>
      <c r="AO45" s="373">
        <f>SUM('3-1'!AO45,'3-2'!AO45)</f>
        <v>0</v>
      </c>
      <c r="AP45" s="373">
        <f>SUM('3-1'!AP45,'3-2'!AP45)</f>
        <v>0</v>
      </c>
      <c r="AQ45" s="374">
        <f>SUM('3-1'!AQ45,'3-2'!AQ45)</f>
        <v>0</v>
      </c>
      <c r="AR45" s="370">
        <f>SUM('3-1'!AR45,'3-2'!AR45)</f>
        <v>0</v>
      </c>
    </row>
    <row r="46" spans="1:44" ht="21.75" customHeight="1">
      <c r="A46" s="1651"/>
      <c r="B46" s="1646"/>
      <c r="C46" s="188" t="s">
        <v>44</v>
      </c>
      <c r="D46" s="279">
        <f t="shared" si="288"/>
        <v>0</v>
      </c>
      <c r="E46" s="513">
        <f t="shared" si="288"/>
        <v>0</v>
      </c>
      <c r="F46" s="513">
        <f t="shared" si="287"/>
        <v>0</v>
      </c>
      <c r="G46" s="513">
        <f t="shared" si="285"/>
        <v>0</v>
      </c>
      <c r="H46" s="514">
        <f t="shared" si="286"/>
        <v>0</v>
      </c>
      <c r="I46" s="515">
        <f>SUM('3-1'!I46,'3-2'!I46)</f>
        <v>0</v>
      </c>
      <c r="J46" s="516">
        <f>SUM('3-1'!J46,'3-2'!J46)</f>
        <v>0</v>
      </c>
      <c r="K46" s="516">
        <f>SUM('3-1'!K46,'3-2'!K46)</f>
        <v>0</v>
      </c>
      <c r="L46" s="516">
        <f>SUM('3-1'!L46,'3-2'!L46)</f>
        <v>0</v>
      </c>
      <c r="M46" s="517">
        <f>SUM('3-1'!M46,'3-2'!M46)</f>
        <v>0</v>
      </c>
      <c r="N46" s="515">
        <f>SUM('3-1'!N46,'3-2'!N46)</f>
        <v>0</v>
      </c>
      <c r="O46" s="516">
        <f>SUM('3-1'!O46,'3-2'!O46)</f>
        <v>0</v>
      </c>
      <c r="P46" s="516">
        <f>SUM('3-1'!P46,'3-2'!P46)</f>
        <v>0</v>
      </c>
      <c r="Q46" s="516">
        <f>SUM('3-1'!Q46,'3-2'!Q46)</f>
        <v>0</v>
      </c>
      <c r="R46" s="517">
        <f>SUM('3-1'!R46,'3-2'!R46)</f>
        <v>0</v>
      </c>
      <c r="S46" s="515">
        <f>SUM('3-1'!S46,'3-2'!S46)</f>
        <v>0</v>
      </c>
      <c r="T46" s="516">
        <f>SUM('3-1'!T46,'3-2'!T46)</f>
        <v>0</v>
      </c>
      <c r="U46" s="516">
        <f>SUM('3-1'!U46,'3-2'!U46)</f>
        <v>0</v>
      </c>
      <c r="V46" s="516">
        <f>SUM('3-1'!V46,'3-2'!V46)</f>
        <v>0</v>
      </c>
      <c r="W46" s="517">
        <f>SUM('3-1'!W46,'3-2'!W46)</f>
        <v>0</v>
      </c>
      <c r="X46" s="515">
        <f>SUM('3-1'!X46,'3-2'!X46)</f>
        <v>0</v>
      </c>
      <c r="Y46" s="516">
        <f>SUM('3-1'!Y46,'3-2'!Y46)</f>
        <v>0</v>
      </c>
      <c r="Z46" s="516">
        <f>SUM('3-1'!Z46,'3-2'!Z46)</f>
        <v>0</v>
      </c>
      <c r="AA46" s="516">
        <f>SUM('3-1'!AA46,'3-2'!AA46)</f>
        <v>0</v>
      </c>
      <c r="AB46" s="517">
        <f>SUM('3-1'!AB46,'3-2'!AB46)</f>
        <v>0</v>
      </c>
      <c r="AC46" s="515">
        <f>SUM('3-1'!AC46,'3-2'!AC46)</f>
        <v>0</v>
      </c>
      <c r="AD46" s="516">
        <f>SUM('3-1'!AD46,'3-2'!AD46)</f>
        <v>0</v>
      </c>
      <c r="AE46" s="516">
        <f>SUM('3-1'!AE46,'3-2'!AE46)</f>
        <v>0</v>
      </c>
      <c r="AF46" s="516">
        <f>SUM('3-1'!AF46,'3-2'!AF46)</f>
        <v>0</v>
      </c>
      <c r="AG46" s="517">
        <f>SUM('3-1'!AG46,'3-2'!AG46)</f>
        <v>0</v>
      </c>
      <c r="AH46" s="515">
        <f>SUM('3-1'!AH46,'3-2'!AH46)</f>
        <v>0</v>
      </c>
      <c r="AI46" s="516">
        <f>SUM('3-1'!AI46,'3-2'!AI46)</f>
        <v>0</v>
      </c>
      <c r="AJ46" s="516">
        <f>SUM('3-1'!AJ46,'3-2'!AJ46)</f>
        <v>0</v>
      </c>
      <c r="AK46" s="516">
        <f>SUM('3-1'!AK46,'3-2'!AK46)</f>
        <v>0</v>
      </c>
      <c r="AL46" s="517">
        <f>SUM('3-1'!AL46,'3-2'!AL46)</f>
        <v>0</v>
      </c>
      <c r="AM46" s="515">
        <f>SUM('3-1'!AM46,'3-2'!AM46)</f>
        <v>0</v>
      </c>
      <c r="AN46" s="516">
        <f>SUM('3-1'!AN46,'3-2'!AN46)</f>
        <v>0</v>
      </c>
      <c r="AO46" s="516">
        <f>SUM('3-1'!AO46,'3-2'!AO46)</f>
        <v>0</v>
      </c>
      <c r="AP46" s="516">
        <f>SUM('3-1'!AP46,'3-2'!AP46)</f>
        <v>0</v>
      </c>
      <c r="AQ46" s="517">
        <f>SUM('3-1'!AQ46,'3-2'!AQ46)</f>
        <v>0</v>
      </c>
      <c r="AR46" s="519">
        <f>SUM('3-1'!AR46,'3-2'!AR46)</f>
        <v>0</v>
      </c>
    </row>
    <row r="47" spans="1:44" ht="21.75" customHeight="1">
      <c r="A47" s="1651"/>
      <c r="B47" s="1647" t="s">
        <v>74</v>
      </c>
      <c r="C47" s="190" t="s">
        <v>43</v>
      </c>
      <c r="D47" s="242">
        <f t="shared" si="288"/>
        <v>5</v>
      </c>
      <c r="E47" s="259">
        <f t="shared" si="288"/>
        <v>5</v>
      </c>
      <c r="F47" s="259">
        <f t="shared" si="287"/>
        <v>290</v>
      </c>
      <c r="G47" s="259">
        <f t="shared" si="285"/>
        <v>290</v>
      </c>
      <c r="H47" s="258">
        <f t="shared" si="286"/>
        <v>0</v>
      </c>
      <c r="I47" s="372">
        <f>SUM('3-1'!I47,'3-2'!I47)</f>
        <v>0</v>
      </c>
      <c r="J47" s="373">
        <f>SUM('3-1'!J47,'3-2'!J47)</f>
        <v>0</v>
      </c>
      <c r="K47" s="373">
        <f>SUM('3-1'!K47,'3-2'!K47)</f>
        <v>0</v>
      </c>
      <c r="L47" s="373">
        <f>SUM('3-1'!L47,'3-2'!L47)</f>
        <v>0</v>
      </c>
      <c r="M47" s="374">
        <f>SUM('3-1'!M47,'3-2'!M47)</f>
        <v>0</v>
      </c>
      <c r="N47" s="372">
        <f>SUM('3-1'!N47,'3-2'!N47)</f>
        <v>0</v>
      </c>
      <c r="O47" s="373">
        <f>SUM('3-1'!O47,'3-2'!O47)</f>
        <v>0</v>
      </c>
      <c r="P47" s="373">
        <f>SUM('3-1'!P47,'3-2'!P47)</f>
        <v>0</v>
      </c>
      <c r="Q47" s="373">
        <f>SUM('3-1'!Q47,'3-2'!Q47)</f>
        <v>0</v>
      </c>
      <c r="R47" s="374">
        <f>SUM('3-1'!R47,'3-2'!R47)</f>
        <v>0</v>
      </c>
      <c r="S47" s="372">
        <f>SUM('3-1'!S47,'3-2'!S47)</f>
        <v>0</v>
      </c>
      <c r="T47" s="373">
        <f>SUM('3-1'!T47,'3-2'!T47)</f>
        <v>0</v>
      </c>
      <c r="U47" s="373">
        <f>SUM('3-1'!U47,'3-2'!U47)</f>
        <v>0</v>
      </c>
      <c r="V47" s="373">
        <f>SUM('3-1'!V47,'3-2'!V47)</f>
        <v>0</v>
      </c>
      <c r="W47" s="374">
        <f>SUM('3-1'!W47,'3-2'!W47)</f>
        <v>0</v>
      </c>
      <c r="X47" s="372">
        <f>SUM('3-1'!X47,'3-2'!X47)</f>
        <v>0</v>
      </c>
      <c r="Y47" s="373">
        <f>SUM('3-1'!Y47,'3-2'!Y47)</f>
        <v>0</v>
      </c>
      <c r="Z47" s="373">
        <f>SUM('3-1'!Z47,'3-2'!Z47)</f>
        <v>0</v>
      </c>
      <c r="AA47" s="373">
        <f>SUM('3-1'!AA47,'3-2'!AA47)</f>
        <v>0</v>
      </c>
      <c r="AB47" s="374">
        <f>SUM('3-1'!AB47,'3-2'!AB47)</f>
        <v>0</v>
      </c>
      <c r="AC47" s="372">
        <f>SUM('3-1'!AC47,'3-2'!AC47)</f>
        <v>5</v>
      </c>
      <c r="AD47" s="373">
        <f>SUM('3-1'!AD47,'3-2'!AD47)</f>
        <v>5</v>
      </c>
      <c r="AE47" s="373">
        <f>SUM('3-1'!AE47,'3-2'!AE47)</f>
        <v>290</v>
      </c>
      <c r="AF47" s="373">
        <f>SUM('3-1'!AF47,'3-2'!AF47)</f>
        <v>290</v>
      </c>
      <c r="AG47" s="374">
        <f>SUM('3-1'!AG47,'3-2'!AG47)</f>
        <v>0</v>
      </c>
      <c r="AH47" s="372">
        <f>SUM('3-1'!AH47,'3-2'!AH47)</f>
        <v>0</v>
      </c>
      <c r="AI47" s="373">
        <f>SUM('3-1'!AI47,'3-2'!AI47)</f>
        <v>0</v>
      </c>
      <c r="AJ47" s="373">
        <f>SUM('3-1'!AJ47,'3-2'!AJ47)</f>
        <v>0</v>
      </c>
      <c r="AK47" s="373">
        <f>SUM('3-1'!AK47,'3-2'!AK47)</f>
        <v>0</v>
      </c>
      <c r="AL47" s="374">
        <f>SUM('3-1'!AL47,'3-2'!AL47)</f>
        <v>0</v>
      </c>
      <c r="AM47" s="372">
        <f>SUM('3-1'!AM47,'3-2'!AM47)</f>
        <v>0</v>
      </c>
      <c r="AN47" s="373">
        <f>SUM('3-1'!AN47,'3-2'!AN47)</f>
        <v>0</v>
      </c>
      <c r="AO47" s="373">
        <f>SUM('3-1'!AO47,'3-2'!AO47)</f>
        <v>0</v>
      </c>
      <c r="AP47" s="373">
        <f>SUM('3-1'!AP47,'3-2'!AP47)</f>
        <v>0</v>
      </c>
      <c r="AQ47" s="374">
        <f>SUM('3-1'!AQ47,'3-2'!AQ47)</f>
        <v>0</v>
      </c>
      <c r="AR47" s="370">
        <f>SUM('3-1'!AR47,'3-2'!AR47)</f>
        <v>0</v>
      </c>
    </row>
    <row r="48" spans="1:44" ht="21.75" customHeight="1">
      <c r="A48" s="1651"/>
      <c r="B48" s="1646"/>
      <c r="C48" s="191" t="s">
        <v>44</v>
      </c>
      <c r="D48" s="279">
        <f t="shared" si="288"/>
        <v>5</v>
      </c>
      <c r="E48" s="513">
        <f t="shared" si="288"/>
        <v>5</v>
      </c>
      <c r="F48" s="513">
        <f t="shared" si="287"/>
        <v>282</v>
      </c>
      <c r="G48" s="513">
        <f t="shared" si="285"/>
        <v>282</v>
      </c>
      <c r="H48" s="514">
        <f t="shared" si="286"/>
        <v>0</v>
      </c>
      <c r="I48" s="515">
        <f>SUM('3-1'!I48,'3-2'!I48)</f>
        <v>0</v>
      </c>
      <c r="J48" s="516">
        <f>SUM('3-1'!J48,'3-2'!J48)</f>
        <v>0</v>
      </c>
      <c r="K48" s="516">
        <f>SUM('3-1'!K48,'3-2'!K48)</f>
        <v>0</v>
      </c>
      <c r="L48" s="516">
        <f>SUM('3-1'!L48,'3-2'!L48)</f>
        <v>0</v>
      </c>
      <c r="M48" s="517">
        <f>SUM('3-1'!M48,'3-2'!M48)</f>
        <v>0</v>
      </c>
      <c r="N48" s="515">
        <f>SUM('3-1'!N48,'3-2'!N48)</f>
        <v>0</v>
      </c>
      <c r="O48" s="516">
        <f>SUM('3-1'!O48,'3-2'!O48)</f>
        <v>0</v>
      </c>
      <c r="P48" s="516">
        <f>SUM('3-1'!P48,'3-2'!P48)</f>
        <v>0</v>
      </c>
      <c r="Q48" s="516">
        <f>SUM('3-1'!Q48,'3-2'!Q48)</f>
        <v>0</v>
      </c>
      <c r="R48" s="517">
        <f>SUM('3-1'!R48,'3-2'!R48)</f>
        <v>0</v>
      </c>
      <c r="S48" s="515">
        <f>SUM('3-1'!S48,'3-2'!S48)</f>
        <v>0</v>
      </c>
      <c r="T48" s="516">
        <f>SUM('3-1'!T48,'3-2'!T48)</f>
        <v>0</v>
      </c>
      <c r="U48" s="516">
        <f>SUM('3-1'!U48,'3-2'!U48)</f>
        <v>0</v>
      </c>
      <c r="V48" s="516">
        <f>SUM('3-1'!V48,'3-2'!V48)</f>
        <v>0</v>
      </c>
      <c r="W48" s="517">
        <f>SUM('3-1'!W48,'3-2'!W48)</f>
        <v>0</v>
      </c>
      <c r="X48" s="515">
        <f>SUM('3-1'!X48,'3-2'!X48)</f>
        <v>0</v>
      </c>
      <c r="Y48" s="516">
        <f>SUM('3-1'!Y48,'3-2'!Y48)</f>
        <v>0</v>
      </c>
      <c r="Z48" s="516">
        <f>SUM('3-1'!Z48,'3-2'!Z48)</f>
        <v>0</v>
      </c>
      <c r="AA48" s="516">
        <f>SUM('3-1'!AA48,'3-2'!AA48)</f>
        <v>0</v>
      </c>
      <c r="AB48" s="517">
        <f>SUM('3-1'!AB48,'3-2'!AB48)</f>
        <v>0</v>
      </c>
      <c r="AC48" s="515">
        <f>SUM('3-1'!AC48,'3-2'!AC48)</f>
        <v>5</v>
      </c>
      <c r="AD48" s="516">
        <f>SUM('3-1'!AD48,'3-2'!AD48)</f>
        <v>5</v>
      </c>
      <c r="AE48" s="516">
        <f>SUM('3-1'!AE48,'3-2'!AE48)</f>
        <v>282</v>
      </c>
      <c r="AF48" s="516">
        <f>SUM('3-1'!AF48,'3-2'!AF48)</f>
        <v>282</v>
      </c>
      <c r="AG48" s="517">
        <f>SUM('3-1'!AG48,'3-2'!AG48)</f>
        <v>0</v>
      </c>
      <c r="AH48" s="515">
        <f>SUM('3-1'!AH48,'3-2'!AH48)</f>
        <v>0</v>
      </c>
      <c r="AI48" s="516">
        <f>SUM('3-1'!AI48,'3-2'!AI48)</f>
        <v>0</v>
      </c>
      <c r="AJ48" s="516">
        <f>SUM('3-1'!AJ48,'3-2'!AJ48)</f>
        <v>0</v>
      </c>
      <c r="AK48" s="516">
        <f>SUM('3-1'!AK48,'3-2'!AK48)</f>
        <v>0</v>
      </c>
      <c r="AL48" s="517">
        <f>SUM('3-1'!AL48,'3-2'!AL48)</f>
        <v>0</v>
      </c>
      <c r="AM48" s="515">
        <f>SUM('3-1'!AM48,'3-2'!AM48)</f>
        <v>0</v>
      </c>
      <c r="AN48" s="516">
        <f>SUM('3-1'!AN48,'3-2'!AN48)</f>
        <v>0</v>
      </c>
      <c r="AO48" s="516">
        <f>SUM('3-1'!AO48,'3-2'!AO48)</f>
        <v>0</v>
      </c>
      <c r="AP48" s="516">
        <f>SUM('3-1'!AP48,'3-2'!AP48)</f>
        <v>0</v>
      </c>
      <c r="AQ48" s="517">
        <f>SUM('3-1'!AQ48,'3-2'!AQ48)</f>
        <v>0</v>
      </c>
      <c r="AR48" s="519">
        <f>SUM('3-1'!AR48,'3-2'!AR48)</f>
        <v>0</v>
      </c>
    </row>
    <row r="49" spans="1:44" ht="21.75" customHeight="1">
      <c r="A49" s="1651"/>
      <c r="B49" s="1648" t="s">
        <v>75</v>
      </c>
      <c r="C49" s="192" t="s">
        <v>43</v>
      </c>
      <c r="D49" s="242">
        <f t="shared" si="288"/>
        <v>163</v>
      </c>
      <c r="E49" s="259">
        <f t="shared" si="288"/>
        <v>163</v>
      </c>
      <c r="F49" s="259">
        <f t="shared" si="287"/>
        <v>5272</v>
      </c>
      <c r="G49" s="259">
        <f t="shared" si="285"/>
        <v>5270</v>
      </c>
      <c r="H49" s="258">
        <f t="shared" si="286"/>
        <v>2</v>
      </c>
      <c r="I49" s="372">
        <f>SUM('3-1'!I49,'3-2'!I49)</f>
        <v>0</v>
      </c>
      <c r="J49" s="373">
        <f>SUM('3-1'!J49,'3-2'!J49)</f>
        <v>0</v>
      </c>
      <c r="K49" s="373">
        <f>SUM('3-1'!K49,'3-2'!K49)</f>
        <v>0</v>
      </c>
      <c r="L49" s="373">
        <f>SUM('3-1'!L49,'3-2'!L49)</f>
        <v>0</v>
      </c>
      <c r="M49" s="374">
        <f>SUM('3-1'!M49,'3-2'!M49)</f>
        <v>0</v>
      </c>
      <c r="N49" s="372">
        <f>SUM('3-1'!N49,'3-2'!N49)</f>
        <v>0</v>
      </c>
      <c r="O49" s="373">
        <f>SUM('3-1'!O49,'3-2'!O49)</f>
        <v>0</v>
      </c>
      <c r="P49" s="373">
        <f>SUM('3-1'!P49,'3-2'!P49)</f>
        <v>0</v>
      </c>
      <c r="Q49" s="373">
        <f>SUM('3-1'!Q49,'3-2'!Q49)</f>
        <v>0</v>
      </c>
      <c r="R49" s="374">
        <f>SUM('3-1'!R49,'3-2'!R49)</f>
        <v>0</v>
      </c>
      <c r="S49" s="372">
        <f>SUM('3-1'!S49,'3-2'!S49)</f>
        <v>0</v>
      </c>
      <c r="T49" s="373">
        <f>SUM('3-1'!T49,'3-2'!T49)</f>
        <v>0</v>
      </c>
      <c r="U49" s="373">
        <f>SUM('3-1'!U49,'3-2'!U49)</f>
        <v>0</v>
      </c>
      <c r="V49" s="373">
        <f>SUM('3-1'!V49,'3-2'!V49)</f>
        <v>0</v>
      </c>
      <c r="W49" s="374">
        <f>SUM('3-1'!W49,'3-2'!W49)</f>
        <v>0</v>
      </c>
      <c r="X49" s="372">
        <f>SUM('3-1'!X49,'3-2'!X49)</f>
        <v>0</v>
      </c>
      <c r="Y49" s="373">
        <f>SUM('3-1'!Y49,'3-2'!Y49)</f>
        <v>0</v>
      </c>
      <c r="Z49" s="373">
        <f>SUM('3-1'!Z49,'3-2'!Z49)</f>
        <v>0</v>
      </c>
      <c r="AA49" s="373">
        <f>SUM('3-1'!AA49,'3-2'!AA49)</f>
        <v>0</v>
      </c>
      <c r="AB49" s="374">
        <f>SUM('3-1'!AB49,'3-2'!AB49)</f>
        <v>0</v>
      </c>
      <c r="AC49" s="372">
        <f>SUM('3-1'!AC49,'3-2'!AC49)</f>
        <v>163</v>
      </c>
      <c r="AD49" s="373">
        <f>SUM('3-1'!AD49,'3-2'!AD49)</f>
        <v>163</v>
      </c>
      <c r="AE49" s="373">
        <f>SUM('3-1'!AE49,'3-2'!AE49)</f>
        <v>5271</v>
      </c>
      <c r="AF49" s="373">
        <f>SUM('3-1'!AF49,'3-2'!AF49)</f>
        <v>5270</v>
      </c>
      <c r="AG49" s="374">
        <f>SUM('3-1'!AG49,'3-2'!AG49)</f>
        <v>1</v>
      </c>
      <c r="AH49" s="372">
        <f>SUM('3-1'!AH49,'3-2'!AH49)</f>
        <v>0</v>
      </c>
      <c r="AI49" s="373">
        <f>SUM('3-1'!AI49,'3-2'!AI49)</f>
        <v>0</v>
      </c>
      <c r="AJ49" s="373">
        <f>SUM('3-1'!AJ49,'3-2'!AJ49)</f>
        <v>0</v>
      </c>
      <c r="AK49" s="373">
        <f>SUM('3-1'!AK49,'3-2'!AK49)</f>
        <v>0</v>
      </c>
      <c r="AL49" s="374">
        <f>SUM('3-1'!AL49,'3-2'!AL49)</f>
        <v>0</v>
      </c>
      <c r="AM49" s="372">
        <f>SUM('3-1'!AM49,'3-2'!AM49)</f>
        <v>0</v>
      </c>
      <c r="AN49" s="373">
        <f>SUM('3-1'!AN49,'3-2'!AN49)</f>
        <v>0</v>
      </c>
      <c r="AO49" s="373">
        <f>SUM('3-1'!AO49,'3-2'!AO49)</f>
        <v>1</v>
      </c>
      <c r="AP49" s="373">
        <f>SUM('3-1'!AP49,'3-2'!AP49)</f>
        <v>0</v>
      </c>
      <c r="AQ49" s="374">
        <f>SUM('3-1'!AQ49,'3-2'!AQ49)</f>
        <v>1</v>
      </c>
      <c r="AR49" s="370">
        <f>SUM('3-1'!AR49,'3-2'!AR49)</f>
        <v>264</v>
      </c>
    </row>
    <row r="50" spans="1:44" ht="21.75" customHeight="1" thickBot="1">
      <c r="A50" s="1652"/>
      <c r="B50" s="1649"/>
      <c r="C50" s="193" t="s">
        <v>44</v>
      </c>
      <c r="D50" s="279">
        <f t="shared" si="288"/>
        <v>149</v>
      </c>
      <c r="E50" s="513">
        <f t="shared" si="288"/>
        <v>149</v>
      </c>
      <c r="F50" s="259">
        <f t="shared" si="287"/>
        <v>5134</v>
      </c>
      <c r="G50" s="259">
        <f t="shared" si="285"/>
        <v>5134</v>
      </c>
      <c r="H50" s="258">
        <f t="shared" si="286"/>
        <v>0</v>
      </c>
      <c r="I50" s="372">
        <f>SUM('3-1'!I50,'3-2'!I50)</f>
        <v>0</v>
      </c>
      <c r="J50" s="373">
        <f>SUM('3-1'!J50,'3-2'!J50)</f>
        <v>0</v>
      </c>
      <c r="K50" s="373">
        <f>SUM('3-1'!K50,'3-2'!K50)</f>
        <v>0</v>
      </c>
      <c r="L50" s="373">
        <f>SUM('3-1'!L50,'3-2'!L50)</f>
        <v>0</v>
      </c>
      <c r="M50" s="374">
        <f>SUM('3-1'!M50,'3-2'!M50)</f>
        <v>0</v>
      </c>
      <c r="N50" s="372">
        <f>SUM('3-1'!N50,'3-2'!N50)</f>
        <v>0</v>
      </c>
      <c r="O50" s="373">
        <f>SUM('3-1'!O50,'3-2'!O50)</f>
        <v>0</v>
      </c>
      <c r="P50" s="373">
        <f>SUM('3-1'!P50,'3-2'!P50)</f>
        <v>0</v>
      </c>
      <c r="Q50" s="373">
        <f>SUM('3-1'!Q50,'3-2'!Q50)</f>
        <v>0</v>
      </c>
      <c r="R50" s="374">
        <f>SUM('3-1'!R50,'3-2'!R50)</f>
        <v>0</v>
      </c>
      <c r="S50" s="376">
        <f>SUM('3-1'!S50,'3-2'!S50)</f>
        <v>0</v>
      </c>
      <c r="T50" s="377">
        <f>SUM('3-1'!T50,'3-2'!T50)</f>
        <v>0</v>
      </c>
      <c r="U50" s="377">
        <f>SUM('3-1'!U50,'3-2'!U50)</f>
        <v>0</v>
      </c>
      <c r="V50" s="377">
        <f>SUM('3-1'!V50,'3-2'!V50)</f>
        <v>0</v>
      </c>
      <c r="W50" s="378">
        <f>SUM('3-1'!W50,'3-2'!W50)</f>
        <v>0</v>
      </c>
      <c r="X50" s="379">
        <f>SUM('3-1'!X50,'3-2'!X50)</f>
        <v>0</v>
      </c>
      <c r="Y50" s="380">
        <f>SUM('3-1'!Y50,'3-2'!Y50)</f>
        <v>0</v>
      </c>
      <c r="Z50" s="380">
        <f>SUM('3-1'!Z50,'3-2'!Z50)</f>
        <v>0</v>
      </c>
      <c r="AA50" s="380">
        <f>SUM('3-1'!AA50,'3-2'!AA50)</f>
        <v>0</v>
      </c>
      <c r="AB50" s="381">
        <f>SUM('3-1'!AB50,'3-2'!AB50)</f>
        <v>0</v>
      </c>
      <c r="AC50" s="379">
        <f>SUM('3-1'!AC50,'3-2'!AC50)</f>
        <v>149</v>
      </c>
      <c r="AD50" s="380">
        <f>SUM('3-1'!AD50,'3-2'!AD50)</f>
        <v>149</v>
      </c>
      <c r="AE50" s="380">
        <f>SUM('3-1'!AE50,'3-2'!AE50)</f>
        <v>5134</v>
      </c>
      <c r="AF50" s="380">
        <f>SUM('3-1'!AF50,'3-2'!AF50)</f>
        <v>5134</v>
      </c>
      <c r="AG50" s="381">
        <f>SUM('3-1'!AG50,'3-2'!AG50)</f>
        <v>0</v>
      </c>
      <c r="AH50" s="379">
        <f>SUM('3-1'!AH50,'3-2'!AH50)</f>
        <v>0</v>
      </c>
      <c r="AI50" s="380">
        <f>SUM('3-1'!AI50,'3-2'!AI50)</f>
        <v>0</v>
      </c>
      <c r="AJ50" s="380">
        <f>SUM('3-1'!AJ50,'3-2'!AJ50)</f>
        <v>0</v>
      </c>
      <c r="AK50" s="380">
        <f>SUM('3-1'!AK50,'3-2'!AK50)</f>
        <v>0</v>
      </c>
      <c r="AL50" s="381">
        <f>SUM('3-1'!AL50,'3-2'!AL50)</f>
        <v>0</v>
      </c>
      <c r="AM50" s="379">
        <f>SUM('3-1'!AM50,'3-2'!AM50)</f>
        <v>0</v>
      </c>
      <c r="AN50" s="380">
        <f>SUM('3-1'!AN50,'3-2'!AN50)</f>
        <v>0</v>
      </c>
      <c r="AO50" s="380">
        <f>SUM('3-1'!AO50,'3-2'!AO50)</f>
        <v>0</v>
      </c>
      <c r="AP50" s="380">
        <f>SUM('3-1'!AP50,'3-2'!AP50)</f>
        <v>0</v>
      </c>
      <c r="AQ50" s="381">
        <f>SUM('3-1'!AQ50,'3-2'!AQ50)</f>
        <v>0</v>
      </c>
      <c r="AR50" s="802">
        <f>SUM('3-1'!AR50,'3-2'!AR50)</f>
        <v>264</v>
      </c>
    </row>
    <row r="51" spans="1:44" ht="17.25">
      <c r="A51" s="1642" t="s">
        <v>156</v>
      </c>
      <c r="B51" s="1645" t="s">
        <v>69</v>
      </c>
      <c r="C51" s="183" t="s">
        <v>43</v>
      </c>
      <c r="D51" s="234">
        <f>SUM(I51,N51,S51,X51,AC51,AH51,AM51)</f>
        <v>13</v>
      </c>
      <c r="E51" s="323">
        <f>SUM(J51,O51,T51,Y51,AD51,AI51,AN51)</f>
        <v>12</v>
      </c>
      <c r="F51" s="323">
        <f>G51+H51</f>
        <v>194</v>
      </c>
      <c r="G51" s="323">
        <f t="shared" ref="G51:G52" si="289">SUM(L51,Q51,V51,AA51,AF51,AK51,AP51)</f>
        <v>162</v>
      </c>
      <c r="H51" s="235">
        <f t="shared" ref="H51:H52" si="290">SUM(M51,R51,W51,AB51,AG51,AL51,AQ51)</f>
        <v>32</v>
      </c>
      <c r="I51" s="748">
        <f>SUM(I53,I55,I57,I59,I61,I63)</f>
        <v>0</v>
      </c>
      <c r="J51" s="749">
        <f>SUM(J53,J55,J57,J59,J61,J63)</f>
        <v>0</v>
      </c>
      <c r="K51" s="749">
        <f>L51+M51</f>
        <v>0</v>
      </c>
      <c r="L51" s="749">
        <f t="shared" ref="L51:M51" si="291">SUM(L53,L55,L57,L59,L61,L63)</f>
        <v>0</v>
      </c>
      <c r="M51" s="751">
        <f t="shared" si="291"/>
        <v>0</v>
      </c>
      <c r="N51" s="748">
        <f>SUM(N53,N55,N57,N59,N61,N63)</f>
        <v>0</v>
      </c>
      <c r="O51" s="749">
        <f>SUM(O53,O55,O57,O59,O61,O63)</f>
        <v>0</v>
      </c>
      <c r="P51" s="749">
        <f>Q51+R51</f>
        <v>0</v>
      </c>
      <c r="Q51" s="749">
        <f t="shared" ref="Q51:R51" si="292">SUM(Q53,Q55,Q57,Q59,Q61,Q63)</f>
        <v>0</v>
      </c>
      <c r="R51" s="751">
        <f t="shared" si="292"/>
        <v>0</v>
      </c>
      <c r="S51" s="236">
        <f>SUM(S53,S55,S57,S59,S61,S63)</f>
        <v>12</v>
      </c>
      <c r="T51" s="237">
        <f>SUM(T53,T55,T57,T59,T61,T63)</f>
        <v>12</v>
      </c>
      <c r="U51" s="237">
        <f>V51+W51</f>
        <v>168</v>
      </c>
      <c r="V51" s="237">
        <f t="shared" ref="V51:X51" si="293">SUM(V53,V55,V57,V59,V61,V63)</f>
        <v>159</v>
      </c>
      <c r="W51" s="238">
        <f t="shared" si="293"/>
        <v>9</v>
      </c>
      <c r="X51" s="748">
        <f t="shared" si="293"/>
        <v>0</v>
      </c>
      <c r="Y51" s="749">
        <f t="shared" ref="Y51" si="294">SUM(Y53,Y55,Y57,Y59,Y61,Y63)</f>
        <v>0</v>
      </c>
      <c r="Z51" s="749">
        <f>AA51+AB51</f>
        <v>0</v>
      </c>
      <c r="AA51" s="749">
        <f t="shared" ref="AA51:AC51" si="295">SUM(AA53,AA55,AA57,AA59,AA61,AA63)</f>
        <v>0</v>
      </c>
      <c r="AB51" s="751">
        <f t="shared" si="295"/>
        <v>0</v>
      </c>
      <c r="AC51" s="236">
        <f t="shared" si="295"/>
        <v>0</v>
      </c>
      <c r="AD51" s="237">
        <f t="shared" ref="AD51" si="296">SUM(AD53,AD55,AD57,AD59,AD61,AD63)</f>
        <v>0</v>
      </c>
      <c r="AE51" s="237">
        <f>AF51+AG51</f>
        <v>0</v>
      </c>
      <c r="AF51" s="237">
        <f t="shared" ref="AF51:AH51" si="297">SUM(AF53,AF55,AF57,AF59,AF61,AF63)</f>
        <v>0</v>
      </c>
      <c r="AG51" s="238">
        <f t="shared" si="297"/>
        <v>0</v>
      </c>
      <c r="AH51" s="807">
        <f t="shared" si="297"/>
        <v>1</v>
      </c>
      <c r="AI51" s="808">
        <f t="shared" ref="AI51" si="298">SUM(AI53,AI55,AI57,AI59,AI61,AI63)</f>
        <v>0</v>
      </c>
      <c r="AJ51" s="808">
        <f>AK51+AL51</f>
        <v>26</v>
      </c>
      <c r="AK51" s="808">
        <f t="shared" ref="AK51:AM51" si="299">SUM(AK53,AK55,AK57,AK59,AK61,AK63)</f>
        <v>3</v>
      </c>
      <c r="AL51" s="809">
        <f t="shared" si="299"/>
        <v>23</v>
      </c>
      <c r="AM51" s="748">
        <f t="shared" si="299"/>
        <v>0</v>
      </c>
      <c r="AN51" s="749">
        <f t="shared" ref="AN51" si="300">SUM(AN53,AN55,AN57,AN59,AN61,AN63)</f>
        <v>0</v>
      </c>
      <c r="AO51" s="749">
        <f>AP51+AQ51</f>
        <v>0</v>
      </c>
      <c r="AP51" s="749">
        <f t="shared" ref="AP51:AR51" si="301">SUM(AP53,AP55,AP57,AP59,AP61,AP63)</f>
        <v>0</v>
      </c>
      <c r="AQ51" s="751">
        <f t="shared" si="301"/>
        <v>0</v>
      </c>
      <c r="AR51" s="803">
        <f t="shared" si="301"/>
        <v>0</v>
      </c>
    </row>
    <row r="52" spans="1:44" ht="17.25">
      <c r="A52" s="1643"/>
      <c r="B52" s="1646"/>
      <c r="C52" s="40" t="s">
        <v>44</v>
      </c>
      <c r="D52" s="240">
        <f>SUM(I52,N52,S52,X52,AC52,AH52,AM52)</f>
        <v>13</v>
      </c>
      <c r="E52" s="216">
        <f>SUM(J52,O52,T52,Y52,AD52,AI52,AN52)</f>
        <v>12</v>
      </c>
      <c r="F52" s="216">
        <f>G52+H52</f>
        <v>194</v>
      </c>
      <c r="G52" s="216">
        <f t="shared" si="289"/>
        <v>162</v>
      </c>
      <c r="H52" s="241">
        <f t="shared" si="290"/>
        <v>32</v>
      </c>
      <c r="I52" s="752">
        <f>SUM(I54,I56,I58,I60,I62,I64)</f>
        <v>0</v>
      </c>
      <c r="J52" s="753">
        <f>SUM(J54,J56,J58,J60,J62,J64)</f>
        <v>0</v>
      </c>
      <c r="K52" s="753">
        <f>L52+M52</f>
        <v>0</v>
      </c>
      <c r="L52" s="753">
        <f t="shared" ref="L52:M52" si="302">SUM(L54,L56,L58,L60,L62,L64)</f>
        <v>0</v>
      </c>
      <c r="M52" s="755">
        <f t="shared" si="302"/>
        <v>0</v>
      </c>
      <c r="N52" s="752">
        <f>SUM(N54,N56,N58,N60,N62,N64)</f>
        <v>0</v>
      </c>
      <c r="O52" s="753">
        <f>SUM(O54,O56,O58,O60,O62,O64)</f>
        <v>0</v>
      </c>
      <c r="P52" s="753">
        <f>Q52+R52</f>
        <v>0</v>
      </c>
      <c r="Q52" s="753">
        <f t="shared" ref="Q52:S52" si="303">SUM(Q54,Q56,Q58,Q60,Q62,Q64)</f>
        <v>0</v>
      </c>
      <c r="R52" s="755">
        <f t="shared" si="303"/>
        <v>0</v>
      </c>
      <c r="S52" s="212">
        <f t="shared" si="303"/>
        <v>12</v>
      </c>
      <c r="T52" s="211">
        <f t="shared" ref="T52" si="304">SUM(T54,T56,T58,T60,T62,T64)</f>
        <v>12</v>
      </c>
      <c r="U52" s="211">
        <f>V52+W52</f>
        <v>168</v>
      </c>
      <c r="V52" s="211">
        <f t="shared" ref="V52:X52" si="305">SUM(V54,V56,V58,V60,V62,V64)</f>
        <v>159</v>
      </c>
      <c r="W52" s="217">
        <f t="shared" si="305"/>
        <v>9</v>
      </c>
      <c r="X52" s="791">
        <f t="shared" si="305"/>
        <v>0</v>
      </c>
      <c r="Y52" s="792">
        <f t="shared" ref="Y52" si="306">SUM(Y54,Y56,Y58,Y60,Y62,Y64)</f>
        <v>0</v>
      </c>
      <c r="Z52" s="792">
        <f>AA52+AB52</f>
        <v>0</v>
      </c>
      <c r="AA52" s="792">
        <f t="shared" ref="AA52:AC52" si="307">SUM(AA54,AA56,AA58,AA60,AA62,AA64)</f>
        <v>0</v>
      </c>
      <c r="AB52" s="793">
        <f t="shared" si="307"/>
        <v>0</v>
      </c>
      <c r="AC52" s="564">
        <f t="shared" si="307"/>
        <v>0</v>
      </c>
      <c r="AD52" s="565">
        <f t="shared" ref="AD52" si="308">SUM(AD54,AD56,AD58,AD60,AD62,AD64)</f>
        <v>0</v>
      </c>
      <c r="AE52" s="565">
        <f>AF52+AG52</f>
        <v>0</v>
      </c>
      <c r="AF52" s="565">
        <f t="shared" ref="AF52:AH52" si="309">SUM(AF54,AF56,AF58,AF60,AF62,AF64)</f>
        <v>0</v>
      </c>
      <c r="AG52" s="566">
        <f t="shared" si="309"/>
        <v>0</v>
      </c>
      <c r="AH52" s="810">
        <f t="shared" si="309"/>
        <v>1</v>
      </c>
      <c r="AI52" s="811">
        <f t="shared" ref="AI52" si="310">SUM(AI54,AI56,AI58,AI60,AI62,AI64)</f>
        <v>0</v>
      </c>
      <c r="AJ52" s="811">
        <f>AK52+AL52</f>
        <v>26</v>
      </c>
      <c r="AK52" s="811">
        <f t="shared" ref="AK52:AM52" si="311">SUM(AK54,AK56,AK58,AK60,AK62,AK64)</f>
        <v>3</v>
      </c>
      <c r="AL52" s="812">
        <f t="shared" si="311"/>
        <v>23</v>
      </c>
      <c r="AM52" s="752">
        <f t="shared" si="311"/>
        <v>0</v>
      </c>
      <c r="AN52" s="753">
        <f t="shared" ref="AN52" si="312">SUM(AN54,AN56,AN58,AN60,AN62,AN64)</f>
        <v>0</v>
      </c>
      <c r="AO52" s="753">
        <f>AP52+AQ52</f>
        <v>0</v>
      </c>
      <c r="AP52" s="753">
        <f t="shared" ref="AP52:AR52" si="313">SUM(AP54,AP56,AP58,AP60,AP62,AP64)</f>
        <v>0</v>
      </c>
      <c r="AQ52" s="755">
        <f t="shared" si="313"/>
        <v>0</v>
      </c>
      <c r="AR52" s="804">
        <f t="shared" si="313"/>
        <v>0</v>
      </c>
    </row>
    <row r="53" spans="1:44" ht="21.75" customHeight="1">
      <c r="A53" s="1643"/>
      <c r="B53" s="1647" t="s">
        <v>70</v>
      </c>
      <c r="C53" s="189" t="s">
        <v>43</v>
      </c>
      <c r="D53" s="324">
        <f t="shared" ref="D53:E64" si="314">SUM(I53,N53,S53,X53,AC53,AH53,AM53)</f>
        <v>1</v>
      </c>
      <c r="E53" s="535">
        <f t="shared" si="314"/>
        <v>0</v>
      </c>
      <c r="F53" s="535">
        <f>G53+H53</f>
        <v>26</v>
      </c>
      <c r="G53" s="535">
        <f t="shared" ref="G53:G64" si="315">SUM(L53+Q53+V53+AA53+AF53+AK53+AP53)</f>
        <v>3</v>
      </c>
      <c r="H53" s="641">
        <f t="shared" ref="H53:H64" si="316">SUM(M53+R53+W53+AB53+AG53+AL53+AQ53)</f>
        <v>23</v>
      </c>
      <c r="I53" s="773">
        <f>SUM('3-1'!I53,'3-2'!I53)</f>
        <v>0</v>
      </c>
      <c r="J53" s="757">
        <f>SUM('3-1'!J53,'3-2'!J53)</f>
        <v>0</v>
      </c>
      <c r="K53" s="757">
        <f>SUM('3-1'!K53,'3-2'!K53)</f>
        <v>0</v>
      </c>
      <c r="L53" s="757">
        <f>SUM('3-1'!L53,'3-2'!L53)</f>
        <v>0</v>
      </c>
      <c r="M53" s="772">
        <f>SUM('3-1'!M53,'3-2'!M53)</f>
        <v>0</v>
      </c>
      <c r="N53" s="759">
        <f>SUM('3-1'!N53,'3-2'!N53)</f>
        <v>0</v>
      </c>
      <c r="O53" s="760">
        <f>SUM('3-1'!O53,'3-2'!O53)</f>
        <v>0</v>
      </c>
      <c r="P53" s="760">
        <f>SUM('3-1'!P53,'3-2'!P53)</f>
        <v>0</v>
      </c>
      <c r="Q53" s="760">
        <f>SUM('3-1'!Q53,'3-2'!Q53)</f>
        <v>0</v>
      </c>
      <c r="R53" s="761">
        <f>SUM('3-1'!R53,'3-2'!R53)</f>
        <v>0</v>
      </c>
      <c r="S53" s="773">
        <f>SUM('3-1'!S53,'3-2'!S53)</f>
        <v>0</v>
      </c>
      <c r="T53" s="757">
        <f>SUM('3-1'!T53,'3-2'!T53)</f>
        <v>0</v>
      </c>
      <c r="U53" s="757">
        <f>SUM('3-1'!U53,'3-2'!U53)</f>
        <v>0</v>
      </c>
      <c r="V53" s="757">
        <f>SUM('3-1'!V53,'3-2'!V53)</f>
        <v>0</v>
      </c>
      <c r="W53" s="772">
        <f>SUM('3-1'!W53,'3-2'!W53)</f>
        <v>0</v>
      </c>
      <c r="X53" s="759">
        <f>SUM('3-1'!X53,'3-2'!X53)</f>
        <v>0</v>
      </c>
      <c r="Y53" s="760">
        <f>SUM('3-1'!Y53,'3-2'!Y53)</f>
        <v>0</v>
      </c>
      <c r="Z53" s="760">
        <f>SUM('3-1'!Z53,'3-2'!Z53)</f>
        <v>0</v>
      </c>
      <c r="AA53" s="760">
        <f>SUM('3-1'!AA53,'3-2'!AA53)</f>
        <v>0</v>
      </c>
      <c r="AB53" s="761">
        <f>SUM('3-1'!AB53,'3-2'!AB53)</f>
        <v>0</v>
      </c>
      <c r="AC53" s="852">
        <f>SUM('3-1'!AC53,'3-2'!AC53)</f>
        <v>0</v>
      </c>
      <c r="AD53" s="1507">
        <f>SUM('3-1'!AD53,'3-2'!AD53)</f>
        <v>0</v>
      </c>
      <c r="AE53" s="1507">
        <f>SUM('3-1'!AE53,'3-2'!AE53)</f>
        <v>0</v>
      </c>
      <c r="AF53" s="1507">
        <f>SUM('3-1'!AF53,'3-2'!AF53)</f>
        <v>0</v>
      </c>
      <c r="AG53" s="1508">
        <f>SUM('3-1'!AG53,'3-2'!AG53)</f>
        <v>0</v>
      </c>
      <c r="AH53" s="372">
        <f>SUM('3-1'!AH53,'3-2'!AH53)</f>
        <v>1</v>
      </c>
      <c r="AI53" s="373">
        <f>SUM('3-1'!AI53,'3-2'!AI53)</f>
        <v>0</v>
      </c>
      <c r="AJ53" s="373">
        <f>SUM('3-1'!AJ53,'3-2'!AJ53)</f>
        <v>26</v>
      </c>
      <c r="AK53" s="373">
        <f>SUM('3-1'!AK53,'3-2'!AK53)</f>
        <v>3</v>
      </c>
      <c r="AL53" s="374">
        <f>SUM('3-1'!AL53,'3-2'!AL53)</f>
        <v>23</v>
      </c>
      <c r="AM53" s="773">
        <f>SUM('3-1'!AM53,'3-2'!AM53)</f>
        <v>0</v>
      </c>
      <c r="AN53" s="757">
        <f>SUM('3-1'!AN53,'3-2'!AN53)</f>
        <v>0</v>
      </c>
      <c r="AO53" s="757">
        <f>SUM('3-1'!AO53,'3-2'!AO53)</f>
        <v>0</v>
      </c>
      <c r="AP53" s="757">
        <f>SUM('3-1'!AP53,'3-2'!AP53)</f>
        <v>0</v>
      </c>
      <c r="AQ53" s="772">
        <f>SUM('3-1'!AQ53,'3-2'!AQ53)</f>
        <v>0</v>
      </c>
      <c r="AR53" s="805">
        <f>SUM('3-1'!AR53,'3-2'!AR53)</f>
        <v>0</v>
      </c>
    </row>
    <row r="54" spans="1:44" ht="21.75" customHeight="1">
      <c r="A54" s="1643"/>
      <c r="B54" s="1646"/>
      <c r="C54" s="188" t="s">
        <v>44</v>
      </c>
      <c r="D54" s="279">
        <f t="shared" si="314"/>
        <v>1</v>
      </c>
      <c r="E54" s="513">
        <f t="shared" si="314"/>
        <v>0</v>
      </c>
      <c r="F54" s="513">
        <f t="shared" ref="F54:F64" si="317">G54+H54</f>
        <v>26</v>
      </c>
      <c r="G54" s="513">
        <f t="shared" si="315"/>
        <v>3</v>
      </c>
      <c r="H54" s="733">
        <f t="shared" si="316"/>
        <v>23</v>
      </c>
      <c r="I54" s="780">
        <f>SUM('3-1'!I54,'3-2'!I54)</f>
        <v>0</v>
      </c>
      <c r="J54" s="764">
        <f>SUM('3-1'!J54,'3-2'!J54)</f>
        <v>0</v>
      </c>
      <c r="K54" s="764">
        <f>SUM('3-1'!K54,'3-2'!K54)</f>
        <v>0</v>
      </c>
      <c r="L54" s="764">
        <f>SUM('3-1'!L54,'3-2'!L54)</f>
        <v>0</v>
      </c>
      <c r="M54" s="781">
        <f>SUM('3-1'!M54,'3-2'!M54)</f>
        <v>0</v>
      </c>
      <c r="N54" s="780">
        <f>SUM('3-1'!N54,'3-2'!N54)</f>
        <v>0</v>
      </c>
      <c r="O54" s="764">
        <f>SUM('3-1'!O54,'3-2'!O54)</f>
        <v>0</v>
      </c>
      <c r="P54" s="764">
        <f>SUM('3-1'!P54,'3-2'!P54)</f>
        <v>0</v>
      </c>
      <c r="Q54" s="764">
        <f>SUM('3-1'!Q54,'3-2'!Q54)</f>
        <v>0</v>
      </c>
      <c r="R54" s="781">
        <f>SUM('3-1'!R54,'3-2'!R54)</f>
        <v>0</v>
      </c>
      <c r="S54" s="780">
        <f>SUM('3-1'!S54,'3-2'!S54)</f>
        <v>0</v>
      </c>
      <c r="T54" s="764">
        <f>SUM('3-1'!T54,'3-2'!T54)</f>
        <v>0</v>
      </c>
      <c r="U54" s="764">
        <f>SUM('3-1'!U54,'3-2'!U54)</f>
        <v>0</v>
      </c>
      <c r="V54" s="764">
        <f>SUM('3-1'!V54,'3-2'!V54)</f>
        <v>0</v>
      </c>
      <c r="W54" s="781">
        <f>SUM('3-1'!W54,'3-2'!W54)</f>
        <v>0</v>
      </c>
      <c r="X54" s="766">
        <f>SUM('3-1'!X54,'3-2'!X54)</f>
        <v>0</v>
      </c>
      <c r="Y54" s="767">
        <f>SUM('3-1'!Y54,'3-2'!Y54)</f>
        <v>0</v>
      </c>
      <c r="Z54" s="767">
        <f>SUM('3-1'!Z54,'3-2'!Z54)</f>
        <v>0</v>
      </c>
      <c r="AA54" s="767">
        <f>SUM('3-1'!AA54,'3-2'!AA54)</f>
        <v>0</v>
      </c>
      <c r="AB54" s="768">
        <f>SUM('3-1'!AB54,'3-2'!AB54)</f>
        <v>0</v>
      </c>
      <c r="AC54" s="855">
        <f>SUM('3-1'!AC54,'3-2'!AC54)</f>
        <v>0</v>
      </c>
      <c r="AD54" s="1509">
        <f>SUM('3-1'!AD54,'3-2'!AD54)</f>
        <v>0</v>
      </c>
      <c r="AE54" s="1509">
        <f>SUM('3-1'!AE54,'3-2'!AE54)</f>
        <v>0</v>
      </c>
      <c r="AF54" s="1509">
        <f>SUM('3-1'!AF54,'3-2'!AF54)</f>
        <v>0</v>
      </c>
      <c r="AG54" s="1510">
        <f>SUM('3-1'!AG54,'3-2'!AG54)</f>
        <v>0</v>
      </c>
      <c r="AH54" s="813">
        <f>SUM('3-1'!AH54,'3-2'!AH54)</f>
        <v>1</v>
      </c>
      <c r="AI54" s="814">
        <f>SUM('3-1'!AI54,'3-2'!AI54)</f>
        <v>0</v>
      </c>
      <c r="AJ54" s="814">
        <f>SUM('3-1'!AJ54,'3-2'!AJ54)</f>
        <v>26</v>
      </c>
      <c r="AK54" s="814">
        <f>SUM('3-1'!AK54,'3-2'!AK54)</f>
        <v>3</v>
      </c>
      <c r="AL54" s="815">
        <f>SUM('3-1'!AL54,'3-2'!AL54)</f>
        <v>23</v>
      </c>
      <c r="AM54" s="766">
        <f>SUM('3-1'!AM54,'3-2'!AM54)</f>
        <v>0</v>
      </c>
      <c r="AN54" s="767">
        <f>SUM('3-1'!AN54,'3-2'!AN54)</f>
        <v>0</v>
      </c>
      <c r="AO54" s="767">
        <f>SUM('3-1'!AO54,'3-2'!AO54)</f>
        <v>0</v>
      </c>
      <c r="AP54" s="767">
        <f>SUM('3-1'!AP54,'3-2'!AP54)</f>
        <v>0</v>
      </c>
      <c r="AQ54" s="768">
        <f>SUM('3-1'!AQ54,'3-2'!AQ54)</f>
        <v>0</v>
      </c>
      <c r="AR54" s="806">
        <f>SUM('3-1'!AR54,'3-2'!AR54)</f>
        <v>0</v>
      </c>
    </row>
    <row r="55" spans="1:44" ht="21.75" customHeight="1">
      <c r="A55" s="1643"/>
      <c r="B55" s="1647" t="s">
        <v>71</v>
      </c>
      <c r="C55" s="189" t="s">
        <v>43</v>
      </c>
      <c r="D55" s="242">
        <f t="shared" si="314"/>
        <v>0</v>
      </c>
      <c r="E55" s="259">
        <f t="shared" si="314"/>
        <v>0</v>
      </c>
      <c r="F55" s="259">
        <f t="shared" si="317"/>
        <v>0</v>
      </c>
      <c r="G55" s="259">
        <f t="shared" si="315"/>
        <v>0</v>
      </c>
      <c r="H55" s="638">
        <f t="shared" si="316"/>
        <v>0</v>
      </c>
      <c r="I55" s="759">
        <f>SUM('3-1'!I55,'3-2'!I55)</f>
        <v>0</v>
      </c>
      <c r="J55" s="760">
        <f>SUM('3-1'!J55,'3-2'!J55)</f>
        <v>0</v>
      </c>
      <c r="K55" s="760">
        <f>SUM('3-1'!K55,'3-2'!K55)</f>
        <v>0</v>
      </c>
      <c r="L55" s="760">
        <f>SUM('3-1'!L55,'3-2'!L55)</f>
        <v>0</v>
      </c>
      <c r="M55" s="761">
        <f>SUM('3-1'!M55,'3-2'!M55)</f>
        <v>0</v>
      </c>
      <c r="N55" s="759">
        <f>SUM('3-1'!N55,'3-2'!N55)</f>
        <v>0</v>
      </c>
      <c r="O55" s="760">
        <f>SUM('3-1'!O55,'3-2'!O55)</f>
        <v>0</v>
      </c>
      <c r="P55" s="760">
        <f>SUM('3-1'!P55,'3-2'!P55)</f>
        <v>0</v>
      </c>
      <c r="Q55" s="760">
        <f>SUM('3-1'!Q55,'3-2'!Q55)</f>
        <v>0</v>
      </c>
      <c r="R55" s="761">
        <f>SUM('3-1'!R55,'3-2'!R55)</f>
        <v>0</v>
      </c>
      <c r="S55" s="759">
        <f>SUM('3-1'!S55,'3-2'!S55)</f>
        <v>0</v>
      </c>
      <c r="T55" s="760">
        <f>SUM('3-1'!T55,'3-2'!T55)</f>
        <v>0</v>
      </c>
      <c r="U55" s="760">
        <f>SUM('3-1'!U55,'3-2'!U55)</f>
        <v>0</v>
      </c>
      <c r="V55" s="760">
        <f>SUM('3-1'!V55,'3-2'!V55)</f>
        <v>0</v>
      </c>
      <c r="W55" s="761">
        <f>SUM('3-1'!W55,'3-2'!W55)</f>
        <v>0</v>
      </c>
      <c r="X55" s="773">
        <f>SUM('3-1'!X55,'3-2'!X55)</f>
        <v>0</v>
      </c>
      <c r="Y55" s="757">
        <f>SUM('3-1'!Y55,'3-2'!Y55)</f>
        <v>0</v>
      </c>
      <c r="Z55" s="757">
        <f>SUM('3-1'!Z55,'3-2'!Z55)</f>
        <v>0</v>
      </c>
      <c r="AA55" s="757">
        <f>SUM('3-1'!AA55,'3-2'!AA55)</f>
        <v>0</v>
      </c>
      <c r="AB55" s="772">
        <f>SUM('3-1'!AB55,'3-2'!AB55)</f>
        <v>0</v>
      </c>
      <c r="AC55" s="264">
        <f>SUM('3-1'!AC55,'3-2'!AC55)</f>
        <v>0</v>
      </c>
      <c r="AD55" s="262">
        <f>SUM('3-1'!AD55,'3-2'!AD55)</f>
        <v>0</v>
      </c>
      <c r="AE55" s="262">
        <f>SUM('3-1'!AE55,'3-2'!AE55)</f>
        <v>0</v>
      </c>
      <c r="AF55" s="262">
        <f>SUM('3-1'!AF55,'3-2'!AF55)</f>
        <v>0</v>
      </c>
      <c r="AG55" s="265">
        <f>SUM('3-1'!AG55,'3-2'!AG55)</f>
        <v>0</v>
      </c>
      <c r="AH55" s="773">
        <f>SUM('3-1'!AH55,'3-2'!AH55)</f>
        <v>0</v>
      </c>
      <c r="AI55" s="757">
        <f>SUM('3-1'!AI55,'3-2'!AI55)</f>
        <v>0</v>
      </c>
      <c r="AJ55" s="757">
        <f>SUM('3-1'!AJ55,'3-2'!AJ55)</f>
        <v>0</v>
      </c>
      <c r="AK55" s="757">
        <f>SUM('3-1'!AK55,'3-2'!AK55)</f>
        <v>0</v>
      </c>
      <c r="AL55" s="772">
        <f>SUM('3-1'!AL55,'3-2'!AL55)</f>
        <v>0</v>
      </c>
      <c r="AM55" s="773">
        <f>SUM('3-1'!AM55,'3-2'!AM55)</f>
        <v>0</v>
      </c>
      <c r="AN55" s="757">
        <f>SUM('3-1'!AN55,'3-2'!AN55)</f>
        <v>0</v>
      </c>
      <c r="AO55" s="757">
        <f>SUM('3-1'!AO55,'3-2'!AO55)</f>
        <v>0</v>
      </c>
      <c r="AP55" s="757">
        <f>SUM('3-1'!AP55,'3-2'!AP55)</f>
        <v>0</v>
      </c>
      <c r="AQ55" s="772">
        <f>SUM('3-1'!AQ55,'3-2'!AQ55)</f>
        <v>0</v>
      </c>
      <c r="AR55" s="762">
        <f>SUM('3-1'!AR55,'3-2'!AR55)</f>
        <v>0</v>
      </c>
    </row>
    <row r="56" spans="1:44" ht="21.75" customHeight="1">
      <c r="A56" s="1643"/>
      <c r="B56" s="1646"/>
      <c r="C56" s="188" t="s">
        <v>44</v>
      </c>
      <c r="D56" s="279">
        <f t="shared" si="314"/>
        <v>0</v>
      </c>
      <c r="E56" s="513">
        <f t="shared" si="314"/>
        <v>0</v>
      </c>
      <c r="F56" s="513">
        <f t="shared" si="317"/>
        <v>0</v>
      </c>
      <c r="G56" s="513">
        <f t="shared" si="315"/>
        <v>0</v>
      </c>
      <c r="H56" s="733">
        <f t="shared" si="316"/>
        <v>0</v>
      </c>
      <c r="I56" s="774">
        <f>SUM('3-1'!I56,'3-2'!I56)</f>
        <v>0</v>
      </c>
      <c r="J56" s="846">
        <f>SUM('3-1'!J56,'3-2'!J56)</f>
        <v>0</v>
      </c>
      <c r="K56" s="846">
        <f>SUM('3-1'!K56,'3-2'!K56)</f>
        <v>0</v>
      </c>
      <c r="L56" s="846">
        <f>SUM('3-1'!L56,'3-2'!L56)</f>
        <v>0</v>
      </c>
      <c r="M56" s="776">
        <f>SUM('3-1'!M56,'3-2'!M56)</f>
        <v>0</v>
      </c>
      <c r="N56" s="774">
        <f>SUM('3-1'!N56,'3-2'!N56)</f>
        <v>0</v>
      </c>
      <c r="O56" s="846">
        <f>SUM('3-1'!O56,'3-2'!O56)</f>
        <v>0</v>
      </c>
      <c r="P56" s="846">
        <f>SUM('3-1'!P56,'3-2'!P56)</f>
        <v>0</v>
      </c>
      <c r="Q56" s="846">
        <f>SUM('3-1'!Q56,'3-2'!Q56)</f>
        <v>0</v>
      </c>
      <c r="R56" s="776">
        <f>SUM('3-1'!R56,'3-2'!R56)</f>
        <v>0</v>
      </c>
      <c r="S56" s="774">
        <f>SUM('3-1'!S56,'3-2'!S56)</f>
        <v>0</v>
      </c>
      <c r="T56" s="846">
        <f>SUM('3-1'!T56,'3-2'!T56)</f>
        <v>0</v>
      </c>
      <c r="U56" s="846">
        <f>SUM('3-1'!U56,'3-2'!U56)</f>
        <v>0</v>
      </c>
      <c r="V56" s="846">
        <f>SUM('3-1'!V56,'3-2'!V56)</f>
        <v>0</v>
      </c>
      <c r="W56" s="776">
        <f>SUM('3-1'!W56,'3-2'!W56)</f>
        <v>0</v>
      </c>
      <c r="X56" s="794">
        <f>SUM('3-1'!X56,'3-2'!X56)</f>
        <v>0</v>
      </c>
      <c r="Y56" s="795">
        <f>SUM('3-1'!Y56,'3-2'!Y56)</f>
        <v>0</v>
      </c>
      <c r="Z56" s="795">
        <f>SUM('3-1'!Z56,'3-2'!Z56)</f>
        <v>0</v>
      </c>
      <c r="AA56" s="795">
        <f>SUM('3-1'!AA56,'3-2'!AA56)</f>
        <v>0</v>
      </c>
      <c r="AB56" s="796">
        <f>SUM('3-1'!AB56,'3-2'!AB56)</f>
        <v>0</v>
      </c>
      <c r="AC56" s="1511">
        <f>SUM('3-1'!AC56,'3-2'!AC56)</f>
        <v>0</v>
      </c>
      <c r="AD56" s="1512">
        <f>SUM('3-1'!AD56,'3-2'!AD56)</f>
        <v>0</v>
      </c>
      <c r="AE56" s="1512">
        <f>SUM('3-1'!AE56,'3-2'!AE56)</f>
        <v>0</v>
      </c>
      <c r="AF56" s="1512">
        <f>SUM('3-1'!AF56,'3-2'!AF56)</f>
        <v>0</v>
      </c>
      <c r="AG56" s="1513">
        <f>SUM('3-1'!AG56,'3-2'!AG56)</f>
        <v>0</v>
      </c>
      <c r="AH56" s="766">
        <f>SUM('3-1'!AH56,'3-2'!AH56)</f>
        <v>0</v>
      </c>
      <c r="AI56" s="767">
        <f>SUM('3-1'!AI56,'3-2'!AI56)</f>
        <v>0</v>
      </c>
      <c r="AJ56" s="767">
        <f>SUM('3-1'!AJ56,'3-2'!AJ56)</f>
        <v>0</v>
      </c>
      <c r="AK56" s="767">
        <f>SUM('3-1'!AK56,'3-2'!AK56)</f>
        <v>0</v>
      </c>
      <c r="AL56" s="768">
        <f>SUM('3-1'!AL56,'3-2'!AL56)</f>
        <v>0</v>
      </c>
      <c r="AM56" s="766">
        <f>SUM('3-1'!AM56,'3-2'!AM56)</f>
        <v>0</v>
      </c>
      <c r="AN56" s="767">
        <f>SUM('3-1'!AN56,'3-2'!AN56)</f>
        <v>0</v>
      </c>
      <c r="AO56" s="767">
        <f>SUM('3-1'!AO56,'3-2'!AO56)</f>
        <v>0</v>
      </c>
      <c r="AP56" s="767">
        <f>SUM('3-1'!AP56,'3-2'!AP56)</f>
        <v>0</v>
      </c>
      <c r="AQ56" s="768">
        <f>SUM('3-1'!AQ56,'3-2'!AQ56)</f>
        <v>0</v>
      </c>
      <c r="AR56" s="770">
        <f>SUM('3-1'!AR56,'3-2'!AR56)</f>
        <v>0</v>
      </c>
    </row>
    <row r="57" spans="1:44" ht="21.75" customHeight="1">
      <c r="A57" s="1643"/>
      <c r="B57" s="1647" t="s">
        <v>72</v>
      </c>
      <c r="C57" s="189" t="s">
        <v>43</v>
      </c>
      <c r="D57" s="242">
        <f t="shared" si="314"/>
        <v>0</v>
      </c>
      <c r="E57" s="259">
        <f t="shared" si="314"/>
        <v>0</v>
      </c>
      <c r="F57" s="259">
        <f t="shared" si="317"/>
        <v>0</v>
      </c>
      <c r="G57" s="259">
        <f t="shared" si="315"/>
        <v>0</v>
      </c>
      <c r="H57" s="638">
        <f t="shared" si="316"/>
        <v>0</v>
      </c>
      <c r="I57" s="773">
        <f>SUM('3-1'!I57,'3-2'!I57)</f>
        <v>0</v>
      </c>
      <c r="J57" s="757">
        <f>SUM('3-1'!J57,'3-2'!J57)</f>
        <v>0</v>
      </c>
      <c r="K57" s="757">
        <f>SUM('3-1'!K57,'3-2'!K57)</f>
        <v>0</v>
      </c>
      <c r="L57" s="757">
        <f>SUM('3-1'!L57,'3-2'!L57)</f>
        <v>0</v>
      </c>
      <c r="M57" s="772">
        <f>SUM('3-1'!M57,'3-2'!M57)</f>
        <v>0</v>
      </c>
      <c r="N57" s="773">
        <f>SUM('3-1'!N57,'3-2'!N57)</f>
        <v>0</v>
      </c>
      <c r="O57" s="757">
        <f>SUM('3-1'!O57,'3-2'!O57)</f>
        <v>0</v>
      </c>
      <c r="P57" s="757">
        <f>SUM('3-1'!P57,'3-2'!P57)</f>
        <v>0</v>
      </c>
      <c r="Q57" s="757">
        <f>SUM('3-1'!Q57,'3-2'!Q57)</f>
        <v>0</v>
      </c>
      <c r="R57" s="772">
        <f>SUM('3-1'!R57,'3-2'!R57)</f>
        <v>0</v>
      </c>
      <c r="S57" s="759">
        <f>SUM('3-1'!S57,'3-2'!S57)</f>
        <v>0</v>
      </c>
      <c r="T57" s="760">
        <f>SUM('3-1'!T57,'3-2'!T57)</f>
        <v>0</v>
      </c>
      <c r="U57" s="760">
        <f>SUM('3-1'!U57,'3-2'!U57)</f>
        <v>0</v>
      </c>
      <c r="V57" s="760">
        <f>SUM('3-1'!V57,'3-2'!V57)</f>
        <v>0</v>
      </c>
      <c r="W57" s="761">
        <f>SUM('3-1'!W57,'3-2'!W57)</f>
        <v>0</v>
      </c>
      <c r="X57" s="759">
        <f>SUM('3-1'!X57,'3-2'!X57)</f>
        <v>0</v>
      </c>
      <c r="Y57" s="760">
        <f>SUM('3-1'!Y57,'3-2'!Y57)</f>
        <v>0</v>
      </c>
      <c r="Z57" s="760">
        <f>SUM('3-1'!Z57,'3-2'!Z57)</f>
        <v>0</v>
      </c>
      <c r="AA57" s="760">
        <f>SUM('3-1'!AA57,'3-2'!AA57)</f>
        <v>0</v>
      </c>
      <c r="AB57" s="761">
        <f>SUM('3-1'!AB57,'3-2'!AB57)</f>
        <v>0</v>
      </c>
      <c r="AC57" s="852">
        <f>SUM('3-1'!AC57,'3-2'!AC57)</f>
        <v>0</v>
      </c>
      <c r="AD57" s="1507">
        <f>SUM('3-1'!AD57,'3-2'!AD57)</f>
        <v>0</v>
      </c>
      <c r="AE57" s="1507">
        <f>SUM('3-1'!AE57,'3-2'!AE57)</f>
        <v>0</v>
      </c>
      <c r="AF57" s="1507">
        <f>SUM('3-1'!AF57,'3-2'!AF57)</f>
        <v>0</v>
      </c>
      <c r="AG57" s="1508">
        <f>SUM('3-1'!AG57,'3-2'!AG57)</f>
        <v>0</v>
      </c>
      <c r="AH57" s="773">
        <f>SUM('3-1'!AH57,'3-2'!AH57)</f>
        <v>0</v>
      </c>
      <c r="AI57" s="757">
        <f>SUM('3-1'!AI57,'3-2'!AI57)</f>
        <v>0</v>
      </c>
      <c r="AJ57" s="757">
        <f>SUM('3-1'!AJ57,'3-2'!AJ57)</f>
        <v>0</v>
      </c>
      <c r="AK57" s="757">
        <f>SUM('3-1'!AK57,'3-2'!AK57)</f>
        <v>0</v>
      </c>
      <c r="AL57" s="772">
        <f>SUM('3-1'!AL57,'3-2'!AL57)</f>
        <v>0</v>
      </c>
      <c r="AM57" s="773">
        <f>SUM('3-1'!AM57,'3-2'!AM57)</f>
        <v>0</v>
      </c>
      <c r="AN57" s="757">
        <f>SUM('3-1'!AN57,'3-2'!AN57)</f>
        <v>0</v>
      </c>
      <c r="AO57" s="757">
        <f>SUM('3-1'!AO57,'3-2'!AO57)</f>
        <v>0</v>
      </c>
      <c r="AP57" s="757">
        <f>SUM('3-1'!AP57,'3-2'!AP57)</f>
        <v>0</v>
      </c>
      <c r="AQ57" s="772">
        <f>SUM('3-1'!AQ57,'3-2'!AQ57)</f>
        <v>0</v>
      </c>
      <c r="AR57" s="762">
        <f>SUM('3-1'!AR57,'3-2'!AR57)</f>
        <v>0</v>
      </c>
    </row>
    <row r="58" spans="1:44" ht="21.75" customHeight="1">
      <c r="A58" s="1643"/>
      <c r="B58" s="1646"/>
      <c r="C58" s="188" t="s">
        <v>44</v>
      </c>
      <c r="D58" s="279">
        <f t="shared" si="314"/>
        <v>0</v>
      </c>
      <c r="E58" s="513">
        <f t="shared" si="314"/>
        <v>0</v>
      </c>
      <c r="F58" s="513">
        <f t="shared" si="317"/>
        <v>0</v>
      </c>
      <c r="G58" s="513">
        <f t="shared" si="315"/>
        <v>0</v>
      </c>
      <c r="H58" s="733">
        <f t="shared" si="316"/>
        <v>0</v>
      </c>
      <c r="I58" s="780">
        <f>SUM('3-1'!I58,'3-2'!I58)</f>
        <v>0</v>
      </c>
      <c r="J58" s="764">
        <f>SUM('3-1'!J58,'3-2'!J58)</f>
        <v>0</v>
      </c>
      <c r="K58" s="764">
        <f>SUM('3-1'!K58,'3-2'!K58)</f>
        <v>0</v>
      </c>
      <c r="L58" s="764">
        <f>SUM('3-1'!L58,'3-2'!L58)</f>
        <v>0</v>
      </c>
      <c r="M58" s="781">
        <f>SUM('3-1'!M58,'3-2'!M58)</f>
        <v>0</v>
      </c>
      <c r="N58" s="780">
        <f>SUM('3-1'!N58,'3-2'!N58)</f>
        <v>0</v>
      </c>
      <c r="O58" s="764">
        <f>SUM('3-1'!O58,'3-2'!O58)</f>
        <v>0</v>
      </c>
      <c r="P58" s="764">
        <f>SUM('3-1'!P58,'3-2'!P58)</f>
        <v>0</v>
      </c>
      <c r="Q58" s="764">
        <f>SUM('3-1'!Q58,'3-2'!Q58)</f>
        <v>0</v>
      </c>
      <c r="R58" s="781">
        <f>SUM('3-1'!R58,'3-2'!R58)</f>
        <v>0</v>
      </c>
      <c r="S58" s="774">
        <f>SUM('3-1'!S58,'3-2'!S58)</f>
        <v>0</v>
      </c>
      <c r="T58" s="846">
        <f>SUM('3-1'!T58,'3-2'!T58)</f>
        <v>0</v>
      </c>
      <c r="U58" s="846">
        <f>SUM('3-1'!U58,'3-2'!U58)</f>
        <v>0</v>
      </c>
      <c r="V58" s="846">
        <f>SUM('3-1'!V58,'3-2'!V58)</f>
        <v>0</v>
      </c>
      <c r="W58" s="776">
        <f>SUM('3-1'!W58,'3-2'!W58)</f>
        <v>0</v>
      </c>
      <c r="X58" s="766">
        <f>SUM('3-1'!X58,'3-2'!X58)</f>
        <v>0</v>
      </c>
      <c r="Y58" s="767">
        <f>SUM('3-1'!Y58,'3-2'!Y58)</f>
        <v>0</v>
      </c>
      <c r="Z58" s="767">
        <f>SUM('3-1'!Z58,'3-2'!Z58)</f>
        <v>0</v>
      </c>
      <c r="AA58" s="767">
        <f>SUM('3-1'!AA58,'3-2'!AA58)</f>
        <v>0</v>
      </c>
      <c r="AB58" s="768">
        <f>SUM('3-1'!AB58,'3-2'!AB58)</f>
        <v>0</v>
      </c>
      <c r="AC58" s="855">
        <f>SUM('3-1'!AC58,'3-2'!AC58)</f>
        <v>0</v>
      </c>
      <c r="AD58" s="1509">
        <f>SUM('3-1'!AD58,'3-2'!AD58)</f>
        <v>0</v>
      </c>
      <c r="AE58" s="1509">
        <f>SUM('3-1'!AE58,'3-2'!AE58)</f>
        <v>0</v>
      </c>
      <c r="AF58" s="1509">
        <f>SUM('3-1'!AF58,'3-2'!AF58)</f>
        <v>0</v>
      </c>
      <c r="AG58" s="1510">
        <f>SUM('3-1'!AG58,'3-2'!AG58)</f>
        <v>0</v>
      </c>
      <c r="AH58" s="766">
        <f>SUM('3-1'!AH58,'3-2'!AH58)</f>
        <v>0</v>
      </c>
      <c r="AI58" s="767">
        <f>SUM('3-1'!AI58,'3-2'!AI58)</f>
        <v>0</v>
      </c>
      <c r="AJ58" s="767">
        <f>SUM('3-1'!AJ58,'3-2'!AJ58)</f>
        <v>0</v>
      </c>
      <c r="AK58" s="767">
        <f>SUM('3-1'!AK58,'3-2'!AK58)</f>
        <v>0</v>
      </c>
      <c r="AL58" s="768">
        <f>SUM('3-1'!AL58,'3-2'!AL58)</f>
        <v>0</v>
      </c>
      <c r="AM58" s="766">
        <f>SUM('3-1'!AM58,'3-2'!AM58)</f>
        <v>0</v>
      </c>
      <c r="AN58" s="767">
        <f>SUM('3-1'!AN58,'3-2'!AN58)</f>
        <v>0</v>
      </c>
      <c r="AO58" s="767">
        <f>SUM('3-1'!AO58,'3-2'!AO58)</f>
        <v>0</v>
      </c>
      <c r="AP58" s="767">
        <f>SUM('3-1'!AP58,'3-2'!AP58)</f>
        <v>0</v>
      </c>
      <c r="AQ58" s="768">
        <f>SUM('3-1'!AQ58,'3-2'!AQ58)</f>
        <v>0</v>
      </c>
      <c r="AR58" s="770">
        <f>SUM('3-1'!AR58,'3-2'!AR58)</f>
        <v>0</v>
      </c>
    </row>
    <row r="59" spans="1:44" ht="21.75" customHeight="1">
      <c r="A59" s="1643"/>
      <c r="B59" s="1647" t="s">
        <v>73</v>
      </c>
      <c r="C59" s="189" t="s">
        <v>43</v>
      </c>
      <c r="D59" s="242">
        <f t="shared" si="314"/>
        <v>0</v>
      </c>
      <c r="E59" s="259">
        <f t="shared" si="314"/>
        <v>0</v>
      </c>
      <c r="F59" s="259">
        <f t="shared" si="317"/>
        <v>0</v>
      </c>
      <c r="G59" s="259">
        <f t="shared" si="315"/>
        <v>0</v>
      </c>
      <c r="H59" s="638">
        <f t="shared" si="316"/>
        <v>0</v>
      </c>
      <c r="I59" s="759">
        <f>SUM('3-1'!I59,'3-2'!I59)</f>
        <v>0</v>
      </c>
      <c r="J59" s="760">
        <f>SUM('3-1'!J59,'3-2'!J59)</f>
        <v>0</v>
      </c>
      <c r="K59" s="760">
        <f>SUM('3-1'!K59,'3-2'!K59)</f>
        <v>0</v>
      </c>
      <c r="L59" s="760">
        <f>SUM('3-1'!L59,'3-2'!L59)</f>
        <v>0</v>
      </c>
      <c r="M59" s="761">
        <f>SUM('3-1'!M59,'3-2'!M59)</f>
        <v>0</v>
      </c>
      <c r="N59" s="759">
        <f>SUM('3-1'!N59,'3-2'!N59)</f>
        <v>0</v>
      </c>
      <c r="O59" s="760">
        <f>SUM('3-1'!O59,'3-2'!O59)</f>
        <v>0</v>
      </c>
      <c r="P59" s="760">
        <f>SUM('3-1'!P59,'3-2'!P59)</f>
        <v>0</v>
      </c>
      <c r="Q59" s="760">
        <f>SUM('3-1'!Q59,'3-2'!Q59)</f>
        <v>0</v>
      </c>
      <c r="R59" s="761">
        <f>SUM('3-1'!R59,'3-2'!R59)</f>
        <v>0</v>
      </c>
      <c r="S59" s="759">
        <f>SUM('3-1'!S59,'3-2'!S59)</f>
        <v>0</v>
      </c>
      <c r="T59" s="760">
        <f>SUM('3-1'!T59,'3-2'!T59)</f>
        <v>0</v>
      </c>
      <c r="U59" s="760">
        <f>SUM('3-1'!U59,'3-2'!U59)</f>
        <v>0</v>
      </c>
      <c r="V59" s="760">
        <f>SUM('3-1'!V59,'3-2'!V59)</f>
        <v>0</v>
      </c>
      <c r="W59" s="761">
        <f>SUM('3-1'!W59,'3-2'!W59)</f>
        <v>0</v>
      </c>
      <c r="X59" s="773">
        <f>SUM('3-1'!X59,'3-2'!X59)</f>
        <v>0</v>
      </c>
      <c r="Y59" s="757">
        <f>SUM('3-1'!Y59,'3-2'!Y59)</f>
        <v>0</v>
      </c>
      <c r="Z59" s="757">
        <f>SUM('3-1'!Z59,'3-2'!Z59)</f>
        <v>0</v>
      </c>
      <c r="AA59" s="757">
        <f>SUM('3-1'!AA59,'3-2'!AA59)</f>
        <v>0</v>
      </c>
      <c r="AB59" s="772">
        <f>SUM('3-1'!AB59,'3-2'!AB59)</f>
        <v>0</v>
      </c>
      <c r="AC59" s="264">
        <f>SUM('3-1'!AC59,'3-2'!AC59)</f>
        <v>0</v>
      </c>
      <c r="AD59" s="262">
        <f>SUM('3-1'!AD59,'3-2'!AD59)</f>
        <v>0</v>
      </c>
      <c r="AE59" s="262">
        <f>SUM('3-1'!AE59,'3-2'!AE59)</f>
        <v>0</v>
      </c>
      <c r="AF59" s="262">
        <f>SUM('3-1'!AF59,'3-2'!AF59)</f>
        <v>0</v>
      </c>
      <c r="AG59" s="265">
        <f>SUM('3-1'!AG59,'3-2'!AG59)</f>
        <v>0</v>
      </c>
      <c r="AH59" s="773">
        <f>SUM('3-1'!AH59,'3-2'!AH59)</f>
        <v>0</v>
      </c>
      <c r="AI59" s="757">
        <f>SUM('3-1'!AI59,'3-2'!AI59)</f>
        <v>0</v>
      </c>
      <c r="AJ59" s="757">
        <f>SUM('3-1'!AJ59,'3-2'!AJ59)</f>
        <v>0</v>
      </c>
      <c r="AK59" s="757">
        <f>SUM('3-1'!AK59,'3-2'!AK59)</f>
        <v>0</v>
      </c>
      <c r="AL59" s="772">
        <f>SUM('3-1'!AL59,'3-2'!AL59)</f>
        <v>0</v>
      </c>
      <c r="AM59" s="773">
        <f>SUM('3-1'!AM59,'3-2'!AM59)</f>
        <v>0</v>
      </c>
      <c r="AN59" s="757">
        <f>SUM('3-1'!AN59,'3-2'!AN59)</f>
        <v>0</v>
      </c>
      <c r="AO59" s="757">
        <f>SUM('3-1'!AO59,'3-2'!AO59)</f>
        <v>0</v>
      </c>
      <c r="AP59" s="757">
        <f>SUM('3-1'!AP59,'3-2'!AP59)</f>
        <v>0</v>
      </c>
      <c r="AQ59" s="772">
        <f>SUM('3-1'!AQ59,'3-2'!AQ59)</f>
        <v>0</v>
      </c>
      <c r="AR59" s="762">
        <f>SUM('3-1'!AR59,'3-2'!AR59)</f>
        <v>0</v>
      </c>
    </row>
    <row r="60" spans="1:44" ht="21.75" customHeight="1">
      <c r="A60" s="1643"/>
      <c r="B60" s="1646"/>
      <c r="C60" s="188" t="s">
        <v>44</v>
      </c>
      <c r="D60" s="279">
        <f t="shared" si="314"/>
        <v>0</v>
      </c>
      <c r="E60" s="513">
        <f t="shared" si="314"/>
        <v>0</v>
      </c>
      <c r="F60" s="513">
        <f t="shared" si="317"/>
        <v>0</v>
      </c>
      <c r="G60" s="513">
        <f t="shared" si="315"/>
        <v>0</v>
      </c>
      <c r="H60" s="733">
        <f t="shared" si="316"/>
        <v>0</v>
      </c>
      <c r="I60" s="774">
        <f>SUM('3-1'!I60,'3-2'!I60)</f>
        <v>0</v>
      </c>
      <c r="J60" s="846">
        <f>SUM('3-1'!J60,'3-2'!J60)</f>
        <v>0</v>
      </c>
      <c r="K60" s="846">
        <f>SUM('3-1'!K60,'3-2'!K60)</f>
        <v>0</v>
      </c>
      <c r="L60" s="846">
        <f>SUM('3-1'!L60,'3-2'!L60)</f>
        <v>0</v>
      </c>
      <c r="M60" s="776">
        <f>SUM('3-1'!M60,'3-2'!M60)</f>
        <v>0</v>
      </c>
      <c r="N60" s="774">
        <f>SUM('3-1'!N60,'3-2'!N60)</f>
        <v>0</v>
      </c>
      <c r="O60" s="846">
        <f>SUM('3-1'!O60,'3-2'!O60)</f>
        <v>0</v>
      </c>
      <c r="P60" s="846">
        <f>SUM('3-1'!P60,'3-2'!P60)</f>
        <v>0</v>
      </c>
      <c r="Q60" s="846">
        <f>SUM('3-1'!Q60,'3-2'!Q60)</f>
        <v>0</v>
      </c>
      <c r="R60" s="776">
        <f>SUM('3-1'!R60,'3-2'!R60)</f>
        <v>0</v>
      </c>
      <c r="S60" s="774">
        <f>SUM('3-1'!S60,'3-2'!S60)</f>
        <v>0</v>
      </c>
      <c r="T60" s="846">
        <f>SUM('3-1'!T60,'3-2'!T60)</f>
        <v>0</v>
      </c>
      <c r="U60" s="846">
        <f>SUM('3-1'!U60,'3-2'!U60)</f>
        <v>0</v>
      </c>
      <c r="V60" s="846">
        <f>SUM('3-1'!V60,'3-2'!V60)</f>
        <v>0</v>
      </c>
      <c r="W60" s="776">
        <f>SUM('3-1'!W60,'3-2'!W60)</f>
        <v>0</v>
      </c>
      <c r="X60" s="794">
        <f>SUM('3-1'!X60,'3-2'!X60)</f>
        <v>0</v>
      </c>
      <c r="Y60" s="795">
        <f>SUM('3-1'!Y60,'3-2'!Y60)</f>
        <v>0</v>
      </c>
      <c r="Z60" s="795">
        <f>SUM('3-1'!Z60,'3-2'!Z60)</f>
        <v>0</v>
      </c>
      <c r="AA60" s="795">
        <f>SUM('3-1'!AA60,'3-2'!AA60)</f>
        <v>0</v>
      </c>
      <c r="AB60" s="796">
        <f>SUM('3-1'!AB60,'3-2'!AB60)</f>
        <v>0</v>
      </c>
      <c r="AC60" s="1511">
        <f>SUM('3-1'!AC60,'3-2'!AC60)</f>
        <v>0</v>
      </c>
      <c r="AD60" s="1512">
        <f>SUM('3-1'!AD60,'3-2'!AD60)</f>
        <v>0</v>
      </c>
      <c r="AE60" s="1512">
        <f>SUM('3-1'!AE60,'3-2'!AE60)</f>
        <v>0</v>
      </c>
      <c r="AF60" s="1512">
        <f>SUM('3-1'!AF60,'3-2'!AF60)</f>
        <v>0</v>
      </c>
      <c r="AG60" s="1513">
        <f>SUM('3-1'!AG60,'3-2'!AG60)</f>
        <v>0</v>
      </c>
      <c r="AH60" s="766">
        <f>SUM('3-1'!AH60,'3-2'!AH60)</f>
        <v>0</v>
      </c>
      <c r="AI60" s="767">
        <f>SUM('3-1'!AI60,'3-2'!AI60)</f>
        <v>0</v>
      </c>
      <c r="AJ60" s="767">
        <f>SUM('3-1'!AJ60,'3-2'!AJ60)</f>
        <v>0</v>
      </c>
      <c r="AK60" s="767">
        <f>SUM('3-1'!AK60,'3-2'!AK60)</f>
        <v>0</v>
      </c>
      <c r="AL60" s="768">
        <f>SUM('3-1'!AL60,'3-2'!AL60)</f>
        <v>0</v>
      </c>
      <c r="AM60" s="766">
        <f>SUM('3-1'!AM60,'3-2'!AM60)</f>
        <v>0</v>
      </c>
      <c r="AN60" s="767">
        <f>SUM('3-1'!AN60,'3-2'!AN60)</f>
        <v>0</v>
      </c>
      <c r="AO60" s="767">
        <f>SUM('3-1'!AO60,'3-2'!AO60)</f>
        <v>0</v>
      </c>
      <c r="AP60" s="767">
        <f>SUM('3-1'!AP60,'3-2'!AP60)</f>
        <v>0</v>
      </c>
      <c r="AQ60" s="768">
        <f>SUM('3-1'!AQ60,'3-2'!AQ60)</f>
        <v>0</v>
      </c>
      <c r="AR60" s="770">
        <f>SUM('3-1'!AR60,'3-2'!AR60)</f>
        <v>0</v>
      </c>
    </row>
    <row r="61" spans="1:44" ht="21.75" customHeight="1">
      <c r="A61" s="1643"/>
      <c r="B61" s="1647" t="s">
        <v>74</v>
      </c>
      <c r="C61" s="190" t="s">
        <v>43</v>
      </c>
      <c r="D61" s="242">
        <f t="shared" si="314"/>
        <v>12</v>
      </c>
      <c r="E61" s="259">
        <f t="shared" si="314"/>
        <v>12</v>
      </c>
      <c r="F61" s="259">
        <f t="shared" si="317"/>
        <v>168</v>
      </c>
      <c r="G61" s="259">
        <f t="shared" si="315"/>
        <v>159</v>
      </c>
      <c r="H61" s="638">
        <f t="shared" si="316"/>
        <v>9</v>
      </c>
      <c r="I61" s="773">
        <f>SUM('3-1'!I61,'3-2'!I61)</f>
        <v>0</v>
      </c>
      <c r="J61" s="757">
        <f>SUM('3-1'!J61,'3-2'!J61)</f>
        <v>0</v>
      </c>
      <c r="K61" s="757">
        <f>SUM('3-1'!K61,'3-2'!K61)</f>
        <v>0</v>
      </c>
      <c r="L61" s="757">
        <f>SUM('3-1'!L61,'3-2'!L61)</f>
        <v>0</v>
      </c>
      <c r="M61" s="772">
        <f>SUM('3-1'!M61,'3-2'!M61)</f>
        <v>0</v>
      </c>
      <c r="N61" s="773">
        <f>SUM('3-1'!N61,'3-2'!N61)</f>
        <v>0</v>
      </c>
      <c r="O61" s="757">
        <f>SUM('3-1'!O61,'3-2'!O61)</f>
        <v>0</v>
      </c>
      <c r="P61" s="757">
        <f>SUM('3-1'!P61,'3-2'!P61)</f>
        <v>0</v>
      </c>
      <c r="Q61" s="757">
        <f>SUM('3-1'!Q61,'3-2'!Q61)</f>
        <v>0</v>
      </c>
      <c r="R61" s="772">
        <f>SUM('3-1'!R61,'3-2'!R61)</f>
        <v>0</v>
      </c>
      <c r="S61" s="264">
        <f>SUM('3-1'!S61,'3-2'!S61)</f>
        <v>12</v>
      </c>
      <c r="T61" s="262">
        <f>SUM('3-1'!T61,'3-2'!T61)</f>
        <v>12</v>
      </c>
      <c r="U61" s="262">
        <f>SUM('3-1'!U61,'3-2'!U61)</f>
        <v>168</v>
      </c>
      <c r="V61" s="262">
        <f>SUM('3-1'!V61,'3-2'!V61)</f>
        <v>159</v>
      </c>
      <c r="W61" s="265">
        <f>SUM('3-1'!W61,'3-2'!W61)</f>
        <v>9</v>
      </c>
      <c r="X61" s="759">
        <f>SUM('3-1'!X61,'3-2'!X61)</f>
        <v>0</v>
      </c>
      <c r="Y61" s="760">
        <f>SUM('3-1'!Y61,'3-2'!Y61)</f>
        <v>0</v>
      </c>
      <c r="Z61" s="760">
        <f>SUM('3-1'!Z61,'3-2'!Z61)</f>
        <v>0</v>
      </c>
      <c r="AA61" s="760">
        <f>SUM('3-1'!AA61,'3-2'!AA61)</f>
        <v>0</v>
      </c>
      <c r="AB61" s="761">
        <f>SUM('3-1'!AB61,'3-2'!AB61)</f>
        <v>0</v>
      </c>
      <c r="AC61" s="852">
        <f>SUM('3-1'!AC61,'3-2'!AC61)</f>
        <v>0</v>
      </c>
      <c r="AD61" s="1507">
        <f>SUM('3-1'!AD61,'3-2'!AD61)</f>
        <v>0</v>
      </c>
      <c r="AE61" s="1507">
        <f>SUM('3-1'!AE61,'3-2'!AE61)</f>
        <v>0</v>
      </c>
      <c r="AF61" s="1507">
        <f>SUM('3-1'!AF61,'3-2'!AF61)</f>
        <v>0</v>
      </c>
      <c r="AG61" s="1508">
        <f>SUM('3-1'!AG61,'3-2'!AG61)</f>
        <v>0</v>
      </c>
      <c r="AH61" s="773">
        <f>SUM('3-1'!AH61,'3-2'!AH61)</f>
        <v>0</v>
      </c>
      <c r="AI61" s="757">
        <f>SUM('3-1'!AI61,'3-2'!AI61)</f>
        <v>0</v>
      </c>
      <c r="AJ61" s="757">
        <f>SUM('3-1'!AJ61,'3-2'!AJ61)</f>
        <v>0</v>
      </c>
      <c r="AK61" s="757">
        <f>SUM('3-1'!AK61,'3-2'!AK61)</f>
        <v>0</v>
      </c>
      <c r="AL61" s="772">
        <f>SUM('3-1'!AL61,'3-2'!AL61)</f>
        <v>0</v>
      </c>
      <c r="AM61" s="773">
        <f>SUM('3-1'!AM61,'3-2'!AM61)</f>
        <v>0</v>
      </c>
      <c r="AN61" s="757">
        <f>SUM('3-1'!AN61,'3-2'!AN61)</f>
        <v>0</v>
      </c>
      <c r="AO61" s="757">
        <f>SUM('3-1'!AO61,'3-2'!AO61)</f>
        <v>0</v>
      </c>
      <c r="AP61" s="757">
        <f>SUM('3-1'!AP61,'3-2'!AP61)</f>
        <v>0</v>
      </c>
      <c r="AQ61" s="772">
        <f>SUM('3-1'!AQ61,'3-2'!AQ61)</f>
        <v>0</v>
      </c>
      <c r="AR61" s="762">
        <f>SUM('3-1'!AR61,'3-2'!AR61)</f>
        <v>0</v>
      </c>
    </row>
    <row r="62" spans="1:44" ht="21.75" customHeight="1">
      <c r="A62" s="1643"/>
      <c r="B62" s="1646"/>
      <c r="C62" s="191" t="s">
        <v>44</v>
      </c>
      <c r="D62" s="279">
        <f t="shared" si="314"/>
        <v>12</v>
      </c>
      <c r="E62" s="513">
        <f t="shared" si="314"/>
        <v>12</v>
      </c>
      <c r="F62" s="513">
        <f t="shared" si="317"/>
        <v>168</v>
      </c>
      <c r="G62" s="513">
        <f t="shared" si="315"/>
        <v>159</v>
      </c>
      <c r="H62" s="733">
        <f t="shared" si="316"/>
        <v>9</v>
      </c>
      <c r="I62" s="780">
        <f>SUM('3-1'!I62,'3-2'!I62)</f>
        <v>0</v>
      </c>
      <c r="J62" s="764">
        <f>SUM('3-1'!J62,'3-2'!J62)</f>
        <v>0</v>
      </c>
      <c r="K62" s="764">
        <f>SUM('3-1'!K62,'3-2'!K62)</f>
        <v>0</v>
      </c>
      <c r="L62" s="764">
        <f>SUM('3-1'!L62,'3-2'!L62)</f>
        <v>0</v>
      </c>
      <c r="M62" s="781">
        <f>SUM('3-1'!M62,'3-2'!M62)</f>
        <v>0</v>
      </c>
      <c r="N62" s="780">
        <f>SUM('3-1'!N62,'3-2'!N62)</f>
        <v>0</v>
      </c>
      <c r="O62" s="764">
        <f>SUM('3-1'!O62,'3-2'!O62)</f>
        <v>0</v>
      </c>
      <c r="P62" s="764">
        <f>SUM('3-1'!P62,'3-2'!P62)</f>
        <v>0</v>
      </c>
      <c r="Q62" s="764">
        <f>SUM('3-1'!Q62,'3-2'!Q62)</f>
        <v>0</v>
      </c>
      <c r="R62" s="781">
        <f>SUM('3-1'!R62,'3-2'!R62)</f>
        <v>0</v>
      </c>
      <c r="S62" s="1511">
        <f>SUM('3-1'!S62,'3-2'!S62)</f>
        <v>12</v>
      </c>
      <c r="T62" s="1512">
        <f>SUM('3-1'!T62,'3-2'!T62)</f>
        <v>12</v>
      </c>
      <c r="U62" s="1512">
        <f>SUM('3-1'!U62,'3-2'!U62)</f>
        <v>168</v>
      </c>
      <c r="V62" s="1512">
        <f>SUM('3-1'!V62,'3-2'!V62)</f>
        <v>159</v>
      </c>
      <c r="W62" s="1513">
        <f>SUM('3-1'!W62,'3-2'!W62)</f>
        <v>9</v>
      </c>
      <c r="X62" s="766">
        <f>SUM('3-1'!X62,'3-2'!X62)</f>
        <v>0</v>
      </c>
      <c r="Y62" s="767">
        <f>SUM('3-1'!Y62,'3-2'!Y62)</f>
        <v>0</v>
      </c>
      <c r="Z62" s="767">
        <f>SUM('3-1'!Z62,'3-2'!Z62)</f>
        <v>0</v>
      </c>
      <c r="AA62" s="767">
        <f>SUM('3-1'!AA62,'3-2'!AA62)</f>
        <v>0</v>
      </c>
      <c r="AB62" s="768">
        <f>SUM('3-1'!AB62,'3-2'!AB62)</f>
        <v>0</v>
      </c>
      <c r="AC62" s="855">
        <f>SUM('3-1'!AC62,'3-2'!AC62)</f>
        <v>0</v>
      </c>
      <c r="AD62" s="1509">
        <f>SUM('3-1'!AD62,'3-2'!AD62)</f>
        <v>0</v>
      </c>
      <c r="AE62" s="1509">
        <f>SUM('3-1'!AE62,'3-2'!AE62)</f>
        <v>0</v>
      </c>
      <c r="AF62" s="1509">
        <f>SUM('3-1'!AF62,'3-2'!AF62)</f>
        <v>0</v>
      </c>
      <c r="AG62" s="1510">
        <f>SUM('3-1'!AG62,'3-2'!AG62)</f>
        <v>0</v>
      </c>
      <c r="AH62" s="766">
        <f>SUM('3-1'!AH62,'3-2'!AH62)</f>
        <v>0</v>
      </c>
      <c r="AI62" s="767">
        <f>SUM('3-1'!AI62,'3-2'!AI62)</f>
        <v>0</v>
      </c>
      <c r="AJ62" s="767">
        <f>SUM('3-1'!AJ62,'3-2'!AJ62)</f>
        <v>0</v>
      </c>
      <c r="AK62" s="767">
        <f>SUM('3-1'!AK62,'3-2'!AK62)</f>
        <v>0</v>
      </c>
      <c r="AL62" s="768">
        <f>SUM('3-1'!AL62,'3-2'!AL62)</f>
        <v>0</v>
      </c>
      <c r="AM62" s="766">
        <f>SUM('3-1'!AM62,'3-2'!AM62)</f>
        <v>0</v>
      </c>
      <c r="AN62" s="767">
        <f>SUM('3-1'!AN62,'3-2'!AN62)</f>
        <v>0</v>
      </c>
      <c r="AO62" s="767">
        <f>SUM('3-1'!AO62,'3-2'!AO62)</f>
        <v>0</v>
      </c>
      <c r="AP62" s="767">
        <f>SUM('3-1'!AP62,'3-2'!AP62)</f>
        <v>0</v>
      </c>
      <c r="AQ62" s="768">
        <f>SUM('3-1'!AQ62,'3-2'!AQ62)</f>
        <v>0</v>
      </c>
      <c r="AR62" s="770">
        <f>SUM('3-1'!AR62,'3-2'!AR62)</f>
        <v>0</v>
      </c>
    </row>
    <row r="63" spans="1:44" ht="21.75" customHeight="1">
      <c r="A63" s="1643"/>
      <c r="B63" s="1648" t="s">
        <v>75</v>
      </c>
      <c r="C63" s="192" t="s">
        <v>43</v>
      </c>
      <c r="D63" s="242">
        <f t="shared" si="314"/>
        <v>0</v>
      </c>
      <c r="E63" s="259">
        <f t="shared" si="314"/>
        <v>0</v>
      </c>
      <c r="F63" s="259">
        <f t="shared" si="317"/>
        <v>0</v>
      </c>
      <c r="G63" s="259">
        <f t="shared" si="315"/>
        <v>0</v>
      </c>
      <c r="H63" s="638">
        <f t="shared" si="316"/>
        <v>0</v>
      </c>
      <c r="I63" s="759">
        <f>SUM('3-1'!I63,'3-2'!I63)</f>
        <v>0</v>
      </c>
      <c r="J63" s="760">
        <f>SUM('3-1'!J63,'3-2'!J63)</f>
        <v>0</v>
      </c>
      <c r="K63" s="760">
        <f>SUM('3-1'!K63,'3-2'!K63)</f>
        <v>0</v>
      </c>
      <c r="L63" s="760">
        <f>SUM('3-1'!L63,'3-2'!L63)</f>
        <v>0</v>
      </c>
      <c r="M63" s="761">
        <f>SUM('3-1'!M63,'3-2'!M63)</f>
        <v>0</v>
      </c>
      <c r="N63" s="759">
        <f>SUM('3-1'!N63,'3-2'!N63)</f>
        <v>0</v>
      </c>
      <c r="O63" s="760">
        <f>SUM('3-1'!O63,'3-2'!O63)</f>
        <v>0</v>
      </c>
      <c r="P63" s="760">
        <f>SUM('3-1'!P63,'3-2'!P63)</f>
        <v>0</v>
      </c>
      <c r="Q63" s="760">
        <f>SUM('3-1'!Q63,'3-2'!Q63)</f>
        <v>0</v>
      </c>
      <c r="R63" s="761">
        <f>SUM('3-1'!R63,'3-2'!R63)</f>
        <v>0</v>
      </c>
      <c r="S63" s="852">
        <f>SUM('3-1'!S63,'3-2'!S63)</f>
        <v>0</v>
      </c>
      <c r="T63" s="1507">
        <f>SUM('3-1'!T63,'3-2'!T63)</f>
        <v>0</v>
      </c>
      <c r="U63" s="1507">
        <f>SUM('3-1'!U63,'3-2'!U63)</f>
        <v>0</v>
      </c>
      <c r="V63" s="1507">
        <f>SUM('3-1'!V63,'3-2'!V63)</f>
        <v>0</v>
      </c>
      <c r="W63" s="761">
        <f>SUM('3-1'!W63,'3-2'!W63)</f>
        <v>0</v>
      </c>
      <c r="X63" s="773">
        <f>SUM('3-1'!X63,'3-2'!X63)</f>
        <v>0</v>
      </c>
      <c r="Y63" s="757">
        <f>SUM('3-1'!Y63,'3-2'!Y63)</f>
        <v>0</v>
      </c>
      <c r="Z63" s="757">
        <f>SUM('3-1'!Z63,'3-2'!Z63)</f>
        <v>0</v>
      </c>
      <c r="AA63" s="757">
        <f>SUM('3-1'!AA63,'3-2'!AA63)</f>
        <v>0</v>
      </c>
      <c r="AB63" s="772">
        <f>SUM('3-1'!AB63,'3-2'!AB63)</f>
        <v>0</v>
      </c>
      <c r="AC63" s="264">
        <f>SUM('3-1'!AC63,'3-2'!AC63)</f>
        <v>0</v>
      </c>
      <c r="AD63" s="262">
        <f>SUM('3-1'!AD63,'3-2'!AD63)</f>
        <v>0</v>
      </c>
      <c r="AE63" s="262">
        <f>SUM('3-1'!AE63,'3-2'!AE63)</f>
        <v>0</v>
      </c>
      <c r="AF63" s="262">
        <f>SUM('3-1'!AF63,'3-2'!AF63)</f>
        <v>0</v>
      </c>
      <c r="AG63" s="265">
        <f>SUM('3-1'!AG63,'3-2'!AG63)</f>
        <v>0</v>
      </c>
      <c r="AH63" s="773">
        <f>SUM('3-1'!AH63,'3-2'!AH63)</f>
        <v>0</v>
      </c>
      <c r="AI63" s="757">
        <f>SUM('3-1'!AI63,'3-2'!AI63)</f>
        <v>0</v>
      </c>
      <c r="AJ63" s="757">
        <f>SUM('3-1'!AJ63,'3-2'!AJ63)</f>
        <v>0</v>
      </c>
      <c r="AK63" s="757">
        <f>SUM('3-1'!AK63,'3-2'!AK63)</f>
        <v>0</v>
      </c>
      <c r="AL63" s="772">
        <f>SUM('3-1'!AL63,'3-2'!AL63)</f>
        <v>0</v>
      </c>
      <c r="AM63" s="773">
        <f>SUM('3-1'!AM63,'3-2'!AM63)</f>
        <v>0</v>
      </c>
      <c r="AN63" s="757">
        <f>SUM('3-1'!AN63,'3-2'!AN63)</f>
        <v>0</v>
      </c>
      <c r="AO63" s="757">
        <f>SUM('3-1'!AO63,'3-2'!AO63)</f>
        <v>0</v>
      </c>
      <c r="AP63" s="757">
        <f>SUM('3-1'!AP63,'3-2'!AP63)</f>
        <v>0</v>
      </c>
      <c r="AQ63" s="772">
        <f>SUM('3-1'!AQ63,'3-2'!AQ63)</f>
        <v>0</v>
      </c>
      <c r="AR63" s="762">
        <f>SUM('3-1'!AR63,'3-2'!AR63)</f>
        <v>0</v>
      </c>
    </row>
    <row r="64" spans="1:44" ht="21.75" customHeight="1" thickBot="1">
      <c r="A64" s="1644"/>
      <c r="B64" s="1649"/>
      <c r="C64" s="193" t="s">
        <v>44</v>
      </c>
      <c r="D64" s="575">
        <f t="shared" si="314"/>
        <v>0</v>
      </c>
      <c r="E64" s="576">
        <f t="shared" si="314"/>
        <v>0</v>
      </c>
      <c r="F64" s="850">
        <f t="shared" si="317"/>
        <v>0</v>
      </c>
      <c r="G64" s="850">
        <f t="shared" si="315"/>
        <v>0</v>
      </c>
      <c r="H64" s="851">
        <f t="shared" si="316"/>
        <v>0</v>
      </c>
      <c r="I64" s="780">
        <f>SUM('3-1'!I64,'3-2'!I64)</f>
        <v>0</v>
      </c>
      <c r="J64" s="764">
        <f>SUM('3-1'!J64,'3-2'!J64)</f>
        <v>0</v>
      </c>
      <c r="K64" s="764">
        <f>SUM('3-1'!K64,'3-2'!K64)</f>
        <v>0</v>
      </c>
      <c r="L64" s="764">
        <f>SUM('3-1'!L64,'3-2'!L64)</f>
        <v>0</v>
      </c>
      <c r="M64" s="781">
        <f>SUM('3-1'!M64,'3-2'!M64)</f>
        <v>0</v>
      </c>
      <c r="N64" s="785">
        <f>SUM('3-1'!N64,'3-2'!N64)</f>
        <v>0</v>
      </c>
      <c r="O64" s="847">
        <f>SUM('3-1'!O64,'3-2'!O64)</f>
        <v>0</v>
      </c>
      <c r="P64" s="847">
        <f>SUM('3-1'!P64,'3-2'!P64)</f>
        <v>0</v>
      </c>
      <c r="Q64" s="847">
        <f>SUM('3-1'!Q64,'3-2'!Q64)</f>
        <v>0</v>
      </c>
      <c r="R64" s="848">
        <f>SUM('3-1'!R64,'3-2'!R64)</f>
        <v>0</v>
      </c>
      <c r="S64" s="1517">
        <f>SUM('3-1'!S64,'3-2'!S64)</f>
        <v>0</v>
      </c>
      <c r="T64" s="1518">
        <f>SUM('3-1'!T64,'3-2'!T64)</f>
        <v>0</v>
      </c>
      <c r="U64" s="1518">
        <f>SUM('3-1'!U64,'3-2'!U64)</f>
        <v>0</v>
      </c>
      <c r="V64" s="1518">
        <f>SUM('3-1'!V64,'3-2'!V64)</f>
        <v>0</v>
      </c>
      <c r="W64" s="848">
        <f>SUM('3-1'!W64,'3-2'!W64)</f>
        <v>0</v>
      </c>
      <c r="X64" s="782">
        <f>SUM('3-1'!X64,'3-2'!X64)</f>
        <v>0</v>
      </c>
      <c r="Y64" s="783">
        <f>SUM('3-1'!Y64,'3-2'!Y64)</f>
        <v>0</v>
      </c>
      <c r="Z64" s="783">
        <f>SUM('3-1'!Z64,'3-2'!Z64)</f>
        <v>0</v>
      </c>
      <c r="AA64" s="783">
        <f>SUM('3-1'!AA64,'3-2'!AA64)</f>
        <v>0</v>
      </c>
      <c r="AB64" s="784">
        <f>SUM('3-1'!AB64,'3-2'!AB64)</f>
        <v>0</v>
      </c>
      <c r="AC64" s="264">
        <f>SUM('3-1'!AC64,'3-2'!AC64)</f>
        <v>0</v>
      </c>
      <c r="AD64" s="262">
        <f>SUM('3-1'!AD64,'3-2'!AD64)</f>
        <v>0</v>
      </c>
      <c r="AE64" s="262">
        <f>SUM('3-1'!AE64,'3-2'!AE64)</f>
        <v>0</v>
      </c>
      <c r="AF64" s="262">
        <f>SUM('3-1'!AF64,'3-2'!AF64)</f>
        <v>0</v>
      </c>
      <c r="AG64" s="265">
        <f>SUM('3-1'!AG64,'3-2'!AG64)</f>
        <v>0</v>
      </c>
      <c r="AH64" s="787">
        <f>SUM('3-1'!AH64,'3-2'!AH64)</f>
        <v>0</v>
      </c>
      <c r="AI64" s="788">
        <f>SUM('3-1'!AI64,'3-2'!AI64)</f>
        <v>0</v>
      </c>
      <c r="AJ64" s="788">
        <f>SUM('3-1'!AJ64,'3-2'!AJ64)</f>
        <v>0</v>
      </c>
      <c r="AK64" s="788">
        <f>SUM('3-1'!AK64,'3-2'!AK64)</f>
        <v>0</v>
      </c>
      <c r="AL64" s="789">
        <f>SUM('3-1'!AL64,'3-2'!AL64)</f>
        <v>0</v>
      </c>
      <c r="AM64" s="773">
        <f>SUM('3-1'!AM64,'3-2'!AM64)</f>
        <v>0</v>
      </c>
      <c r="AN64" s="757">
        <f>SUM('3-1'!AN64,'3-2'!AN64)</f>
        <v>0</v>
      </c>
      <c r="AO64" s="757">
        <f>SUM('3-1'!AO64,'3-2'!AO64)</f>
        <v>0</v>
      </c>
      <c r="AP64" s="757">
        <f>SUM('3-1'!AP64,'3-2'!AP64)</f>
        <v>0</v>
      </c>
      <c r="AQ64" s="772">
        <f>SUM('3-1'!AQ64,'3-2'!AQ64)</f>
        <v>0</v>
      </c>
      <c r="AR64" s="790">
        <f>SUM('3-1'!AR64,'3-2'!AR64)</f>
        <v>0</v>
      </c>
    </row>
    <row r="65" spans="1:44" ht="17.25">
      <c r="A65" s="1650" t="s">
        <v>199</v>
      </c>
      <c r="B65" s="1645" t="s">
        <v>69</v>
      </c>
      <c r="C65" s="183" t="s">
        <v>43</v>
      </c>
      <c r="D65" s="234">
        <f>SUM(I65,N65,S65,X65,AC65,AH65,AM65)</f>
        <v>0</v>
      </c>
      <c r="E65" s="323">
        <f>SUM(J65,O65,T65,Y65,AD65,AI65,AN65)</f>
        <v>0</v>
      </c>
      <c r="F65" s="323">
        <f>G65+H65</f>
        <v>0</v>
      </c>
      <c r="G65" s="323">
        <f t="shared" ref="G65:G66" si="318">SUM(L65,Q65,V65,AA65,AF65,AK65,AP65)</f>
        <v>0</v>
      </c>
      <c r="H65" s="235">
        <f t="shared" ref="H65:H66" si="319">SUM(M65,R65,W65,AB65,AG65,AL65,AQ65)</f>
        <v>0</v>
      </c>
      <c r="I65" s="236">
        <f>SUM(I67,I69,I71,I73,I75,I77)</f>
        <v>0</v>
      </c>
      <c r="J65" s="237">
        <f>SUM(J67,J69,J71,J73,J75,J77)</f>
        <v>0</v>
      </c>
      <c r="K65" s="237">
        <f>L65+M65</f>
        <v>0</v>
      </c>
      <c r="L65" s="237">
        <f t="shared" ref="L65:M65" si="320">SUM(L67,L69,L71,L73,L75,L77)</f>
        <v>0</v>
      </c>
      <c r="M65" s="238">
        <f t="shared" si="320"/>
        <v>0</v>
      </c>
      <c r="N65" s="236">
        <f>SUM(N67,N69,N71,N73,N75,N77)</f>
        <v>0</v>
      </c>
      <c r="O65" s="237">
        <f>SUM(O67,O69,O71,O73,O75,O77)</f>
        <v>0</v>
      </c>
      <c r="P65" s="237">
        <f>Q65+R65</f>
        <v>0</v>
      </c>
      <c r="Q65" s="237">
        <f t="shared" ref="Q65:R65" si="321">SUM(Q67,Q69,Q71,Q73,Q75,Q77)</f>
        <v>0</v>
      </c>
      <c r="R65" s="238">
        <f t="shared" si="321"/>
        <v>0</v>
      </c>
      <c r="S65" s="236">
        <f>SUM(S67,S69,S71,S73,S75,S77)</f>
        <v>0</v>
      </c>
      <c r="T65" s="237">
        <f>SUM(T67,T69,T71,T73,T75,T77)</f>
        <v>0</v>
      </c>
      <c r="U65" s="237">
        <f>V65+W65</f>
        <v>0</v>
      </c>
      <c r="V65" s="237">
        <f t="shared" ref="V65:X65" si="322">SUM(V67,V69,V71,V73,V75,V77)</f>
        <v>0</v>
      </c>
      <c r="W65" s="238">
        <f t="shared" si="322"/>
        <v>0</v>
      </c>
      <c r="X65" s="236">
        <f t="shared" si="322"/>
        <v>0</v>
      </c>
      <c r="Y65" s="237">
        <f t="shared" ref="Y65" si="323">SUM(Y67,Y69,Y71,Y73,Y75,Y77)</f>
        <v>0</v>
      </c>
      <c r="Z65" s="237">
        <f>AA65+AB65</f>
        <v>0</v>
      </c>
      <c r="AA65" s="237">
        <f t="shared" ref="AA65:AC65" si="324">SUM(AA67,AA69,AA71,AA73,AA75,AA77)</f>
        <v>0</v>
      </c>
      <c r="AB65" s="238">
        <f t="shared" si="324"/>
        <v>0</v>
      </c>
      <c r="AC65" s="236">
        <f t="shared" si="324"/>
        <v>0</v>
      </c>
      <c r="AD65" s="237">
        <f t="shared" ref="AD65" si="325">SUM(AD67,AD69,AD71,AD73,AD75,AD77)</f>
        <v>0</v>
      </c>
      <c r="AE65" s="237">
        <f>AF65+AG65</f>
        <v>0</v>
      </c>
      <c r="AF65" s="237">
        <f t="shared" ref="AF65:AH65" si="326">SUM(AF67,AF69,AF71,AF73,AF75,AF77)</f>
        <v>0</v>
      </c>
      <c r="AG65" s="238">
        <f t="shared" si="326"/>
        <v>0</v>
      </c>
      <c r="AH65" s="236">
        <f t="shared" si="326"/>
        <v>0</v>
      </c>
      <c r="AI65" s="237">
        <f t="shared" ref="AI65" si="327">SUM(AI67,AI69,AI71,AI73,AI75,AI77)</f>
        <v>0</v>
      </c>
      <c r="AJ65" s="237">
        <f>AK65+AL65</f>
        <v>0</v>
      </c>
      <c r="AK65" s="237">
        <f t="shared" ref="AK65:AM65" si="328">SUM(AK67,AK69,AK71,AK73,AK75,AK77)</f>
        <v>0</v>
      </c>
      <c r="AL65" s="238">
        <f t="shared" si="328"/>
        <v>0</v>
      </c>
      <c r="AM65" s="236">
        <f t="shared" si="328"/>
        <v>0</v>
      </c>
      <c r="AN65" s="237">
        <f t="shared" ref="AN65" si="329">SUM(AN67,AN69,AN71,AN73,AN75,AN77)</f>
        <v>0</v>
      </c>
      <c r="AO65" s="237">
        <f>AP65+AQ65</f>
        <v>0</v>
      </c>
      <c r="AP65" s="237">
        <f t="shared" ref="AP65:AR65" si="330">SUM(AP67,AP69,AP71,AP73,AP75,AP77)</f>
        <v>0</v>
      </c>
      <c r="AQ65" s="238">
        <f t="shared" si="330"/>
        <v>0</v>
      </c>
      <c r="AR65" s="368">
        <f t="shared" si="330"/>
        <v>0</v>
      </c>
    </row>
    <row r="66" spans="1:44" ht="17.25">
      <c r="A66" s="1651"/>
      <c r="B66" s="1646"/>
      <c r="C66" s="40" t="s">
        <v>44</v>
      </c>
      <c r="D66" s="240">
        <f>SUM(I66,N66,S66,X66,AC66,AH66,AM66)</f>
        <v>0</v>
      </c>
      <c r="E66" s="216">
        <f>SUM(J66,O66,T66,Y66,AD66,AI66,AN66)</f>
        <v>0</v>
      </c>
      <c r="F66" s="216">
        <f>G66+H66</f>
        <v>0</v>
      </c>
      <c r="G66" s="216">
        <f t="shared" si="318"/>
        <v>0</v>
      </c>
      <c r="H66" s="241">
        <f t="shared" si="319"/>
        <v>0</v>
      </c>
      <c r="I66" s="212">
        <f>SUM(I68,I70,I72,I74,I76,I78)</f>
        <v>0</v>
      </c>
      <c r="J66" s="211">
        <f>SUM(J68,J70,J72,J74,J76,J78)</f>
        <v>0</v>
      </c>
      <c r="K66" s="211">
        <f>L66+M66</f>
        <v>0</v>
      </c>
      <c r="L66" s="211">
        <f t="shared" ref="L66:M66" si="331">SUM(L68,L70,L72,L74,L76,L78)</f>
        <v>0</v>
      </c>
      <c r="M66" s="217">
        <f t="shared" si="331"/>
        <v>0</v>
      </c>
      <c r="N66" s="212">
        <f>SUM(N68,N70,N72,N74,N76,N78)</f>
        <v>0</v>
      </c>
      <c r="O66" s="211">
        <f>SUM(O68,O70,O72,O74,O76,O78)</f>
        <v>0</v>
      </c>
      <c r="P66" s="211">
        <f>Q66+R66</f>
        <v>0</v>
      </c>
      <c r="Q66" s="211">
        <f t="shared" ref="Q66:S66" si="332">SUM(Q68,Q70,Q72,Q74,Q76,Q78)</f>
        <v>0</v>
      </c>
      <c r="R66" s="217">
        <f t="shared" si="332"/>
        <v>0</v>
      </c>
      <c r="S66" s="212">
        <f t="shared" si="332"/>
        <v>0</v>
      </c>
      <c r="T66" s="211">
        <f t="shared" ref="T66" si="333">SUM(T68,T70,T72,T74,T76,T78)</f>
        <v>0</v>
      </c>
      <c r="U66" s="211">
        <f>V66+W66</f>
        <v>0</v>
      </c>
      <c r="V66" s="211">
        <f t="shared" ref="V66:X66" si="334">SUM(V68,V70,V72,V74,V76,V78)</f>
        <v>0</v>
      </c>
      <c r="W66" s="217">
        <f t="shared" si="334"/>
        <v>0</v>
      </c>
      <c r="X66" s="212">
        <f t="shared" si="334"/>
        <v>0</v>
      </c>
      <c r="Y66" s="211">
        <f t="shared" ref="Y66" si="335">SUM(Y68,Y70,Y72,Y74,Y76,Y78)</f>
        <v>0</v>
      </c>
      <c r="Z66" s="211">
        <f>AA66+AB66</f>
        <v>0</v>
      </c>
      <c r="AA66" s="211">
        <f t="shared" ref="AA66:AC66" si="336">SUM(AA68,AA70,AA72,AA74,AA76,AA78)</f>
        <v>0</v>
      </c>
      <c r="AB66" s="217">
        <f t="shared" si="336"/>
        <v>0</v>
      </c>
      <c r="AC66" s="212">
        <f t="shared" si="336"/>
        <v>0</v>
      </c>
      <c r="AD66" s="211">
        <f t="shared" ref="AD66" si="337">SUM(AD68,AD70,AD72,AD74,AD76,AD78)</f>
        <v>0</v>
      </c>
      <c r="AE66" s="211">
        <f>AF66+AG66</f>
        <v>0</v>
      </c>
      <c r="AF66" s="211">
        <f t="shared" ref="AF66:AH66" si="338">SUM(AF68,AF70,AF72,AF74,AF76,AF78)</f>
        <v>0</v>
      </c>
      <c r="AG66" s="217">
        <f t="shared" si="338"/>
        <v>0</v>
      </c>
      <c r="AH66" s="212">
        <f t="shared" si="338"/>
        <v>0</v>
      </c>
      <c r="AI66" s="211">
        <f t="shared" ref="AI66" si="339">SUM(AI68,AI70,AI72,AI74,AI76,AI78)</f>
        <v>0</v>
      </c>
      <c r="AJ66" s="211">
        <f>AK66+AL66</f>
        <v>0</v>
      </c>
      <c r="AK66" s="211">
        <f t="shared" ref="AK66:AM66" si="340">SUM(AK68,AK70,AK72,AK74,AK76,AK78)</f>
        <v>0</v>
      </c>
      <c r="AL66" s="217">
        <f t="shared" si="340"/>
        <v>0</v>
      </c>
      <c r="AM66" s="212">
        <f t="shared" si="340"/>
        <v>0</v>
      </c>
      <c r="AN66" s="211">
        <f t="shared" ref="AN66" si="341">SUM(AN68,AN70,AN72,AN74,AN76,AN78)</f>
        <v>0</v>
      </c>
      <c r="AO66" s="211">
        <f>AP66+AQ66</f>
        <v>0</v>
      </c>
      <c r="AP66" s="211">
        <f t="shared" ref="AP66:AR66" si="342">SUM(AP68,AP70,AP72,AP74,AP76,AP78)</f>
        <v>0</v>
      </c>
      <c r="AQ66" s="217">
        <f t="shared" si="342"/>
        <v>0</v>
      </c>
      <c r="AR66" s="369">
        <f t="shared" si="342"/>
        <v>0</v>
      </c>
    </row>
    <row r="67" spans="1:44" ht="21" customHeight="1">
      <c r="A67" s="1651"/>
      <c r="B67" s="1647" t="s">
        <v>70</v>
      </c>
      <c r="C67" s="194" t="s">
        <v>43</v>
      </c>
      <c r="D67" s="242">
        <f t="shared" ref="D67:E78" si="343">SUM(I67,N67,S67,X67,AC67,AH67,AM67)</f>
        <v>0</v>
      </c>
      <c r="E67" s="259">
        <f t="shared" si="343"/>
        <v>0</v>
      </c>
      <c r="F67" s="259">
        <f>G67+H67</f>
        <v>0</v>
      </c>
      <c r="G67" s="259">
        <f t="shared" ref="G67:G78" si="344">SUM(L67+Q67+V67+AA67+AF67+AK67+AP67)</f>
        <v>0</v>
      </c>
      <c r="H67" s="258">
        <f t="shared" ref="H67:H78" si="345">SUM(M67+R67+W67+AB67+AG67+AL67+AQ67)</f>
        <v>0</v>
      </c>
      <c r="I67" s="969">
        <f>SUM('3-1'!I67,'3-2'!I67)</f>
        <v>0</v>
      </c>
      <c r="J67" s="970">
        <f>SUM('3-1'!J67,'3-2'!J67)</f>
        <v>0</v>
      </c>
      <c r="K67" s="970">
        <f>SUM('3-1'!K67,'3-2'!K67)</f>
        <v>0</v>
      </c>
      <c r="L67" s="970">
        <f>SUM('3-1'!L67,'3-2'!L67)</f>
        <v>0</v>
      </c>
      <c r="M67" s="971">
        <f>SUM('3-1'!M67,'3-2'!M67)</f>
        <v>0</v>
      </c>
      <c r="N67" s="969">
        <f>SUM('3-1'!N67,'3-2'!N67)</f>
        <v>0</v>
      </c>
      <c r="O67" s="970">
        <f>SUM('3-1'!O67,'3-2'!O67)</f>
        <v>0</v>
      </c>
      <c r="P67" s="970">
        <f>SUM('3-1'!P67,'3-2'!P67)</f>
        <v>0</v>
      </c>
      <c r="Q67" s="970">
        <f>SUM('3-1'!Q67,'3-2'!Q67)</f>
        <v>0</v>
      </c>
      <c r="R67" s="971">
        <f>SUM('3-1'!R67,'3-2'!R67)</f>
        <v>0</v>
      </c>
      <c r="S67" s="969">
        <f>SUM('3-1'!S67,'3-2'!S67)</f>
        <v>0</v>
      </c>
      <c r="T67" s="970">
        <f>SUM('3-1'!T67,'3-2'!T67)</f>
        <v>0</v>
      </c>
      <c r="U67" s="970">
        <f>SUM('3-1'!U67,'3-2'!U67)</f>
        <v>0</v>
      </c>
      <c r="V67" s="970">
        <f>SUM('3-1'!V67,'3-2'!V67)</f>
        <v>0</v>
      </c>
      <c r="W67" s="971">
        <f>SUM('3-1'!W67,'3-2'!W67)</f>
        <v>0</v>
      </c>
      <c r="X67" s="969">
        <f>SUM('3-1'!X67,'3-2'!X67)</f>
        <v>0</v>
      </c>
      <c r="Y67" s="970">
        <f>SUM('3-1'!Y67,'3-2'!Y67)</f>
        <v>0</v>
      </c>
      <c r="Z67" s="970">
        <f>SUM('3-1'!Z67,'3-2'!Z67)</f>
        <v>0</v>
      </c>
      <c r="AA67" s="970">
        <f>SUM('3-1'!AA67,'3-2'!AA67)</f>
        <v>0</v>
      </c>
      <c r="AB67" s="971">
        <f>SUM('3-1'!AB67,'3-2'!AB67)</f>
        <v>0</v>
      </c>
      <c r="AC67" s="969">
        <f>SUM('3-1'!AC67,'3-2'!AC67)</f>
        <v>0</v>
      </c>
      <c r="AD67" s="970">
        <f>SUM('3-1'!AD67,'3-2'!AD67)</f>
        <v>0</v>
      </c>
      <c r="AE67" s="970">
        <f>SUM('3-1'!AE67,'3-2'!AE67)</f>
        <v>0</v>
      </c>
      <c r="AF67" s="970">
        <f>SUM('3-1'!AF67,'3-2'!AF67)</f>
        <v>0</v>
      </c>
      <c r="AG67" s="971">
        <f>SUM('3-1'!AG67,'3-2'!AG67)</f>
        <v>0</v>
      </c>
      <c r="AH67" s="972">
        <f>SUM('3-1'!AH67,'3-2'!AH67)</f>
        <v>0</v>
      </c>
      <c r="AI67" s="1504">
        <f>SUM('3-1'!AI67,'3-2'!AI67)</f>
        <v>0</v>
      </c>
      <c r="AJ67" s="970">
        <f>SUM('3-1'!AJ67,'3-2'!AJ67)</f>
        <v>0</v>
      </c>
      <c r="AK67" s="970">
        <f>SUM('3-1'!AK67,'3-2'!AK67)</f>
        <v>0</v>
      </c>
      <c r="AL67" s="971">
        <f>SUM('3-1'!AL67,'3-2'!AL67)</f>
        <v>0</v>
      </c>
      <c r="AM67" s="969">
        <f>SUM('3-1'!AM67,'3-2'!AM67)</f>
        <v>0</v>
      </c>
      <c r="AN67" s="970">
        <f>SUM('3-1'!AN67,'3-2'!AN67)</f>
        <v>0</v>
      </c>
      <c r="AO67" s="970">
        <f>SUM('3-1'!AO67,'3-2'!AO67)</f>
        <v>0</v>
      </c>
      <c r="AP67" s="970">
        <f>SUM('3-1'!AP67,'3-2'!AP67)</f>
        <v>0</v>
      </c>
      <c r="AQ67" s="971">
        <f>SUM('3-1'!AQ67,'3-2'!AQ67)</f>
        <v>0</v>
      </c>
      <c r="AR67" s="973">
        <f>SUM('3-1'!AR67,'3-2'!AR67)</f>
        <v>0</v>
      </c>
    </row>
    <row r="68" spans="1:44" ht="21" customHeight="1">
      <c r="A68" s="1651"/>
      <c r="B68" s="1646"/>
      <c r="C68" s="188" t="s">
        <v>44</v>
      </c>
      <c r="D68" s="279">
        <f t="shared" si="343"/>
        <v>0</v>
      </c>
      <c r="E68" s="513">
        <f t="shared" si="343"/>
        <v>0</v>
      </c>
      <c r="F68" s="513">
        <f t="shared" ref="F68:F78" si="346">G68+H68</f>
        <v>0</v>
      </c>
      <c r="G68" s="513">
        <f t="shared" si="344"/>
        <v>0</v>
      </c>
      <c r="H68" s="514">
        <f t="shared" si="345"/>
        <v>0</v>
      </c>
      <c r="I68" s="974">
        <f>SUM('3-1'!I68,'3-2'!I68)</f>
        <v>0</v>
      </c>
      <c r="J68" s="975">
        <f>SUM('3-1'!J68,'3-2'!J68)</f>
        <v>0</v>
      </c>
      <c r="K68" s="975">
        <f>SUM('3-1'!K68,'3-2'!K68)</f>
        <v>0</v>
      </c>
      <c r="L68" s="975">
        <f>SUM('3-1'!L68,'3-2'!L68)</f>
        <v>0</v>
      </c>
      <c r="M68" s="976">
        <f>SUM('3-1'!M68,'3-2'!M68)</f>
        <v>0</v>
      </c>
      <c r="N68" s="974">
        <f>SUM('3-1'!N68,'3-2'!N68)</f>
        <v>0</v>
      </c>
      <c r="O68" s="975">
        <f>SUM('3-1'!O68,'3-2'!O68)</f>
        <v>0</v>
      </c>
      <c r="P68" s="975">
        <f>SUM('3-1'!P68,'3-2'!P68)</f>
        <v>0</v>
      </c>
      <c r="Q68" s="975">
        <f>SUM('3-1'!Q68,'3-2'!Q68)</f>
        <v>0</v>
      </c>
      <c r="R68" s="976">
        <f>SUM('3-1'!R68,'3-2'!R68)</f>
        <v>0</v>
      </c>
      <c r="S68" s="974">
        <f>SUM('3-1'!S68,'3-2'!S68)</f>
        <v>0</v>
      </c>
      <c r="T68" s="975">
        <f>SUM('3-1'!T68,'3-2'!T68)</f>
        <v>0</v>
      </c>
      <c r="U68" s="975">
        <f>SUM('3-1'!U68,'3-2'!U68)</f>
        <v>0</v>
      </c>
      <c r="V68" s="975">
        <f>SUM('3-1'!V68,'3-2'!V68)</f>
        <v>0</v>
      </c>
      <c r="W68" s="976">
        <f>SUM('3-1'!W68,'3-2'!W68)</f>
        <v>0</v>
      </c>
      <c r="X68" s="974">
        <f>SUM('3-1'!X68,'3-2'!X68)</f>
        <v>0</v>
      </c>
      <c r="Y68" s="975">
        <f>SUM('3-1'!Y68,'3-2'!Y68)</f>
        <v>0</v>
      </c>
      <c r="Z68" s="975">
        <f>SUM('3-1'!Z68,'3-2'!Z68)</f>
        <v>0</v>
      </c>
      <c r="AA68" s="975">
        <f>SUM('3-1'!AA68,'3-2'!AA68)</f>
        <v>0</v>
      </c>
      <c r="AB68" s="976">
        <f>SUM('3-1'!AB68,'3-2'!AB68)</f>
        <v>0</v>
      </c>
      <c r="AC68" s="974">
        <f>SUM('3-1'!AC68,'3-2'!AC68)</f>
        <v>0</v>
      </c>
      <c r="AD68" s="975">
        <f>SUM('3-1'!AD68,'3-2'!AD68)</f>
        <v>0</v>
      </c>
      <c r="AE68" s="975">
        <f>SUM('3-1'!AE68,'3-2'!AE68)</f>
        <v>0</v>
      </c>
      <c r="AF68" s="975">
        <f>SUM('3-1'!AF68,'3-2'!AF68)</f>
        <v>0</v>
      </c>
      <c r="AG68" s="976">
        <f>SUM('3-1'!AG68,'3-2'!AG68)</f>
        <v>0</v>
      </c>
      <c r="AH68" s="977">
        <f>SUM('3-1'!AH68,'3-2'!AH68)</f>
        <v>0</v>
      </c>
      <c r="AI68" s="1505">
        <f>SUM('3-1'!AI68,'3-2'!AI68)</f>
        <v>0</v>
      </c>
      <c r="AJ68" s="975">
        <f>SUM('3-1'!AJ68,'3-2'!AJ68)</f>
        <v>0</v>
      </c>
      <c r="AK68" s="975">
        <f>SUM('3-1'!AK68,'3-2'!AK68)</f>
        <v>0</v>
      </c>
      <c r="AL68" s="976">
        <f>SUM('3-1'!AL68,'3-2'!AL68)</f>
        <v>0</v>
      </c>
      <c r="AM68" s="974">
        <f>SUM('3-1'!AM68,'3-2'!AM68)</f>
        <v>0</v>
      </c>
      <c r="AN68" s="975">
        <f>SUM('3-1'!AN68,'3-2'!AN68)</f>
        <v>0</v>
      </c>
      <c r="AO68" s="975">
        <f>SUM('3-1'!AO68,'3-2'!AO68)</f>
        <v>0</v>
      </c>
      <c r="AP68" s="975">
        <f>SUM('3-1'!AP68,'3-2'!AP68)</f>
        <v>0</v>
      </c>
      <c r="AQ68" s="976">
        <f>SUM('3-1'!AQ68,'3-2'!AQ68)</f>
        <v>0</v>
      </c>
      <c r="AR68" s="978">
        <f>SUM('3-1'!AR68,'3-2'!AR68)</f>
        <v>0</v>
      </c>
    </row>
    <row r="69" spans="1:44" ht="21" customHeight="1">
      <c r="A69" s="1651"/>
      <c r="B69" s="1647" t="s">
        <v>71</v>
      </c>
      <c r="C69" s="194" t="s">
        <v>43</v>
      </c>
      <c r="D69" s="242">
        <f t="shared" si="343"/>
        <v>0</v>
      </c>
      <c r="E69" s="259">
        <f t="shared" si="343"/>
        <v>0</v>
      </c>
      <c r="F69" s="259">
        <f t="shared" si="346"/>
        <v>0</v>
      </c>
      <c r="G69" s="259">
        <f t="shared" si="344"/>
        <v>0</v>
      </c>
      <c r="H69" s="258">
        <f t="shared" si="345"/>
        <v>0</v>
      </c>
      <c r="I69" s="969">
        <f>SUM('3-1'!I69,'3-2'!I69)</f>
        <v>0</v>
      </c>
      <c r="J69" s="970">
        <f>SUM('3-1'!J69,'3-2'!J69)</f>
        <v>0</v>
      </c>
      <c r="K69" s="970">
        <f>SUM('3-1'!K69,'3-2'!K69)</f>
        <v>0</v>
      </c>
      <c r="L69" s="970">
        <f>SUM('3-1'!L69,'3-2'!L69)</f>
        <v>0</v>
      </c>
      <c r="M69" s="971">
        <f>SUM('3-1'!M69,'3-2'!M69)</f>
        <v>0</v>
      </c>
      <c r="N69" s="969">
        <f>SUM('3-1'!N69,'3-2'!N69)</f>
        <v>0</v>
      </c>
      <c r="O69" s="970">
        <f>SUM('3-1'!O69,'3-2'!O69)</f>
        <v>0</v>
      </c>
      <c r="P69" s="970">
        <f>SUM('3-1'!P69,'3-2'!P69)</f>
        <v>0</v>
      </c>
      <c r="Q69" s="970">
        <f>SUM('3-1'!Q69,'3-2'!Q69)</f>
        <v>0</v>
      </c>
      <c r="R69" s="971">
        <f>SUM('3-1'!R69,'3-2'!R69)</f>
        <v>0</v>
      </c>
      <c r="S69" s="969">
        <f>SUM('3-1'!S69,'3-2'!S69)</f>
        <v>0</v>
      </c>
      <c r="T69" s="970">
        <f>SUM('3-1'!T69,'3-2'!T69)</f>
        <v>0</v>
      </c>
      <c r="U69" s="970">
        <f>SUM('3-1'!U69,'3-2'!U69)</f>
        <v>0</v>
      </c>
      <c r="V69" s="970">
        <f>SUM('3-1'!V69,'3-2'!V69)</f>
        <v>0</v>
      </c>
      <c r="W69" s="971">
        <f>SUM('3-1'!W69,'3-2'!W69)</f>
        <v>0</v>
      </c>
      <c r="X69" s="969">
        <f>SUM('3-1'!X69,'3-2'!X69)</f>
        <v>0</v>
      </c>
      <c r="Y69" s="970">
        <f>SUM('3-1'!Y69,'3-2'!Y69)</f>
        <v>0</v>
      </c>
      <c r="Z69" s="970">
        <f>SUM('3-1'!Z69,'3-2'!Z69)</f>
        <v>0</v>
      </c>
      <c r="AA69" s="970">
        <f>SUM('3-1'!AA69,'3-2'!AA69)</f>
        <v>0</v>
      </c>
      <c r="AB69" s="971">
        <f>SUM('3-1'!AB69,'3-2'!AB69)</f>
        <v>0</v>
      </c>
      <c r="AC69" s="969">
        <f>SUM('3-1'!AC69,'3-2'!AC69)</f>
        <v>0</v>
      </c>
      <c r="AD69" s="970">
        <f>SUM('3-1'!AD69,'3-2'!AD69)</f>
        <v>0</v>
      </c>
      <c r="AE69" s="970">
        <f>SUM('3-1'!AE69,'3-2'!AE69)</f>
        <v>0</v>
      </c>
      <c r="AF69" s="970">
        <f>SUM('3-1'!AF69,'3-2'!AF69)</f>
        <v>0</v>
      </c>
      <c r="AG69" s="971">
        <f>SUM('3-1'!AG69,'3-2'!AG69)</f>
        <v>0</v>
      </c>
      <c r="AH69" s="972">
        <f>SUM('3-1'!AH69,'3-2'!AH69)</f>
        <v>0</v>
      </c>
      <c r="AI69" s="1504">
        <f>SUM('3-1'!AI69,'3-2'!AI69)</f>
        <v>0</v>
      </c>
      <c r="AJ69" s="970">
        <f>SUM('3-1'!AJ69,'3-2'!AJ69)</f>
        <v>0</v>
      </c>
      <c r="AK69" s="970">
        <f>SUM('3-1'!AK69,'3-2'!AK69)</f>
        <v>0</v>
      </c>
      <c r="AL69" s="971">
        <f>SUM('3-1'!AL69,'3-2'!AL69)</f>
        <v>0</v>
      </c>
      <c r="AM69" s="969">
        <f>SUM('3-1'!AM69,'3-2'!AM69)</f>
        <v>0</v>
      </c>
      <c r="AN69" s="970">
        <f>SUM('3-1'!AN69,'3-2'!AN69)</f>
        <v>0</v>
      </c>
      <c r="AO69" s="970">
        <f>SUM('3-1'!AO69,'3-2'!AO69)</f>
        <v>0</v>
      </c>
      <c r="AP69" s="970">
        <f>SUM('3-1'!AP69,'3-2'!AP69)</f>
        <v>0</v>
      </c>
      <c r="AQ69" s="971">
        <f>SUM('3-1'!AQ69,'3-2'!AQ69)</f>
        <v>0</v>
      </c>
      <c r="AR69" s="973">
        <f>SUM('3-1'!AR69,'3-2'!AR69)</f>
        <v>0</v>
      </c>
    </row>
    <row r="70" spans="1:44" ht="21" customHeight="1">
      <c r="A70" s="1651"/>
      <c r="B70" s="1646"/>
      <c r="C70" s="188" t="s">
        <v>44</v>
      </c>
      <c r="D70" s="279">
        <f t="shared" si="343"/>
        <v>0</v>
      </c>
      <c r="E70" s="513">
        <f t="shared" si="343"/>
        <v>0</v>
      </c>
      <c r="F70" s="513">
        <f t="shared" si="346"/>
        <v>0</v>
      </c>
      <c r="G70" s="513">
        <f t="shared" si="344"/>
        <v>0</v>
      </c>
      <c r="H70" s="514">
        <f t="shared" si="345"/>
        <v>0</v>
      </c>
      <c r="I70" s="974">
        <f>SUM('3-1'!I70,'3-2'!I70)</f>
        <v>0</v>
      </c>
      <c r="J70" s="975">
        <f>SUM('3-1'!J70,'3-2'!J70)</f>
        <v>0</v>
      </c>
      <c r="K70" s="975">
        <f>SUM('3-1'!K70,'3-2'!K70)</f>
        <v>0</v>
      </c>
      <c r="L70" s="975">
        <f>SUM('3-1'!L70,'3-2'!L70)</f>
        <v>0</v>
      </c>
      <c r="M70" s="976">
        <f>SUM('3-1'!M70,'3-2'!M70)</f>
        <v>0</v>
      </c>
      <c r="N70" s="974">
        <f>SUM('3-1'!N70,'3-2'!N70)</f>
        <v>0</v>
      </c>
      <c r="O70" s="975">
        <f>SUM('3-1'!O70,'3-2'!O70)</f>
        <v>0</v>
      </c>
      <c r="P70" s="975">
        <f>SUM('3-1'!P70,'3-2'!P70)</f>
        <v>0</v>
      </c>
      <c r="Q70" s="975">
        <f>SUM('3-1'!Q70,'3-2'!Q70)</f>
        <v>0</v>
      </c>
      <c r="R70" s="976">
        <f>SUM('3-1'!R70,'3-2'!R70)</f>
        <v>0</v>
      </c>
      <c r="S70" s="974">
        <f>SUM('3-1'!S70,'3-2'!S70)</f>
        <v>0</v>
      </c>
      <c r="T70" s="975">
        <f>SUM('3-1'!T70,'3-2'!T70)</f>
        <v>0</v>
      </c>
      <c r="U70" s="975">
        <f>SUM('3-1'!U70,'3-2'!U70)</f>
        <v>0</v>
      </c>
      <c r="V70" s="975">
        <f>SUM('3-1'!V70,'3-2'!V70)</f>
        <v>0</v>
      </c>
      <c r="W70" s="976">
        <f>SUM('3-1'!W70,'3-2'!W70)</f>
        <v>0</v>
      </c>
      <c r="X70" s="974">
        <f>SUM('3-1'!X70,'3-2'!X70)</f>
        <v>0</v>
      </c>
      <c r="Y70" s="975">
        <f>SUM('3-1'!Y70,'3-2'!Y70)</f>
        <v>0</v>
      </c>
      <c r="Z70" s="975">
        <f>SUM('3-1'!Z70,'3-2'!Z70)</f>
        <v>0</v>
      </c>
      <c r="AA70" s="975">
        <f>SUM('3-1'!AA70,'3-2'!AA70)</f>
        <v>0</v>
      </c>
      <c r="AB70" s="976">
        <f>SUM('3-1'!AB70,'3-2'!AB70)</f>
        <v>0</v>
      </c>
      <c r="AC70" s="974">
        <f>SUM('3-1'!AC70,'3-2'!AC70)</f>
        <v>0</v>
      </c>
      <c r="AD70" s="975">
        <f>SUM('3-1'!AD70,'3-2'!AD70)</f>
        <v>0</v>
      </c>
      <c r="AE70" s="975">
        <f>SUM('3-1'!AE70,'3-2'!AE70)</f>
        <v>0</v>
      </c>
      <c r="AF70" s="975">
        <f>SUM('3-1'!AF70,'3-2'!AF70)</f>
        <v>0</v>
      </c>
      <c r="AG70" s="976">
        <f>SUM('3-1'!AG70,'3-2'!AG70)</f>
        <v>0</v>
      </c>
      <c r="AH70" s="977">
        <f>SUM('3-1'!AH70,'3-2'!AH70)</f>
        <v>0</v>
      </c>
      <c r="AI70" s="1505">
        <f>SUM('3-1'!AI70,'3-2'!AI70)</f>
        <v>0</v>
      </c>
      <c r="AJ70" s="975">
        <f>SUM('3-1'!AJ70,'3-2'!AJ70)</f>
        <v>0</v>
      </c>
      <c r="AK70" s="975">
        <f>SUM('3-1'!AK70,'3-2'!AK70)</f>
        <v>0</v>
      </c>
      <c r="AL70" s="976">
        <f>SUM('3-1'!AL70,'3-2'!AL70)</f>
        <v>0</v>
      </c>
      <c r="AM70" s="974">
        <f>SUM('3-1'!AM70,'3-2'!AM70)</f>
        <v>0</v>
      </c>
      <c r="AN70" s="975">
        <f>SUM('3-1'!AN70,'3-2'!AN70)</f>
        <v>0</v>
      </c>
      <c r="AO70" s="975">
        <f>SUM('3-1'!AO70,'3-2'!AO70)</f>
        <v>0</v>
      </c>
      <c r="AP70" s="975">
        <f>SUM('3-1'!AP70,'3-2'!AP70)</f>
        <v>0</v>
      </c>
      <c r="AQ70" s="976">
        <f>SUM('3-1'!AQ70,'3-2'!AQ70)</f>
        <v>0</v>
      </c>
      <c r="AR70" s="978">
        <f>SUM('3-1'!AR70,'3-2'!AR70)</f>
        <v>0</v>
      </c>
    </row>
    <row r="71" spans="1:44" ht="21" customHeight="1">
      <c r="A71" s="1651"/>
      <c r="B71" s="1647" t="s">
        <v>72</v>
      </c>
      <c r="C71" s="194" t="s">
        <v>43</v>
      </c>
      <c r="D71" s="242">
        <f t="shared" si="343"/>
        <v>0</v>
      </c>
      <c r="E71" s="259">
        <f t="shared" si="343"/>
        <v>0</v>
      </c>
      <c r="F71" s="259">
        <f t="shared" si="346"/>
        <v>0</v>
      </c>
      <c r="G71" s="259">
        <f t="shared" si="344"/>
        <v>0</v>
      </c>
      <c r="H71" s="258">
        <f t="shared" si="345"/>
        <v>0</v>
      </c>
      <c r="I71" s="969">
        <f>SUM('3-1'!I71,'3-2'!I71)</f>
        <v>0</v>
      </c>
      <c r="J71" s="970">
        <f>SUM('3-1'!J71,'3-2'!J71)</f>
        <v>0</v>
      </c>
      <c r="K71" s="970">
        <f>SUM('3-1'!K71,'3-2'!K71)</f>
        <v>0</v>
      </c>
      <c r="L71" s="970">
        <f>SUM('3-1'!L71,'3-2'!L71)</f>
        <v>0</v>
      </c>
      <c r="M71" s="971">
        <f>SUM('3-1'!M71,'3-2'!M71)</f>
        <v>0</v>
      </c>
      <c r="N71" s="969">
        <f>SUM('3-1'!N71,'3-2'!N71)</f>
        <v>0</v>
      </c>
      <c r="O71" s="970">
        <f>SUM('3-1'!O71,'3-2'!O71)</f>
        <v>0</v>
      </c>
      <c r="P71" s="970">
        <f>SUM('3-1'!P71,'3-2'!P71)</f>
        <v>0</v>
      </c>
      <c r="Q71" s="970">
        <f>SUM('3-1'!Q71,'3-2'!Q71)</f>
        <v>0</v>
      </c>
      <c r="R71" s="971">
        <f>SUM('3-1'!R71,'3-2'!R71)</f>
        <v>0</v>
      </c>
      <c r="S71" s="969">
        <f>SUM('3-1'!S71,'3-2'!S71)</f>
        <v>0</v>
      </c>
      <c r="T71" s="970">
        <f>SUM('3-1'!T71,'3-2'!T71)</f>
        <v>0</v>
      </c>
      <c r="U71" s="970">
        <f>SUM('3-1'!U71,'3-2'!U71)</f>
        <v>0</v>
      </c>
      <c r="V71" s="970">
        <f>SUM('3-1'!V71,'3-2'!V71)</f>
        <v>0</v>
      </c>
      <c r="W71" s="971">
        <f>SUM('3-1'!W71,'3-2'!W71)</f>
        <v>0</v>
      </c>
      <c r="X71" s="969">
        <f>SUM('3-1'!X71,'3-2'!X71)</f>
        <v>0</v>
      </c>
      <c r="Y71" s="970">
        <f>SUM('3-1'!Y71,'3-2'!Y71)</f>
        <v>0</v>
      </c>
      <c r="Z71" s="970">
        <f>SUM('3-1'!Z71,'3-2'!Z71)</f>
        <v>0</v>
      </c>
      <c r="AA71" s="970">
        <f>SUM('3-1'!AA71,'3-2'!AA71)</f>
        <v>0</v>
      </c>
      <c r="AB71" s="971">
        <f>SUM('3-1'!AB71,'3-2'!AB71)</f>
        <v>0</v>
      </c>
      <c r="AC71" s="969">
        <f>SUM('3-1'!AC71,'3-2'!AC71)</f>
        <v>0</v>
      </c>
      <c r="AD71" s="970">
        <f>SUM('3-1'!AD71,'3-2'!AD71)</f>
        <v>0</v>
      </c>
      <c r="AE71" s="970">
        <f>SUM('3-1'!AE71,'3-2'!AE71)</f>
        <v>0</v>
      </c>
      <c r="AF71" s="970">
        <f>SUM('3-1'!AF71,'3-2'!AF71)</f>
        <v>0</v>
      </c>
      <c r="AG71" s="971">
        <f>SUM('3-1'!AG71,'3-2'!AG71)</f>
        <v>0</v>
      </c>
      <c r="AH71" s="972">
        <f>SUM('3-1'!AH71,'3-2'!AH71)</f>
        <v>0</v>
      </c>
      <c r="AI71" s="1504">
        <f>SUM('3-1'!AI71,'3-2'!AI71)</f>
        <v>0</v>
      </c>
      <c r="AJ71" s="970">
        <f>SUM('3-1'!AJ71,'3-2'!AJ71)</f>
        <v>0</v>
      </c>
      <c r="AK71" s="970">
        <f>SUM('3-1'!AK71,'3-2'!AK71)</f>
        <v>0</v>
      </c>
      <c r="AL71" s="971">
        <f>SUM('3-1'!AL71,'3-2'!AL71)</f>
        <v>0</v>
      </c>
      <c r="AM71" s="969">
        <f>SUM('3-1'!AM71,'3-2'!AM71)</f>
        <v>0</v>
      </c>
      <c r="AN71" s="970">
        <f>SUM('3-1'!AN71,'3-2'!AN71)</f>
        <v>0</v>
      </c>
      <c r="AO71" s="970">
        <f>SUM('3-1'!AO71,'3-2'!AO71)</f>
        <v>0</v>
      </c>
      <c r="AP71" s="970">
        <f>SUM('3-1'!AP71,'3-2'!AP71)</f>
        <v>0</v>
      </c>
      <c r="AQ71" s="971">
        <f>SUM('3-1'!AQ71,'3-2'!AQ71)</f>
        <v>0</v>
      </c>
      <c r="AR71" s="973">
        <f>SUM('3-1'!AR71,'3-2'!AR71)</f>
        <v>0</v>
      </c>
    </row>
    <row r="72" spans="1:44" ht="21" customHeight="1">
      <c r="A72" s="1651"/>
      <c r="B72" s="1646"/>
      <c r="C72" s="188" t="s">
        <v>44</v>
      </c>
      <c r="D72" s="279">
        <f t="shared" si="343"/>
        <v>0</v>
      </c>
      <c r="E72" s="513">
        <f t="shared" si="343"/>
        <v>0</v>
      </c>
      <c r="F72" s="513">
        <f t="shared" si="346"/>
        <v>0</v>
      </c>
      <c r="G72" s="513">
        <f t="shared" si="344"/>
        <v>0</v>
      </c>
      <c r="H72" s="514">
        <f t="shared" si="345"/>
        <v>0</v>
      </c>
      <c r="I72" s="974">
        <f>SUM('3-1'!I72,'3-2'!I72)</f>
        <v>0</v>
      </c>
      <c r="J72" s="975">
        <f>SUM('3-1'!J72,'3-2'!J72)</f>
        <v>0</v>
      </c>
      <c r="K72" s="975">
        <f>SUM('3-1'!K72,'3-2'!K72)</f>
        <v>0</v>
      </c>
      <c r="L72" s="975">
        <f>SUM('3-1'!L72,'3-2'!L72)</f>
        <v>0</v>
      </c>
      <c r="M72" s="976">
        <f>SUM('3-1'!M72,'3-2'!M72)</f>
        <v>0</v>
      </c>
      <c r="N72" s="974">
        <f>SUM('3-1'!N72,'3-2'!N72)</f>
        <v>0</v>
      </c>
      <c r="O72" s="975">
        <f>SUM('3-1'!O72,'3-2'!O72)</f>
        <v>0</v>
      </c>
      <c r="P72" s="975">
        <f>SUM('3-1'!P72,'3-2'!P72)</f>
        <v>0</v>
      </c>
      <c r="Q72" s="975">
        <f>SUM('3-1'!Q72,'3-2'!Q72)</f>
        <v>0</v>
      </c>
      <c r="R72" s="976">
        <f>SUM('3-1'!R72,'3-2'!R72)</f>
        <v>0</v>
      </c>
      <c r="S72" s="974">
        <f>SUM('3-1'!S72,'3-2'!S72)</f>
        <v>0</v>
      </c>
      <c r="T72" s="975">
        <f>SUM('3-1'!T72,'3-2'!T72)</f>
        <v>0</v>
      </c>
      <c r="U72" s="975">
        <f>SUM('3-1'!U72,'3-2'!U72)</f>
        <v>0</v>
      </c>
      <c r="V72" s="975">
        <f>SUM('3-1'!V72,'3-2'!V72)</f>
        <v>0</v>
      </c>
      <c r="W72" s="976">
        <f>SUM('3-1'!W72,'3-2'!W72)</f>
        <v>0</v>
      </c>
      <c r="X72" s="974">
        <f>SUM('3-1'!X72,'3-2'!X72)</f>
        <v>0</v>
      </c>
      <c r="Y72" s="975">
        <f>SUM('3-1'!Y72,'3-2'!Y72)</f>
        <v>0</v>
      </c>
      <c r="Z72" s="975">
        <f>SUM('3-1'!Z72,'3-2'!Z72)</f>
        <v>0</v>
      </c>
      <c r="AA72" s="975">
        <f>SUM('3-1'!AA72,'3-2'!AA72)</f>
        <v>0</v>
      </c>
      <c r="AB72" s="976">
        <f>SUM('3-1'!AB72,'3-2'!AB72)</f>
        <v>0</v>
      </c>
      <c r="AC72" s="974">
        <f>SUM('3-1'!AC72,'3-2'!AC72)</f>
        <v>0</v>
      </c>
      <c r="AD72" s="975">
        <f>SUM('3-1'!AD72,'3-2'!AD72)</f>
        <v>0</v>
      </c>
      <c r="AE72" s="975">
        <f>SUM('3-1'!AE72,'3-2'!AE72)</f>
        <v>0</v>
      </c>
      <c r="AF72" s="975">
        <f>SUM('3-1'!AF72,'3-2'!AF72)</f>
        <v>0</v>
      </c>
      <c r="AG72" s="976">
        <f>SUM('3-1'!AG72,'3-2'!AG72)</f>
        <v>0</v>
      </c>
      <c r="AH72" s="977">
        <f>SUM('3-1'!AH72,'3-2'!AH72)</f>
        <v>0</v>
      </c>
      <c r="AI72" s="1505">
        <f>SUM('3-1'!AI72,'3-2'!AI72)</f>
        <v>0</v>
      </c>
      <c r="AJ72" s="975">
        <f>SUM('3-1'!AJ72,'3-2'!AJ72)</f>
        <v>0</v>
      </c>
      <c r="AK72" s="975">
        <f>SUM('3-1'!AK72,'3-2'!AK72)</f>
        <v>0</v>
      </c>
      <c r="AL72" s="976">
        <f>SUM('3-1'!AL72,'3-2'!AL72)</f>
        <v>0</v>
      </c>
      <c r="AM72" s="974">
        <f>SUM('3-1'!AM72,'3-2'!AM72)</f>
        <v>0</v>
      </c>
      <c r="AN72" s="975">
        <f>SUM('3-1'!AN72,'3-2'!AN72)</f>
        <v>0</v>
      </c>
      <c r="AO72" s="975">
        <f>SUM('3-1'!AO72,'3-2'!AO72)</f>
        <v>0</v>
      </c>
      <c r="AP72" s="975">
        <f>SUM('3-1'!AP72,'3-2'!AP72)</f>
        <v>0</v>
      </c>
      <c r="AQ72" s="976">
        <f>SUM('3-1'!AQ72,'3-2'!AQ72)</f>
        <v>0</v>
      </c>
      <c r="AR72" s="978">
        <f>SUM('3-1'!AR72,'3-2'!AR72)</f>
        <v>0</v>
      </c>
    </row>
    <row r="73" spans="1:44" ht="21" customHeight="1">
      <c r="A73" s="1651"/>
      <c r="B73" s="1647" t="s">
        <v>73</v>
      </c>
      <c r="C73" s="194" t="s">
        <v>43</v>
      </c>
      <c r="D73" s="242">
        <f t="shared" si="343"/>
        <v>0</v>
      </c>
      <c r="E73" s="259">
        <f t="shared" si="343"/>
        <v>0</v>
      </c>
      <c r="F73" s="259">
        <f t="shared" si="346"/>
        <v>0</v>
      </c>
      <c r="G73" s="259">
        <f t="shared" si="344"/>
        <v>0</v>
      </c>
      <c r="H73" s="258">
        <f t="shared" si="345"/>
        <v>0</v>
      </c>
      <c r="I73" s="969">
        <f>SUM('3-1'!I73,'3-2'!I73)</f>
        <v>0</v>
      </c>
      <c r="J73" s="970">
        <f>SUM('3-1'!J73,'3-2'!J73)</f>
        <v>0</v>
      </c>
      <c r="K73" s="970">
        <f>SUM('3-1'!K73,'3-2'!K73)</f>
        <v>0</v>
      </c>
      <c r="L73" s="970">
        <f>SUM('3-1'!L73,'3-2'!L73)</f>
        <v>0</v>
      </c>
      <c r="M73" s="971">
        <f>SUM('3-1'!M73,'3-2'!M73)</f>
        <v>0</v>
      </c>
      <c r="N73" s="969">
        <f>SUM('3-1'!N73,'3-2'!N73)</f>
        <v>0</v>
      </c>
      <c r="O73" s="970">
        <f>SUM('3-1'!O73,'3-2'!O73)</f>
        <v>0</v>
      </c>
      <c r="P73" s="970">
        <f>SUM('3-1'!P73,'3-2'!P73)</f>
        <v>0</v>
      </c>
      <c r="Q73" s="970">
        <f>SUM('3-1'!Q73,'3-2'!Q73)</f>
        <v>0</v>
      </c>
      <c r="R73" s="971">
        <f>SUM('3-1'!R73,'3-2'!R73)</f>
        <v>0</v>
      </c>
      <c r="S73" s="969">
        <f>SUM('3-1'!S73,'3-2'!S73)</f>
        <v>0</v>
      </c>
      <c r="T73" s="970">
        <f>SUM('3-1'!T73,'3-2'!T73)</f>
        <v>0</v>
      </c>
      <c r="U73" s="970">
        <f>SUM('3-1'!U73,'3-2'!U73)</f>
        <v>0</v>
      </c>
      <c r="V73" s="970">
        <f>SUM('3-1'!V73,'3-2'!V73)</f>
        <v>0</v>
      </c>
      <c r="W73" s="971">
        <f>SUM('3-1'!W73,'3-2'!W73)</f>
        <v>0</v>
      </c>
      <c r="X73" s="969">
        <f>SUM('3-1'!X73,'3-2'!X73)</f>
        <v>0</v>
      </c>
      <c r="Y73" s="970">
        <f>SUM('3-1'!Y73,'3-2'!Y73)</f>
        <v>0</v>
      </c>
      <c r="Z73" s="970">
        <f>SUM('3-1'!Z73,'3-2'!Z73)</f>
        <v>0</v>
      </c>
      <c r="AA73" s="970">
        <f>SUM('3-1'!AA73,'3-2'!AA73)</f>
        <v>0</v>
      </c>
      <c r="AB73" s="971">
        <f>SUM('3-1'!AB73,'3-2'!AB73)</f>
        <v>0</v>
      </c>
      <c r="AC73" s="969">
        <f>SUM('3-1'!AC73,'3-2'!AC73)</f>
        <v>0</v>
      </c>
      <c r="AD73" s="970">
        <f>SUM('3-1'!AD73,'3-2'!AD73)</f>
        <v>0</v>
      </c>
      <c r="AE73" s="970">
        <f>SUM('3-1'!AE73,'3-2'!AE73)</f>
        <v>0</v>
      </c>
      <c r="AF73" s="970">
        <f>SUM('3-1'!AF73,'3-2'!AF73)</f>
        <v>0</v>
      </c>
      <c r="AG73" s="971">
        <f>SUM('3-1'!AG73,'3-2'!AG73)</f>
        <v>0</v>
      </c>
      <c r="AH73" s="972">
        <f>SUM('3-1'!AH73,'3-2'!AH73)</f>
        <v>0</v>
      </c>
      <c r="AI73" s="1504">
        <f>SUM('3-1'!AI73,'3-2'!AI73)</f>
        <v>0</v>
      </c>
      <c r="AJ73" s="970">
        <f>SUM('3-1'!AJ73,'3-2'!AJ73)</f>
        <v>0</v>
      </c>
      <c r="AK73" s="970">
        <f>SUM('3-1'!AK73,'3-2'!AK73)</f>
        <v>0</v>
      </c>
      <c r="AL73" s="971">
        <f>SUM('3-1'!AL73,'3-2'!AL73)</f>
        <v>0</v>
      </c>
      <c r="AM73" s="969">
        <f>SUM('3-1'!AM73,'3-2'!AM73)</f>
        <v>0</v>
      </c>
      <c r="AN73" s="970">
        <f>SUM('3-1'!AN73,'3-2'!AN73)</f>
        <v>0</v>
      </c>
      <c r="AO73" s="970">
        <f>SUM('3-1'!AO73,'3-2'!AO73)</f>
        <v>0</v>
      </c>
      <c r="AP73" s="970">
        <f>SUM('3-1'!AP73,'3-2'!AP73)</f>
        <v>0</v>
      </c>
      <c r="AQ73" s="971">
        <f>SUM('3-1'!AQ73,'3-2'!AQ73)</f>
        <v>0</v>
      </c>
      <c r="AR73" s="973">
        <f>SUM('3-1'!AR73,'3-2'!AR73)</f>
        <v>0</v>
      </c>
    </row>
    <row r="74" spans="1:44" ht="17.25" customHeight="1">
      <c r="A74" s="1651"/>
      <c r="B74" s="1646"/>
      <c r="C74" s="188" t="s">
        <v>44</v>
      </c>
      <c r="D74" s="279">
        <f t="shared" si="343"/>
        <v>0</v>
      </c>
      <c r="E74" s="513">
        <f t="shared" si="343"/>
        <v>0</v>
      </c>
      <c r="F74" s="513">
        <f t="shared" si="346"/>
        <v>0</v>
      </c>
      <c r="G74" s="513">
        <f t="shared" si="344"/>
        <v>0</v>
      </c>
      <c r="H74" s="514">
        <f t="shared" si="345"/>
        <v>0</v>
      </c>
      <c r="I74" s="974">
        <f>SUM('3-1'!I74,'3-2'!I74)</f>
        <v>0</v>
      </c>
      <c r="J74" s="975">
        <f>SUM('3-1'!J74,'3-2'!J74)</f>
        <v>0</v>
      </c>
      <c r="K74" s="975">
        <f>SUM('3-1'!K74,'3-2'!K74)</f>
        <v>0</v>
      </c>
      <c r="L74" s="975">
        <f>SUM('3-1'!L74,'3-2'!L74)</f>
        <v>0</v>
      </c>
      <c r="M74" s="976">
        <f>SUM('3-1'!M74,'3-2'!M74)</f>
        <v>0</v>
      </c>
      <c r="N74" s="974">
        <f>SUM('3-1'!N74,'3-2'!N74)</f>
        <v>0</v>
      </c>
      <c r="O74" s="975">
        <f>SUM('3-1'!O74,'3-2'!O74)</f>
        <v>0</v>
      </c>
      <c r="P74" s="975">
        <f>SUM('3-1'!P74,'3-2'!P74)</f>
        <v>0</v>
      </c>
      <c r="Q74" s="975">
        <f>SUM('3-1'!Q74,'3-2'!Q74)</f>
        <v>0</v>
      </c>
      <c r="R74" s="976">
        <f>SUM('3-1'!R74,'3-2'!R74)</f>
        <v>0</v>
      </c>
      <c r="S74" s="974">
        <f>SUM('3-1'!S74,'3-2'!S74)</f>
        <v>0</v>
      </c>
      <c r="T74" s="975">
        <f>SUM('3-1'!T74,'3-2'!T74)</f>
        <v>0</v>
      </c>
      <c r="U74" s="975">
        <f>SUM('3-1'!U74,'3-2'!U74)</f>
        <v>0</v>
      </c>
      <c r="V74" s="975">
        <f>SUM('3-1'!V74,'3-2'!V74)</f>
        <v>0</v>
      </c>
      <c r="W74" s="976">
        <f>SUM('3-1'!W74,'3-2'!W74)</f>
        <v>0</v>
      </c>
      <c r="X74" s="974">
        <f>SUM('3-1'!X74,'3-2'!X74)</f>
        <v>0</v>
      </c>
      <c r="Y74" s="975">
        <f>SUM('3-1'!Y74,'3-2'!Y74)</f>
        <v>0</v>
      </c>
      <c r="Z74" s="975">
        <f>SUM('3-1'!Z74,'3-2'!Z74)</f>
        <v>0</v>
      </c>
      <c r="AA74" s="975">
        <f>SUM('3-1'!AA74,'3-2'!AA74)</f>
        <v>0</v>
      </c>
      <c r="AB74" s="976">
        <f>SUM('3-1'!AB74,'3-2'!AB74)</f>
        <v>0</v>
      </c>
      <c r="AC74" s="974">
        <f>SUM('3-1'!AC74,'3-2'!AC74)</f>
        <v>0</v>
      </c>
      <c r="AD74" s="975">
        <f>SUM('3-1'!AD74,'3-2'!AD74)</f>
        <v>0</v>
      </c>
      <c r="AE74" s="975">
        <f>SUM('3-1'!AE74,'3-2'!AE74)</f>
        <v>0</v>
      </c>
      <c r="AF74" s="975">
        <f>SUM('3-1'!AF74,'3-2'!AF74)</f>
        <v>0</v>
      </c>
      <c r="AG74" s="976">
        <f>SUM('3-1'!AG74,'3-2'!AG74)</f>
        <v>0</v>
      </c>
      <c r="AH74" s="977">
        <f>SUM('3-1'!AH74,'3-2'!AH74)</f>
        <v>0</v>
      </c>
      <c r="AI74" s="1505">
        <f>SUM('3-1'!AI74,'3-2'!AI74)</f>
        <v>0</v>
      </c>
      <c r="AJ74" s="975">
        <f>SUM('3-1'!AJ74,'3-2'!AJ74)</f>
        <v>0</v>
      </c>
      <c r="AK74" s="975">
        <f>SUM('3-1'!AK74,'3-2'!AK74)</f>
        <v>0</v>
      </c>
      <c r="AL74" s="976">
        <f>SUM('3-1'!AL74,'3-2'!AL74)</f>
        <v>0</v>
      </c>
      <c r="AM74" s="974">
        <f>SUM('3-1'!AM74,'3-2'!AM74)</f>
        <v>0</v>
      </c>
      <c r="AN74" s="975">
        <f>SUM('3-1'!AN74,'3-2'!AN74)</f>
        <v>0</v>
      </c>
      <c r="AO74" s="975">
        <f>SUM('3-1'!AO74,'3-2'!AO74)</f>
        <v>0</v>
      </c>
      <c r="AP74" s="975">
        <f>SUM('3-1'!AP74,'3-2'!AP74)</f>
        <v>0</v>
      </c>
      <c r="AQ74" s="976">
        <f>SUM('3-1'!AQ74,'3-2'!AQ74)</f>
        <v>0</v>
      </c>
      <c r="AR74" s="978">
        <f>SUM('3-1'!AR74,'3-2'!AR74)</f>
        <v>0</v>
      </c>
    </row>
    <row r="75" spans="1:44" ht="21" customHeight="1">
      <c r="A75" s="1651"/>
      <c r="B75" s="1647" t="s">
        <v>74</v>
      </c>
      <c r="C75" s="194" t="s">
        <v>43</v>
      </c>
      <c r="D75" s="242">
        <f t="shared" si="343"/>
        <v>0</v>
      </c>
      <c r="E75" s="259">
        <f t="shared" si="343"/>
        <v>0</v>
      </c>
      <c r="F75" s="259">
        <f t="shared" si="346"/>
        <v>0</v>
      </c>
      <c r="G75" s="259">
        <f t="shared" si="344"/>
        <v>0</v>
      </c>
      <c r="H75" s="258">
        <f t="shared" si="345"/>
        <v>0</v>
      </c>
      <c r="I75" s="969">
        <f>SUM('3-1'!I75,'3-2'!I75)</f>
        <v>0</v>
      </c>
      <c r="J75" s="970">
        <f>SUM('3-1'!J75,'3-2'!J75)</f>
        <v>0</v>
      </c>
      <c r="K75" s="970">
        <f>SUM('3-1'!K75,'3-2'!K75)</f>
        <v>0</v>
      </c>
      <c r="L75" s="970">
        <f>SUM('3-1'!L75,'3-2'!L75)</f>
        <v>0</v>
      </c>
      <c r="M75" s="971">
        <f>SUM('3-1'!M75,'3-2'!M75)</f>
        <v>0</v>
      </c>
      <c r="N75" s="969">
        <f>SUM('3-1'!N75,'3-2'!N75)</f>
        <v>0</v>
      </c>
      <c r="O75" s="970">
        <f>SUM('3-1'!O75,'3-2'!O75)</f>
        <v>0</v>
      </c>
      <c r="P75" s="970">
        <f>SUM('3-1'!P75,'3-2'!P75)</f>
        <v>0</v>
      </c>
      <c r="Q75" s="970">
        <f>SUM('3-1'!Q75,'3-2'!Q75)</f>
        <v>0</v>
      </c>
      <c r="R75" s="971">
        <f>SUM('3-1'!R75,'3-2'!R75)</f>
        <v>0</v>
      </c>
      <c r="S75" s="979">
        <f>SUM('3-1'!S75,'3-2'!S75)</f>
        <v>0</v>
      </c>
      <c r="T75" s="980">
        <f>SUM('3-1'!T75,'3-2'!T75)</f>
        <v>0</v>
      </c>
      <c r="U75" s="980">
        <f>SUM('3-1'!U75,'3-2'!U75)</f>
        <v>0</v>
      </c>
      <c r="V75" s="980">
        <f>SUM('3-1'!V75,'3-2'!V75)</f>
        <v>0</v>
      </c>
      <c r="W75" s="981">
        <f>SUM('3-1'!W75,'3-2'!W75)</f>
        <v>0</v>
      </c>
      <c r="X75" s="969">
        <f>SUM('3-1'!X75,'3-2'!X75)</f>
        <v>0</v>
      </c>
      <c r="Y75" s="970">
        <f>SUM('3-1'!Y75,'3-2'!Y75)</f>
        <v>0</v>
      </c>
      <c r="Z75" s="970">
        <f>SUM('3-1'!Z75,'3-2'!Z75)</f>
        <v>0</v>
      </c>
      <c r="AA75" s="970">
        <f>SUM('3-1'!AA75,'3-2'!AA75)</f>
        <v>0</v>
      </c>
      <c r="AB75" s="971">
        <f>SUM('3-1'!AB75,'3-2'!AB75)</f>
        <v>0</v>
      </c>
      <c r="AC75" s="969">
        <f>SUM('3-1'!AC75,'3-2'!AC75)</f>
        <v>0</v>
      </c>
      <c r="AD75" s="970">
        <f>SUM('3-1'!AD75,'3-2'!AD75)</f>
        <v>0</v>
      </c>
      <c r="AE75" s="970">
        <f>SUM('3-1'!AE75,'3-2'!AE75)</f>
        <v>0</v>
      </c>
      <c r="AF75" s="970">
        <f>SUM('3-1'!AF75,'3-2'!AF75)</f>
        <v>0</v>
      </c>
      <c r="AG75" s="971">
        <f>SUM('3-1'!AG75,'3-2'!AG75)</f>
        <v>0</v>
      </c>
      <c r="AH75" s="972">
        <f>SUM('3-1'!AH75,'3-2'!AH75)</f>
        <v>0</v>
      </c>
      <c r="AI75" s="1504">
        <f>SUM('3-1'!AI75,'3-2'!AI75)</f>
        <v>0</v>
      </c>
      <c r="AJ75" s="970">
        <f>SUM('3-1'!AJ75,'3-2'!AJ75)</f>
        <v>0</v>
      </c>
      <c r="AK75" s="970">
        <f>SUM('3-1'!AK75,'3-2'!AK75)</f>
        <v>0</v>
      </c>
      <c r="AL75" s="971">
        <f>SUM('3-1'!AL75,'3-2'!AL75)</f>
        <v>0</v>
      </c>
      <c r="AM75" s="969">
        <f>SUM('3-1'!AM75,'3-2'!AM75)</f>
        <v>0</v>
      </c>
      <c r="AN75" s="970">
        <f>SUM('3-1'!AN75,'3-2'!AN75)</f>
        <v>0</v>
      </c>
      <c r="AO75" s="970">
        <f>SUM('3-1'!AO75,'3-2'!AO75)</f>
        <v>0</v>
      </c>
      <c r="AP75" s="970">
        <f>SUM('3-1'!AP75,'3-2'!AP75)</f>
        <v>0</v>
      </c>
      <c r="AQ75" s="971">
        <f>SUM('3-1'!AQ75,'3-2'!AQ75)</f>
        <v>0</v>
      </c>
      <c r="AR75" s="973">
        <f>SUM('3-1'!AR75,'3-2'!AR75)</f>
        <v>0</v>
      </c>
    </row>
    <row r="76" spans="1:44" ht="23.25" customHeight="1">
      <c r="A76" s="1651"/>
      <c r="B76" s="1646"/>
      <c r="C76" s="188" t="s">
        <v>44</v>
      </c>
      <c r="D76" s="279">
        <f t="shared" si="343"/>
        <v>0</v>
      </c>
      <c r="E76" s="513">
        <f t="shared" si="343"/>
        <v>0</v>
      </c>
      <c r="F76" s="513">
        <f t="shared" si="346"/>
        <v>0</v>
      </c>
      <c r="G76" s="513">
        <f t="shared" si="344"/>
        <v>0</v>
      </c>
      <c r="H76" s="514">
        <f t="shared" si="345"/>
        <v>0</v>
      </c>
      <c r="I76" s="974">
        <f>SUM('3-1'!I76,'3-2'!I76)</f>
        <v>0</v>
      </c>
      <c r="J76" s="975">
        <f>SUM('3-1'!J76,'3-2'!J76)</f>
        <v>0</v>
      </c>
      <c r="K76" s="975">
        <f>SUM('3-1'!K76,'3-2'!K76)</f>
        <v>0</v>
      </c>
      <c r="L76" s="975">
        <f>SUM('3-1'!L76,'3-2'!L76)</f>
        <v>0</v>
      </c>
      <c r="M76" s="976">
        <f>SUM('3-1'!M76,'3-2'!M76)</f>
        <v>0</v>
      </c>
      <c r="N76" s="974">
        <f>SUM('3-1'!N76,'3-2'!N76)</f>
        <v>0</v>
      </c>
      <c r="O76" s="975">
        <f>SUM('3-1'!O76,'3-2'!O76)</f>
        <v>0</v>
      </c>
      <c r="P76" s="975">
        <f>SUM('3-1'!P76,'3-2'!P76)</f>
        <v>0</v>
      </c>
      <c r="Q76" s="975">
        <f>SUM('3-1'!Q76,'3-2'!Q76)</f>
        <v>0</v>
      </c>
      <c r="R76" s="976">
        <f>SUM('3-1'!R76,'3-2'!R76)</f>
        <v>0</v>
      </c>
      <c r="S76" s="982">
        <f>SUM('3-1'!S76,'3-2'!S76)</f>
        <v>0</v>
      </c>
      <c r="T76" s="983">
        <f>SUM('3-1'!T76,'3-2'!T76)</f>
        <v>0</v>
      </c>
      <c r="U76" s="983">
        <f>SUM('3-1'!U76,'3-2'!U76)</f>
        <v>0</v>
      </c>
      <c r="V76" s="983">
        <f>SUM('3-1'!V76,'3-2'!V76)</f>
        <v>0</v>
      </c>
      <c r="W76" s="984">
        <f>SUM('3-1'!W76,'3-2'!W76)</f>
        <v>0</v>
      </c>
      <c r="X76" s="974">
        <f>SUM('3-1'!X76,'3-2'!X76)</f>
        <v>0</v>
      </c>
      <c r="Y76" s="975">
        <f>SUM('3-1'!Y76,'3-2'!Y76)</f>
        <v>0</v>
      </c>
      <c r="Z76" s="975">
        <f>SUM('3-1'!Z76,'3-2'!Z76)</f>
        <v>0</v>
      </c>
      <c r="AA76" s="975">
        <f>SUM('3-1'!AA76,'3-2'!AA76)</f>
        <v>0</v>
      </c>
      <c r="AB76" s="976">
        <f>SUM('3-1'!AB76,'3-2'!AB76)</f>
        <v>0</v>
      </c>
      <c r="AC76" s="974">
        <f>SUM('3-1'!AC76,'3-2'!AC76)</f>
        <v>0</v>
      </c>
      <c r="AD76" s="975">
        <f>SUM('3-1'!AD76,'3-2'!AD76)</f>
        <v>0</v>
      </c>
      <c r="AE76" s="975">
        <f>SUM('3-1'!AE76,'3-2'!AE76)</f>
        <v>0</v>
      </c>
      <c r="AF76" s="975">
        <f>SUM('3-1'!AF76,'3-2'!AF76)</f>
        <v>0</v>
      </c>
      <c r="AG76" s="976">
        <f>SUM('3-1'!AG76,'3-2'!AG76)</f>
        <v>0</v>
      </c>
      <c r="AH76" s="977">
        <f>SUM('3-1'!AH76,'3-2'!AH76)</f>
        <v>0</v>
      </c>
      <c r="AI76" s="1505">
        <f>SUM('3-1'!AI76,'3-2'!AI76)</f>
        <v>0</v>
      </c>
      <c r="AJ76" s="975">
        <f>SUM('3-1'!AJ76,'3-2'!AJ76)</f>
        <v>0</v>
      </c>
      <c r="AK76" s="975">
        <f>SUM('3-1'!AK76,'3-2'!AK76)</f>
        <v>0</v>
      </c>
      <c r="AL76" s="976">
        <f>SUM('3-1'!AL76,'3-2'!AL76)</f>
        <v>0</v>
      </c>
      <c r="AM76" s="974">
        <f>SUM('3-1'!AM76,'3-2'!AM76)</f>
        <v>0</v>
      </c>
      <c r="AN76" s="975">
        <f>SUM('3-1'!AN76,'3-2'!AN76)</f>
        <v>0</v>
      </c>
      <c r="AO76" s="975">
        <f>SUM('3-1'!AO76,'3-2'!AO76)</f>
        <v>0</v>
      </c>
      <c r="AP76" s="975">
        <f>SUM('3-1'!AP76,'3-2'!AP76)</f>
        <v>0</v>
      </c>
      <c r="AQ76" s="976">
        <f>SUM('3-1'!AQ76,'3-2'!AQ76)</f>
        <v>0</v>
      </c>
      <c r="AR76" s="978">
        <f>SUM('3-1'!AR76,'3-2'!AR76)</f>
        <v>0</v>
      </c>
    </row>
    <row r="77" spans="1:44" ht="22.5" customHeight="1">
      <c r="A77" s="1651"/>
      <c r="B77" s="1648" t="s">
        <v>75</v>
      </c>
      <c r="C77" s="194" t="s">
        <v>43</v>
      </c>
      <c r="D77" s="242">
        <f t="shared" si="343"/>
        <v>0</v>
      </c>
      <c r="E77" s="259">
        <f t="shared" si="343"/>
        <v>0</v>
      </c>
      <c r="F77" s="259">
        <f t="shared" si="346"/>
        <v>0</v>
      </c>
      <c r="G77" s="259">
        <f t="shared" si="344"/>
        <v>0</v>
      </c>
      <c r="H77" s="258">
        <f t="shared" si="345"/>
        <v>0</v>
      </c>
      <c r="I77" s="969">
        <f>SUM('3-1'!I77,'3-2'!I77)</f>
        <v>0</v>
      </c>
      <c r="J77" s="970">
        <f>SUM('3-1'!J77,'3-2'!J77)</f>
        <v>0</v>
      </c>
      <c r="K77" s="970">
        <f>SUM('3-1'!K77,'3-2'!K77)</f>
        <v>0</v>
      </c>
      <c r="L77" s="970">
        <f>SUM('3-1'!L77,'3-2'!L77)</f>
        <v>0</v>
      </c>
      <c r="M77" s="971">
        <f>SUM('3-1'!M77,'3-2'!M77)</f>
        <v>0</v>
      </c>
      <c r="N77" s="969">
        <f>SUM('3-1'!N77,'3-2'!N77)</f>
        <v>0</v>
      </c>
      <c r="O77" s="970">
        <f>SUM('3-1'!O77,'3-2'!O77)</f>
        <v>0</v>
      </c>
      <c r="P77" s="970">
        <f>SUM('3-1'!P77,'3-2'!P77)</f>
        <v>0</v>
      </c>
      <c r="Q77" s="970">
        <f>SUM('3-1'!Q77,'3-2'!Q77)</f>
        <v>0</v>
      </c>
      <c r="R77" s="971">
        <f>SUM('3-1'!R77,'3-2'!R77)</f>
        <v>0</v>
      </c>
      <c r="S77" s="969">
        <f>SUM('3-1'!S77,'3-2'!S77)</f>
        <v>0</v>
      </c>
      <c r="T77" s="970">
        <f>SUM('3-1'!T77,'3-2'!T77)</f>
        <v>0</v>
      </c>
      <c r="U77" s="970">
        <f>SUM('3-1'!U77,'3-2'!U77)</f>
        <v>0</v>
      </c>
      <c r="V77" s="970">
        <f>SUM('3-1'!V77,'3-2'!V77)</f>
        <v>0</v>
      </c>
      <c r="W77" s="971">
        <f>SUM('3-1'!W77,'3-2'!W77)</f>
        <v>0</v>
      </c>
      <c r="X77" s="969">
        <f>SUM('3-1'!X77,'3-2'!X77)</f>
        <v>0</v>
      </c>
      <c r="Y77" s="970">
        <f>SUM('3-1'!Y77,'3-2'!Y77)</f>
        <v>0</v>
      </c>
      <c r="Z77" s="970">
        <f>SUM('3-1'!Z77,'3-2'!Z77)</f>
        <v>0</v>
      </c>
      <c r="AA77" s="970">
        <f>SUM('3-1'!AA77,'3-2'!AA77)</f>
        <v>0</v>
      </c>
      <c r="AB77" s="971">
        <f>SUM('3-1'!AB77,'3-2'!AB77)</f>
        <v>0</v>
      </c>
      <c r="AC77" s="969">
        <f>SUM('3-1'!AC77,'3-2'!AC77)</f>
        <v>0</v>
      </c>
      <c r="AD77" s="970">
        <f>SUM('3-1'!AD77,'3-2'!AD77)</f>
        <v>0</v>
      </c>
      <c r="AE77" s="970">
        <f>SUM('3-1'!AE77,'3-2'!AE77)</f>
        <v>0</v>
      </c>
      <c r="AF77" s="970">
        <f>SUM('3-1'!AF77,'3-2'!AF77)</f>
        <v>0</v>
      </c>
      <c r="AG77" s="971">
        <f>SUM('3-1'!AG77,'3-2'!AG77)</f>
        <v>0</v>
      </c>
      <c r="AH77" s="972">
        <f>SUM('3-1'!AH77,'3-2'!AH77)</f>
        <v>0</v>
      </c>
      <c r="AI77" s="1504">
        <f>SUM('3-1'!AI77,'3-2'!AI77)</f>
        <v>0</v>
      </c>
      <c r="AJ77" s="970">
        <f>SUM('3-1'!AJ77,'3-2'!AJ77)</f>
        <v>0</v>
      </c>
      <c r="AK77" s="970">
        <f>SUM('3-1'!AK77,'3-2'!AK77)</f>
        <v>0</v>
      </c>
      <c r="AL77" s="971">
        <f>SUM('3-1'!AL77,'3-2'!AL77)</f>
        <v>0</v>
      </c>
      <c r="AM77" s="979">
        <f>SUM('3-1'!AM77,'3-2'!AM77)</f>
        <v>0</v>
      </c>
      <c r="AN77" s="980">
        <f>SUM('3-1'!AN77,'3-2'!AN77)</f>
        <v>0</v>
      </c>
      <c r="AO77" s="980">
        <f>SUM('3-1'!AO77,'3-2'!AO77)</f>
        <v>0</v>
      </c>
      <c r="AP77" s="980">
        <f>SUM('3-1'!AP77,'3-2'!AP77)</f>
        <v>0</v>
      </c>
      <c r="AQ77" s="971">
        <f>SUM('3-1'!AQ77,'3-2'!AQ77)</f>
        <v>0</v>
      </c>
      <c r="AR77" s="973">
        <f>SUM('3-1'!AR77,'3-2'!AR77)</f>
        <v>0</v>
      </c>
    </row>
    <row r="78" spans="1:44" ht="21.75" customHeight="1" thickBot="1">
      <c r="A78" s="1652"/>
      <c r="B78" s="1649"/>
      <c r="C78" s="193" t="s">
        <v>44</v>
      </c>
      <c r="D78" s="251">
        <f t="shared" si="343"/>
        <v>0</v>
      </c>
      <c r="E78" s="268">
        <f t="shared" si="343"/>
        <v>0</v>
      </c>
      <c r="F78" s="259">
        <f t="shared" si="346"/>
        <v>0</v>
      </c>
      <c r="G78" s="259">
        <f t="shared" si="344"/>
        <v>0</v>
      </c>
      <c r="H78" s="258">
        <f t="shared" si="345"/>
        <v>0</v>
      </c>
      <c r="I78" s="985">
        <f>SUM('3-1'!I78,'3-2'!I78)</f>
        <v>0</v>
      </c>
      <c r="J78" s="986">
        <f>SUM('3-1'!J78,'3-2'!J78)</f>
        <v>0</v>
      </c>
      <c r="K78" s="986">
        <f>SUM('3-1'!K78,'3-2'!K78)</f>
        <v>0</v>
      </c>
      <c r="L78" s="986">
        <f>SUM('3-1'!L78,'3-2'!L78)</f>
        <v>0</v>
      </c>
      <c r="M78" s="987">
        <f>SUM('3-1'!M78,'3-2'!M78)</f>
        <v>0</v>
      </c>
      <c r="N78" s="985">
        <f>SUM('3-1'!N78,'3-2'!N78)</f>
        <v>0</v>
      </c>
      <c r="O78" s="986">
        <f>SUM('3-1'!O78,'3-2'!O78)</f>
        <v>0</v>
      </c>
      <c r="P78" s="986">
        <f>SUM('3-1'!P78,'3-2'!P78)</f>
        <v>0</v>
      </c>
      <c r="Q78" s="986">
        <f>SUM('3-1'!Q78,'3-2'!Q78)</f>
        <v>0</v>
      </c>
      <c r="R78" s="987">
        <f>SUM('3-1'!R78,'3-2'!R78)</f>
        <v>0</v>
      </c>
      <c r="S78" s="985">
        <f>SUM('3-1'!S78,'3-2'!S78)</f>
        <v>0</v>
      </c>
      <c r="T78" s="986">
        <f>SUM('3-1'!T78,'3-2'!T78)</f>
        <v>0</v>
      </c>
      <c r="U78" s="986">
        <f>SUM('3-1'!U78,'3-2'!U78)</f>
        <v>0</v>
      </c>
      <c r="V78" s="986">
        <f>SUM('3-1'!V78,'3-2'!V78)</f>
        <v>0</v>
      </c>
      <c r="W78" s="987">
        <f>SUM('3-1'!W78,'3-2'!W78)</f>
        <v>0</v>
      </c>
      <c r="X78" s="985">
        <f>SUM('3-1'!X78,'3-2'!X78)</f>
        <v>0</v>
      </c>
      <c r="Y78" s="986">
        <f>SUM('3-1'!Y78,'3-2'!Y78)</f>
        <v>0</v>
      </c>
      <c r="Z78" s="986">
        <f>SUM('3-1'!Z78,'3-2'!Z78)</f>
        <v>0</v>
      </c>
      <c r="AA78" s="986">
        <f>SUM('3-1'!AA78,'3-2'!AA78)</f>
        <v>0</v>
      </c>
      <c r="AB78" s="987">
        <f>SUM('3-1'!AB78,'3-2'!AB78)</f>
        <v>0</v>
      </c>
      <c r="AC78" s="985">
        <f>SUM('3-1'!AC78,'3-2'!AC78)</f>
        <v>0</v>
      </c>
      <c r="AD78" s="986">
        <f>SUM('3-1'!AD78,'3-2'!AD78)</f>
        <v>0</v>
      </c>
      <c r="AE78" s="986">
        <f>SUM('3-1'!AE78,'3-2'!AE78)</f>
        <v>0</v>
      </c>
      <c r="AF78" s="986">
        <f>SUM('3-1'!AF78,'3-2'!AF78)</f>
        <v>0</v>
      </c>
      <c r="AG78" s="987">
        <f>SUM('3-1'!AG78,'3-2'!AG78)</f>
        <v>0</v>
      </c>
      <c r="AH78" s="988">
        <f>SUM('3-1'!AH78,'3-2'!AH78)</f>
        <v>0</v>
      </c>
      <c r="AI78" s="1506">
        <f>SUM('3-1'!AI78,'3-2'!AI78)</f>
        <v>0</v>
      </c>
      <c r="AJ78" s="986">
        <f>SUM('3-1'!AJ78,'3-2'!AJ78)</f>
        <v>0</v>
      </c>
      <c r="AK78" s="986">
        <f>SUM('3-1'!AK78,'3-2'!AK78)</f>
        <v>0</v>
      </c>
      <c r="AL78" s="987">
        <f>SUM('3-1'!AL78,'3-2'!AL78)</f>
        <v>0</v>
      </c>
      <c r="AM78" s="1007">
        <f>SUM('3-1'!AM78,'3-2'!AM78)</f>
        <v>0</v>
      </c>
      <c r="AN78" s="1008">
        <f>SUM('3-1'!AN78,'3-2'!AN78)</f>
        <v>0</v>
      </c>
      <c r="AO78" s="1008">
        <f>SUM('3-1'!AO78,'3-2'!AO78)</f>
        <v>0</v>
      </c>
      <c r="AP78" s="1008">
        <f>SUM('3-1'!AP78,'3-2'!AP78)</f>
        <v>0</v>
      </c>
      <c r="AQ78" s="987">
        <f>SUM('3-1'!AQ78,'3-2'!AQ78)</f>
        <v>0</v>
      </c>
      <c r="AR78" s="989">
        <f>SUM('3-1'!AR78,'3-2'!AR78)</f>
        <v>0</v>
      </c>
    </row>
    <row r="79" spans="1:44" ht="17.25">
      <c r="A79" s="1650" t="s">
        <v>195</v>
      </c>
      <c r="B79" s="1645" t="s">
        <v>69</v>
      </c>
      <c r="C79" s="183" t="s">
        <v>43</v>
      </c>
      <c r="D79" s="234">
        <f t="shared" ref="D79:E81" si="347">SUM(I79,N79,S79,X79,AC79,AH79,AM79)</f>
        <v>9</v>
      </c>
      <c r="E79" s="323">
        <f t="shared" si="347"/>
        <v>9</v>
      </c>
      <c r="F79" s="323">
        <f>G79+H79</f>
        <v>875</v>
      </c>
      <c r="G79" s="323">
        <f t="shared" ref="G79:G80" si="348">SUM(L79,Q79,V79,AA79,AF79,AK79,AP79)</f>
        <v>356</v>
      </c>
      <c r="H79" s="235">
        <f t="shared" ref="H79:H80" si="349">SUM(M79,R79,W79,AB79,AG79,AL79,AQ79)</f>
        <v>519</v>
      </c>
      <c r="I79" s="236">
        <f>SUM(I81,I83,I85,I87,I89,I91)</f>
        <v>0</v>
      </c>
      <c r="J79" s="237">
        <f>SUM(J81,J83,J85,J87,J89,J91)</f>
        <v>0</v>
      </c>
      <c r="K79" s="237">
        <f>L79+M79</f>
        <v>0</v>
      </c>
      <c r="L79" s="237">
        <f t="shared" ref="L79:M79" si="350">SUM(L81,L83,L85,L87,L89,L91)</f>
        <v>0</v>
      </c>
      <c r="M79" s="238">
        <f t="shared" si="350"/>
        <v>0</v>
      </c>
      <c r="N79" s="236">
        <f>SUM(N81,N83,N85,N87,N89,N91)</f>
        <v>0</v>
      </c>
      <c r="O79" s="237">
        <f>SUM(O81,O83,O85,O87,O89,O91)</f>
        <v>0</v>
      </c>
      <c r="P79" s="237">
        <f>Q79+R79</f>
        <v>0</v>
      </c>
      <c r="Q79" s="237">
        <f t="shared" ref="Q79:R79" si="351">SUM(Q81,Q83,Q85,Q87,Q89,Q91)</f>
        <v>0</v>
      </c>
      <c r="R79" s="238">
        <f t="shared" si="351"/>
        <v>0</v>
      </c>
      <c r="S79" s="236">
        <f>SUM(S81,S83,S85,S87,S89,S91)</f>
        <v>0</v>
      </c>
      <c r="T79" s="237">
        <f>SUM(T81,T83,T85,T87,T89,T91)</f>
        <v>0</v>
      </c>
      <c r="U79" s="237">
        <f>V79+W79</f>
        <v>0</v>
      </c>
      <c r="V79" s="237">
        <f t="shared" ref="V79:X79" si="352">SUM(V81,V83,V85,V87,V89,V91)</f>
        <v>0</v>
      </c>
      <c r="W79" s="238">
        <f t="shared" si="352"/>
        <v>0</v>
      </c>
      <c r="X79" s="236">
        <f t="shared" si="352"/>
        <v>9</v>
      </c>
      <c r="Y79" s="237">
        <f t="shared" ref="Y79" si="353">SUM(Y81,Y83,Y85,Y87,Y89,Y91)</f>
        <v>9</v>
      </c>
      <c r="Z79" s="237">
        <f>AA79+AB79</f>
        <v>875</v>
      </c>
      <c r="AA79" s="237">
        <f t="shared" ref="AA79:AC79" si="354">SUM(AA81,AA83,AA85,AA87,AA89,AA91)</f>
        <v>356</v>
      </c>
      <c r="AB79" s="238">
        <f t="shared" si="354"/>
        <v>519</v>
      </c>
      <c r="AC79" s="236">
        <f t="shared" si="354"/>
        <v>0</v>
      </c>
      <c r="AD79" s="237">
        <f t="shared" ref="AD79" si="355">SUM(AD81,AD83,AD85,AD87,AD89,AD91)</f>
        <v>0</v>
      </c>
      <c r="AE79" s="237">
        <f>AF79+AG79</f>
        <v>0</v>
      </c>
      <c r="AF79" s="237">
        <f t="shared" ref="AF79:AH79" si="356">SUM(AF81,AF83,AF85,AF87,AF89,AF91)</f>
        <v>0</v>
      </c>
      <c r="AG79" s="238">
        <f t="shared" si="356"/>
        <v>0</v>
      </c>
      <c r="AH79" s="236">
        <f t="shared" si="356"/>
        <v>0</v>
      </c>
      <c r="AI79" s="237">
        <f t="shared" ref="AI79" si="357">SUM(AI81,AI83,AI85,AI87,AI89,AI91)</f>
        <v>0</v>
      </c>
      <c r="AJ79" s="237">
        <f>AK79+AL79</f>
        <v>0</v>
      </c>
      <c r="AK79" s="237">
        <f t="shared" ref="AK79:AM79" si="358">SUM(AK81,AK83,AK85,AK87,AK89,AK91)</f>
        <v>0</v>
      </c>
      <c r="AL79" s="238">
        <f t="shared" si="358"/>
        <v>0</v>
      </c>
      <c r="AM79" s="236">
        <f t="shared" si="358"/>
        <v>0</v>
      </c>
      <c r="AN79" s="237">
        <f t="shared" ref="AN79" si="359">SUM(AN81,AN83,AN85,AN87,AN89,AN91)</f>
        <v>0</v>
      </c>
      <c r="AO79" s="237">
        <f>AP79+AQ79</f>
        <v>0</v>
      </c>
      <c r="AP79" s="237">
        <f t="shared" ref="AP79:AR79" si="360">SUM(AP81,AP83,AP85,AP87,AP89,AP91)</f>
        <v>0</v>
      </c>
      <c r="AQ79" s="238">
        <f t="shared" si="360"/>
        <v>0</v>
      </c>
      <c r="AR79" s="368">
        <f t="shared" si="360"/>
        <v>0</v>
      </c>
    </row>
    <row r="80" spans="1:44" ht="17.25">
      <c r="A80" s="1651"/>
      <c r="B80" s="1646"/>
      <c r="C80" s="40" t="s">
        <v>44</v>
      </c>
      <c r="D80" s="240">
        <f t="shared" si="347"/>
        <v>0</v>
      </c>
      <c r="E80" s="216">
        <f t="shared" si="347"/>
        <v>0</v>
      </c>
      <c r="F80" s="216">
        <f>G80+H80</f>
        <v>0</v>
      </c>
      <c r="G80" s="216">
        <f t="shared" si="348"/>
        <v>0</v>
      </c>
      <c r="H80" s="241">
        <f t="shared" si="349"/>
        <v>0</v>
      </c>
      <c r="I80" s="212">
        <f>SUM(I82,I84,I86,I88,I90,I92)</f>
        <v>0</v>
      </c>
      <c r="J80" s="211">
        <f>SUM(J82,J84,J86,J88,J90,J92)</f>
        <v>0</v>
      </c>
      <c r="K80" s="211">
        <f>L80+M80</f>
        <v>0</v>
      </c>
      <c r="L80" s="211">
        <f t="shared" ref="L80:M80" si="361">SUM(L82,L84,L86,L88,L90,L92)</f>
        <v>0</v>
      </c>
      <c r="M80" s="217">
        <f t="shared" si="361"/>
        <v>0</v>
      </c>
      <c r="N80" s="212">
        <f>SUM(N82,N84,N86,N88,N90,N92)</f>
        <v>0</v>
      </c>
      <c r="O80" s="211">
        <f>SUM(O82,O84,O86,O88,O90,O92)</f>
        <v>0</v>
      </c>
      <c r="P80" s="211">
        <f>Q80+R80</f>
        <v>0</v>
      </c>
      <c r="Q80" s="211">
        <f t="shared" ref="Q80:S80" si="362">SUM(Q82,Q84,Q86,Q88,Q90,Q92)</f>
        <v>0</v>
      </c>
      <c r="R80" s="217">
        <f t="shared" si="362"/>
        <v>0</v>
      </c>
      <c r="S80" s="212">
        <f t="shared" si="362"/>
        <v>0</v>
      </c>
      <c r="T80" s="211">
        <f t="shared" ref="T80" si="363">SUM(T82,T84,T86,T88,T90,T92)</f>
        <v>0</v>
      </c>
      <c r="U80" s="211">
        <f>V80+W80</f>
        <v>0</v>
      </c>
      <c r="V80" s="211">
        <f t="shared" ref="V80:X80" si="364">SUM(V82,V84,V86,V88,V90,V92)</f>
        <v>0</v>
      </c>
      <c r="W80" s="217">
        <f>SUM(W82,W84,W86,W88,W90,W92)</f>
        <v>0</v>
      </c>
      <c r="X80" s="212">
        <f t="shared" si="364"/>
        <v>0</v>
      </c>
      <c r="Y80" s="211">
        <f t="shared" ref="Y80" si="365">SUM(Y82,Y84,Y86,Y88,Y90,Y92)</f>
        <v>0</v>
      </c>
      <c r="Z80" s="211">
        <f>AA80+AB80</f>
        <v>0</v>
      </c>
      <c r="AA80" s="211">
        <f t="shared" ref="AA80:AC80" si="366">SUM(AA82,AA84,AA86,AA88,AA90,AA92)</f>
        <v>0</v>
      </c>
      <c r="AB80" s="217">
        <f t="shared" si="366"/>
        <v>0</v>
      </c>
      <c r="AC80" s="212">
        <f t="shared" si="366"/>
        <v>0</v>
      </c>
      <c r="AD80" s="211">
        <f t="shared" ref="AD80" si="367">SUM(AD82,AD84,AD86,AD88,AD90,AD92)</f>
        <v>0</v>
      </c>
      <c r="AE80" s="211">
        <f>AF80+AG80</f>
        <v>0</v>
      </c>
      <c r="AF80" s="211">
        <f t="shared" ref="AF80:AH80" si="368">SUM(AF82,AF84,AF86,AF88,AF90,AF92)</f>
        <v>0</v>
      </c>
      <c r="AG80" s="217">
        <f t="shared" si="368"/>
        <v>0</v>
      </c>
      <c r="AH80" s="212">
        <f t="shared" si="368"/>
        <v>0</v>
      </c>
      <c r="AI80" s="211">
        <f t="shared" ref="AI80" si="369">SUM(AI82,AI84,AI86,AI88,AI90,AI92)</f>
        <v>0</v>
      </c>
      <c r="AJ80" s="211">
        <f>AK80+AL80</f>
        <v>0</v>
      </c>
      <c r="AK80" s="211">
        <f t="shared" ref="AK80:AM80" si="370">SUM(AK82,AK84,AK86,AK88,AK90,AK92)</f>
        <v>0</v>
      </c>
      <c r="AL80" s="217">
        <f t="shared" si="370"/>
        <v>0</v>
      </c>
      <c r="AM80" s="212">
        <f t="shared" si="370"/>
        <v>0</v>
      </c>
      <c r="AN80" s="211">
        <f t="shared" ref="AN80" si="371">SUM(AN82,AN84,AN86,AN88,AN90,AN92)</f>
        <v>0</v>
      </c>
      <c r="AO80" s="211">
        <f>AP80+AQ80</f>
        <v>0</v>
      </c>
      <c r="AP80" s="211">
        <f t="shared" ref="AP80:AR80" si="372">SUM(AP82,AP84,AP86,AP88,AP90,AP92)</f>
        <v>0</v>
      </c>
      <c r="AQ80" s="217">
        <f t="shared" si="372"/>
        <v>0</v>
      </c>
      <c r="AR80" s="369">
        <f t="shared" si="372"/>
        <v>0</v>
      </c>
    </row>
    <row r="81" spans="1:44" ht="17.25">
      <c r="A81" s="1651"/>
      <c r="B81" s="1647" t="s">
        <v>70</v>
      </c>
      <c r="C81" s="194" t="s">
        <v>43</v>
      </c>
      <c r="D81" s="603">
        <f t="shared" si="347"/>
        <v>9</v>
      </c>
      <c r="E81" s="1536">
        <f t="shared" si="347"/>
        <v>9</v>
      </c>
      <c r="F81" s="259">
        <f>G81+H81</f>
        <v>875</v>
      </c>
      <c r="G81" s="259">
        <f t="shared" ref="G81:G92" si="373">SUM(L81+Q81+V81+AA81+AF81+AK81+AP81)</f>
        <v>356</v>
      </c>
      <c r="H81" s="258">
        <f t="shared" ref="H81:H92" si="374">SUM(M81+R81+W81+AB81+AG81+AL81+AQ81)</f>
        <v>519</v>
      </c>
      <c r="I81" s="203">
        <f>SUM('3-1'!I81,'3-2'!I81)</f>
        <v>0</v>
      </c>
      <c r="J81" s="204">
        <f>SUM('3-1'!J81,'3-2'!J81)</f>
        <v>0</v>
      </c>
      <c r="K81" s="204">
        <f>SUM('3-1'!K81,'3-2'!K81)</f>
        <v>0</v>
      </c>
      <c r="L81" s="204">
        <f>SUM('3-1'!L81,'3-2'!L81)</f>
        <v>0</v>
      </c>
      <c r="M81" s="205">
        <f>SUM('3-1'!M81,'3-2'!M81)</f>
        <v>0</v>
      </c>
      <c r="N81" s="203">
        <f>SUM('3-1'!N81,'3-2'!N81)</f>
        <v>0</v>
      </c>
      <c r="O81" s="204">
        <f>SUM('3-1'!O81,'3-2'!O81)</f>
        <v>0</v>
      </c>
      <c r="P81" s="204">
        <f>SUM('3-1'!P81,'3-2'!P81)</f>
        <v>0</v>
      </c>
      <c r="Q81" s="204">
        <f>SUM('3-1'!Q81,'3-2'!Q81)</f>
        <v>0</v>
      </c>
      <c r="R81" s="205">
        <f>SUM('3-1'!R81,'3-2'!R81)</f>
        <v>0</v>
      </c>
      <c r="S81" s="203">
        <f>SUM('3-1'!S81,'3-2'!S81)</f>
        <v>0</v>
      </c>
      <c r="T81" s="204">
        <f>SUM('3-1'!T81,'3-2'!T81)</f>
        <v>0</v>
      </c>
      <c r="U81" s="204">
        <f>SUM('3-1'!U81,'3-2'!U81)</f>
        <v>0</v>
      </c>
      <c r="V81" s="204">
        <f>SUM('3-1'!V81,'3-2'!V81)</f>
        <v>0</v>
      </c>
      <c r="W81" s="205">
        <f>SUM('3-1'!W81,'3-2'!W81)</f>
        <v>0</v>
      </c>
      <c r="X81" s="275">
        <f>SUM('3-1'!X81,'3-2'!X81)</f>
        <v>9</v>
      </c>
      <c r="Y81" s="276">
        <f>SUM('3-1'!Y81,'3-2'!Y81)</f>
        <v>9</v>
      </c>
      <c r="Z81" s="276">
        <f>SUM('3-1'!Z81,'3-2'!Z81)</f>
        <v>875</v>
      </c>
      <c r="AA81" s="276">
        <f>SUM('3-1'!AA81,'3-2'!AA81)</f>
        <v>356</v>
      </c>
      <c r="AB81" s="277">
        <f>SUM('3-1'!AB81,'3-2'!AB81)</f>
        <v>519</v>
      </c>
      <c r="AC81" s="275">
        <f>SUM('3-1'!AC81,'3-2'!AC81)</f>
        <v>0</v>
      </c>
      <c r="AD81" s="276">
        <f>SUM('3-1'!AD81,'3-2'!AD81)</f>
        <v>0</v>
      </c>
      <c r="AE81" s="276">
        <f>SUM('3-1'!AE81,'3-2'!AE81)</f>
        <v>0</v>
      </c>
      <c r="AF81" s="276">
        <f>SUM('3-1'!AF81,'3-2'!AF81)</f>
        <v>0</v>
      </c>
      <c r="AG81" s="277">
        <f>SUM('3-1'!AG81,'3-2'!AG81)</f>
        <v>0</v>
      </c>
      <c r="AH81" s="243">
        <f>SUM('3-1'!AH81,'3-2'!AH81)</f>
        <v>0</v>
      </c>
      <c r="AI81" s="244">
        <f>SUM('3-1'!AI81,'3-2'!AI81)</f>
        <v>0</v>
      </c>
      <c r="AJ81" s="244">
        <f>SUM('3-1'!AJ81,'3-2'!AJ81)</f>
        <v>0</v>
      </c>
      <c r="AK81" s="244">
        <f>SUM('3-1'!AK81,'3-2'!AK81)</f>
        <v>0</v>
      </c>
      <c r="AL81" s="245">
        <f>SUM('3-1'!AL81,'3-2'!AL81)</f>
        <v>0</v>
      </c>
      <c r="AM81" s="203">
        <f>SUM('3-1'!AM81,'3-2'!AM81)</f>
        <v>0</v>
      </c>
      <c r="AN81" s="204">
        <f>SUM('3-1'!AN81,'3-2'!AN81)</f>
        <v>0</v>
      </c>
      <c r="AO81" s="204">
        <f>SUM('3-1'!AO81,'3-2'!AO81)</f>
        <v>0</v>
      </c>
      <c r="AP81" s="204">
        <f>SUM('3-1'!AP81,'3-2'!AP81)</f>
        <v>0</v>
      </c>
      <c r="AQ81" s="205">
        <f>SUM('3-1'!AQ81,'3-2'!AQ81)</f>
        <v>0</v>
      </c>
      <c r="AR81" s="370">
        <f>SUM('3-1'!AR81,'3-2'!AR81)</f>
        <v>0</v>
      </c>
    </row>
    <row r="82" spans="1:44" ht="17.25">
      <c r="A82" s="1651"/>
      <c r="B82" s="1646"/>
      <c r="C82" s="188" t="s">
        <v>44</v>
      </c>
      <c r="D82" s="876">
        <f t="shared" ref="D82:E92" si="375">SUM(I82,N82,S82,X82,AC82,AH82,AM82)</f>
        <v>0</v>
      </c>
      <c r="E82" s="1537">
        <f t="shared" si="375"/>
        <v>0</v>
      </c>
      <c r="F82" s="525">
        <f t="shared" ref="F82:F92" si="376">G82+H82</f>
        <v>0</v>
      </c>
      <c r="G82" s="525">
        <f t="shared" si="373"/>
        <v>0</v>
      </c>
      <c r="H82" s="526">
        <f t="shared" si="374"/>
        <v>0</v>
      </c>
      <c r="I82" s="527">
        <f>SUM('3-1'!I82,'3-2'!I82)</f>
        <v>0</v>
      </c>
      <c r="J82" s="528">
        <f>SUM('3-1'!J82,'3-2'!J82)</f>
        <v>0</v>
      </c>
      <c r="K82" s="528">
        <f>SUM('3-1'!K82,'3-2'!K82)</f>
        <v>0</v>
      </c>
      <c r="L82" s="528">
        <f>SUM('3-1'!L82,'3-2'!L82)</f>
        <v>0</v>
      </c>
      <c r="M82" s="352">
        <f>SUM('3-1'!M82,'3-2'!M82)</f>
        <v>0</v>
      </c>
      <c r="N82" s="527">
        <f>SUM('3-1'!N82,'3-2'!N82)</f>
        <v>0</v>
      </c>
      <c r="O82" s="528">
        <f>SUM('3-1'!O82,'3-2'!O82)</f>
        <v>0</v>
      </c>
      <c r="P82" s="528">
        <f>SUM('3-1'!P82,'3-2'!P82)</f>
        <v>0</v>
      </c>
      <c r="Q82" s="528">
        <f>SUM('3-1'!Q82,'3-2'!Q82)</f>
        <v>0</v>
      </c>
      <c r="R82" s="352">
        <f>SUM('3-1'!R82,'3-2'!R82)</f>
        <v>0</v>
      </c>
      <c r="S82" s="527">
        <f>SUM('3-1'!S82,'3-2'!S82)</f>
        <v>0</v>
      </c>
      <c r="T82" s="528">
        <f>SUM('3-1'!T82,'3-2'!T82)</f>
        <v>0</v>
      </c>
      <c r="U82" s="528">
        <f>SUM('3-1'!U82,'3-2'!U82)</f>
        <v>0</v>
      </c>
      <c r="V82" s="528">
        <f>SUM('3-1'!V82,'3-2'!V82)</f>
        <v>0</v>
      </c>
      <c r="W82" s="352">
        <f>SUM('3-1'!W82,'3-2'!W82)</f>
        <v>0</v>
      </c>
      <c r="X82" s="529">
        <f>SUM('3-1'!X82,'3-2'!X82)</f>
        <v>0</v>
      </c>
      <c r="Y82" s="530">
        <f>SUM('3-1'!Y82,'3-2'!Y82)</f>
        <v>0</v>
      </c>
      <c r="Z82" s="530">
        <f>SUM('3-1'!Z82,'3-2'!Z82)</f>
        <v>0</v>
      </c>
      <c r="AA82" s="530">
        <f>SUM('3-1'!AA82,'3-2'!AA82)</f>
        <v>0</v>
      </c>
      <c r="AB82" s="531">
        <f>SUM('3-1'!AB82,'3-2'!AB82)</f>
        <v>0</v>
      </c>
      <c r="AC82" s="529">
        <f>SUM('3-1'!AC82,'3-2'!AC82)</f>
        <v>0</v>
      </c>
      <c r="AD82" s="530">
        <f>SUM('3-1'!AD82,'3-2'!AD82)</f>
        <v>0</v>
      </c>
      <c r="AE82" s="530">
        <f>SUM('3-1'!AE82,'3-2'!AE82)</f>
        <v>0</v>
      </c>
      <c r="AF82" s="530">
        <f>SUM('3-1'!AF82,'3-2'!AF82)</f>
        <v>0</v>
      </c>
      <c r="AG82" s="531">
        <f>SUM('3-1'!AG82,'3-2'!AG82)</f>
        <v>0</v>
      </c>
      <c r="AH82" s="412">
        <f>SUM('3-1'!AH82,'3-2'!AH82)</f>
        <v>0</v>
      </c>
      <c r="AI82" s="413">
        <f>SUM('3-1'!AI82,'3-2'!AI82)</f>
        <v>0</v>
      </c>
      <c r="AJ82" s="413">
        <f>SUM('3-1'!AJ82,'3-2'!AJ82)</f>
        <v>0</v>
      </c>
      <c r="AK82" s="413">
        <f>SUM('3-1'!AK82,'3-2'!AK82)</f>
        <v>0</v>
      </c>
      <c r="AL82" s="481">
        <f>SUM('3-1'!AL82,'3-2'!AL82)</f>
        <v>0</v>
      </c>
      <c r="AM82" s="527">
        <f>SUM('3-1'!AM82,'3-2'!AM82)</f>
        <v>0</v>
      </c>
      <c r="AN82" s="528">
        <f>SUM('3-1'!AN82,'3-2'!AN82)</f>
        <v>0</v>
      </c>
      <c r="AO82" s="528">
        <f>SUM('3-1'!AO82,'3-2'!AO82)</f>
        <v>0</v>
      </c>
      <c r="AP82" s="528">
        <f>SUM('3-1'!AP82,'3-2'!AP82)</f>
        <v>0</v>
      </c>
      <c r="AQ82" s="352">
        <f>SUM('3-1'!AQ82,'3-2'!AQ82)</f>
        <v>0</v>
      </c>
      <c r="AR82" s="519">
        <f>SUM('3-1'!AR82,'3-2'!AR82)</f>
        <v>0</v>
      </c>
    </row>
    <row r="83" spans="1:44" ht="17.25">
      <c r="A83" s="1651"/>
      <c r="B83" s="1647" t="s">
        <v>71</v>
      </c>
      <c r="C83" s="194" t="s">
        <v>43</v>
      </c>
      <c r="D83" s="242">
        <f t="shared" si="375"/>
        <v>0</v>
      </c>
      <c r="E83" s="259">
        <f t="shared" si="375"/>
        <v>0</v>
      </c>
      <c r="F83" s="259">
        <f t="shared" si="376"/>
        <v>0</v>
      </c>
      <c r="G83" s="259">
        <f t="shared" si="373"/>
        <v>0</v>
      </c>
      <c r="H83" s="258">
        <f t="shared" si="374"/>
        <v>0</v>
      </c>
      <c r="I83" s="203">
        <f>SUM('3-1'!I83,'3-2'!I83)</f>
        <v>0</v>
      </c>
      <c r="J83" s="204">
        <f>SUM('3-1'!J83,'3-2'!J83)</f>
        <v>0</v>
      </c>
      <c r="K83" s="204">
        <f>SUM('3-1'!K83,'3-2'!K83)</f>
        <v>0</v>
      </c>
      <c r="L83" s="204">
        <f>SUM('3-1'!L83,'3-2'!L83)</f>
        <v>0</v>
      </c>
      <c r="M83" s="205">
        <f>SUM('3-1'!M83,'3-2'!M83)</f>
        <v>0</v>
      </c>
      <c r="N83" s="203">
        <f>SUM('3-1'!N83,'3-2'!N83)</f>
        <v>0</v>
      </c>
      <c r="O83" s="204">
        <f>SUM('3-1'!O83,'3-2'!O83)</f>
        <v>0</v>
      </c>
      <c r="P83" s="204">
        <f>SUM('3-1'!P83,'3-2'!P83)</f>
        <v>0</v>
      </c>
      <c r="Q83" s="204">
        <f>SUM('3-1'!Q83,'3-2'!Q83)</f>
        <v>0</v>
      </c>
      <c r="R83" s="205">
        <f>SUM('3-1'!R83,'3-2'!R83)</f>
        <v>0</v>
      </c>
      <c r="S83" s="203">
        <f>SUM('3-1'!S83,'3-2'!S83)</f>
        <v>0</v>
      </c>
      <c r="T83" s="204">
        <f>SUM('3-1'!T83,'3-2'!T83)</f>
        <v>0</v>
      </c>
      <c r="U83" s="204">
        <f>SUM('3-1'!U83,'3-2'!U83)</f>
        <v>0</v>
      </c>
      <c r="V83" s="204">
        <f>SUM('3-1'!V83,'3-2'!V83)</f>
        <v>0</v>
      </c>
      <c r="W83" s="205">
        <f>SUM('3-1'!W83,'3-2'!W83)</f>
        <v>0</v>
      </c>
      <c r="X83" s="203">
        <f>SUM('3-1'!X83,'3-2'!X83)</f>
        <v>0</v>
      </c>
      <c r="Y83" s="204">
        <f>SUM('3-1'!Y83,'3-2'!Y83)</f>
        <v>0</v>
      </c>
      <c r="Z83" s="204">
        <f>SUM('3-1'!Z83,'3-2'!Z83)</f>
        <v>0</v>
      </c>
      <c r="AA83" s="204">
        <f>SUM('3-1'!AA83,'3-2'!AA83)</f>
        <v>0</v>
      </c>
      <c r="AB83" s="205">
        <f>SUM('3-1'!AB83,'3-2'!AB83)</f>
        <v>0</v>
      </c>
      <c r="AC83" s="203">
        <f>SUM('3-1'!AC83,'3-2'!AC83)</f>
        <v>0</v>
      </c>
      <c r="AD83" s="204">
        <f>SUM('3-1'!AD83,'3-2'!AD83)</f>
        <v>0</v>
      </c>
      <c r="AE83" s="204">
        <f>SUM('3-1'!AE83,'3-2'!AE83)</f>
        <v>0</v>
      </c>
      <c r="AF83" s="204">
        <f>SUM('3-1'!AF83,'3-2'!AF83)</f>
        <v>0</v>
      </c>
      <c r="AG83" s="205">
        <f>SUM('3-1'!AG83,'3-2'!AG83)</f>
        <v>0</v>
      </c>
      <c r="AH83" s="203">
        <f>SUM('3-1'!AH83,'3-2'!AH83)</f>
        <v>0</v>
      </c>
      <c r="AI83" s="204">
        <f>SUM('3-1'!AI83,'3-2'!AI83)</f>
        <v>0</v>
      </c>
      <c r="AJ83" s="204">
        <f>SUM('3-1'!AJ83,'3-2'!AJ83)</f>
        <v>0</v>
      </c>
      <c r="AK83" s="204">
        <f>SUM('3-1'!AK83,'3-2'!AK83)</f>
        <v>0</v>
      </c>
      <c r="AL83" s="205">
        <f>SUM('3-1'!AL83,'3-2'!AL83)</f>
        <v>0</v>
      </c>
      <c r="AM83" s="203">
        <f>SUM('3-1'!AM83,'3-2'!AM83)</f>
        <v>0</v>
      </c>
      <c r="AN83" s="204">
        <f>SUM('3-1'!AN83,'3-2'!AN83)</f>
        <v>0</v>
      </c>
      <c r="AO83" s="204">
        <f>SUM('3-1'!AO83,'3-2'!AO83)</f>
        <v>0</v>
      </c>
      <c r="AP83" s="204">
        <f>SUM('3-1'!AP83,'3-2'!AP83)</f>
        <v>0</v>
      </c>
      <c r="AQ83" s="205">
        <f>SUM('3-1'!AQ83,'3-2'!AQ83)</f>
        <v>0</v>
      </c>
      <c r="AR83" s="370">
        <f>SUM('3-1'!AR83,'3-2'!AR83)</f>
        <v>0</v>
      </c>
    </row>
    <row r="84" spans="1:44" ht="17.25">
      <c r="A84" s="1651"/>
      <c r="B84" s="1646"/>
      <c r="C84" s="188" t="s">
        <v>44</v>
      </c>
      <c r="D84" s="279">
        <f t="shared" si="375"/>
        <v>0</v>
      </c>
      <c r="E84" s="513">
        <f t="shared" si="375"/>
        <v>0</v>
      </c>
      <c r="F84" s="525">
        <f t="shared" si="376"/>
        <v>0</v>
      </c>
      <c r="G84" s="525">
        <f t="shared" si="373"/>
        <v>0</v>
      </c>
      <c r="H84" s="526">
        <f t="shared" si="374"/>
        <v>0</v>
      </c>
      <c r="I84" s="527">
        <f>SUM('3-1'!I84,'3-2'!I84)</f>
        <v>0</v>
      </c>
      <c r="J84" s="528">
        <f>SUM('3-1'!J84,'3-2'!J84)</f>
        <v>0</v>
      </c>
      <c r="K84" s="528">
        <f>SUM('3-1'!K84,'3-2'!K84)</f>
        <v>0</v>
      </c>
      <c r="L84" s="528">
        <f>SUM('3-1'!L84,'3-2'!L84)</f>
        <v>0</v>
      </c>
      <c r="M84" s="352">
        <f>SUM('3-1'!M84,'3-2'!M84)</f>
        <v>0</v>
      </c>
      <c r="N84" s="527">
        <f>SUM('3-1'!N84,'3-2'!N84)</f>
        <v>0</v>
      </c>
      <c r="O84" s="528">
        <f>SUM('3-1'!O84,'3-2'!O84)</f>
        <v>0</v>
      </c>
      <c r="P84" s="528">
        <f>SUM('3-1'!P84,'3-2'!P84)</f>
        <v>0</v>
      </c>
      <c r="Q84" s="528">
        <f>SUM('3-1'!Q84,'3-2'!Q84)</f>
        <v>0</v>
      </c>
      <c r="R84" s="352">
        <f>SUM('3-1'!R84,'3-2'!R84)</f>
        <v>0</v>
      </c>
      <c r="S84" s="527">
        <f>SUM('3-1'!S84,'3-2'!S84)</f>
        <v>0</v>
      </c>
      <c r="T84" s="528">
        <f>SUM('3-1'!T84,'3-2'!T84)</f>
        <v>0</v>
      </c>
      <c r="U84" s="528">
        <f>SUM('3-1'!U84,'3-2'!U84)</f>
        <v>0</v>
      </c>
      <c r="V84" s="528">
        <f>SUM('3-1'!V84,'3-2'!V84)</f>
        <v>0</v>
      </c>
      <c r="W84" s="352">
        <f>SUM('3-1'!W84,'3-2'!W84)</f>
        <v>0</v>
      </c>
      <c r="X84" s="527">
        <f>SUM('3-1'!X84,'3-2'!X84)</f>
        <v>0</v>
      </c>
      <c r="Y84" s="528">
        <f>SUM('3-1'!Y84,'3-2'!Y84)</f>
        <v>0</v>
      </c>
      <c r="Z84" s="528">
        <f>SUM('3-1'!Z84,'3-2'!Z84)</f>
        <v>0</v>
      </c>
      <c r="AA84" s="528">
        <f>SUM('3-1'!AA84,'3-2'!AA84)</f>
        <v>0</v>
      </c>
      <c r="AB84" s="352">
        <f>SUM('3-1'!AB84,'3-2'!AB84)</f>
        <v>0</v>
      </c>
      <c r="AC84" s="527">
        <f>SUM('3-1'!AC84,'3-2'!AC84)</f>
        <v>0</v>
      </c>
      <c r="AD84" s="528">
        <f>SUM('3-1'!AD84,'3-2'!AD84)</f>
        <v>0</v>
      </c>
      <c r="AE84" s="528">
        <f>SUM('3-1'!AE84,'3-2'!AE84)</f>
        <v>0</v>
      </c>
      <c r="AF84" s="528">
        <f>SUM('3-1'!AF84,'3-2'!AF84)</f>
        <v>0</v>
      </c>
      <c r="AG84" s="352">
        <f>SUM('3-1'!AG84,'3-2'!AG84)</f>
        <v>0</v>
      </c>
      <c r="AH84" s="527">
        <f>SUM('3-1'!AH84,'3-2'!AH84)</f>
        <v>0</v>
      </c>
      <c r="AI84" s="528">
        <f>SUM('3-1'!AI84,'3-2'!AI84)</f>
        <v>0</v>
      </c>
      <c r="AJ84" s="528">
        <f>SUM('3-1'!AJ84,'3-2'!AJ84)</f>
        <v>0</v>
      </c>
      <c r="AK84" s="528">
        <f>SUM('3-1'!AK84,'3-2'!AK84)</f>
        <v>0</v>
      </c>
      <c r="AL84" s="352">
        <f>SUM('3-1'!AL84,'3-2'!AL84)</f>
        <v>0</v>
      </c>
      <c r="AM84" s="527">
        <f>SUM('3-1'!AM84,'3-2'!AM84)</f>
        <v>0</v>
      </c>
      <c r="AN84" s="528">
        <f>SUM('3-1'!AN84,'3-2'!AN84)</f>
        <v>0</v>
      </c>
      <c r="AO84" s="528">
        <f>SUM('3-1'!AO84,'3-2'!AO84)</f>
        <v>0</v>
      </c>
      <c r="AP84" s="528">
        <f>SUM('3-1'!AP84,'3-2'!AP84)</f>
        <v>0</v>
      </c>
      <c r="AQ84" s="352">
        <f>SUM('3-1'!AQ84,'3-2'!AQ84)</f>
        <v>0</v>
      </c>
      <c r="AR84" s="519">
        <f>SUM('3-1'!AR84,'3-2'!AR84)</f>
        <v>0</v>
      </c>
    </row>
    <row r="85" spans="1:44" ht="17.25">
      <c r="A85" s="1651"/>
      <c r="B85" s="1647" t="s">
        <v>72</v>
      </c>
      <c r="C85" s="194" t="s">
        <v>43</v>
      </c>
      <c r="D85" s="242">
        <f t="shared" si="375"/>
        <v>0</v>
      </c>
      <c r="E85" s="259">
        <f t="shared" si="375"/>
        <v>0</v>
      </c>
      <c r="F85" s="259">
        <f t="shared" si="376"/>
        <v>0</v>
      </c>
      <c r="G85" s="259">
        <f t="shared" si="373"/>
        <v>0</v>
      </c>
      <c r="H85" s="258">
        <f t="shared" si="374"/>
        <v>0</v>
      </c>
      <c r="I85" s="203">
        <f>SUM('3-1'!I85,'3-2'!I85)</f>
        <v>0</v>
      </c>
      <c r="J85" s="204">
        <f>SUM('3-1'!J85,'3-2'!J85)</f>
        <v>0</v>
      </c>
      <c r="K85" s="204">
        <f>SUM('3-1'!K85,'3-2'!K85)</f>
        <v>0</v>
      </c>
      <c r="L85" s="204">
        <f>SUM('3-1'!L85,'3-2'!L85)</f>
        <v>0</v>
      </c>
      <c r="M85" s="205">
        <f>SUM('3-1'!M85,'3-2'!M85)</f>
        <v>0</v>
      </c>
      <c r="N85" s="203">
        <f>SUM('3-1'!N85,'3-2'!N85)</f>
        <v>0</v>
      </c>
      <c r="O85" s="204">
        <f>SUM('3-1'!O85,'3-2'!O85)</f>
        <v>0</v>
      </c>
      <c r="P85" s="204">
        <f>SUM('3-1'!P85,'3-2'!P85)</f>
        <v>0</v>
      </c>
      <c r="Q85" s="204">
        <f>SUM('3-1'!Q85,'3-2'!Q85)</f>
        <v>0</v>
      </c>
      <c r="R85" s="205">
        <f>SUM('3-1'!R85,'3-2'!R85)</f>
        <v>0</v>
      </c>
      <c r="S85" s="203">
        <f>SUM('3-1'!S85,'3-2'!S85)</f>
        <v>0</v>
      </c>
      <c r="T85" s="204">
        <f>SUM('3-1'!T85,'3-2'!T85)</f>
        <v>0</v>
      </c>
      <c r="U85" s="204">
        <f>SUM('3-1'!U85,'3-2'!U85)</f>
        <v>0</v>
      </c>
      <c r="V85" s="204">
        <f>SUM('3-1'!V85,'3-2'!V85)</f>
        <v>0</v>
      </c>
      <c r="W85" s="205">
        <f>SUM('3-1'!W85,'3-2'!W85)</f>
        <v>0</v>
      </c>
      <c r="X85" s="203">
        <f>SUM('3-1'!X85,'3-2'!X85)</f>
        <v>0</v>
      </c>
      <c r="Y85" s="204">
        <f>SUM('3-1'!Y85,'3-2'!Y85)</f>
        <v>0</v>
      </c>
      <c r="Z85" s="204">
        <f>SUM('3-1'!Z85,'3-2'!Z85)</f>
        <v>0</v>
      </c>
      <c r="AA85" s="204">
        <f>SUM('3-1'!AA85,'3-2'!AA85)</f>
        <v>0</v>
      </c>
      <c r="AB85" s="205">
        <f>SUM('3-1'!AB85,'3-2'!AB85)</f>
        <v>0</v>
      </c>
      <c r="AC85" s="203">
        <f>SUM('3-1'!AC85,'3-2'!AC85)</f>
        <v>0</v>
      </c>
      <c r="AD85" s="204">
        <f>SUM('3-1'!AD85,'3-2'!AD85)</f>
        <v>0</v>
      </c>
      <c r="AE85" s="204">
        <f>SUM('3-1'!AE85,'3-2'!AE85)</f>
        <v>0</v>
      </c>
      <c r="AF85" s="204">
        <f>SUM('3-1'!AF85,'3-2'!AF85)</f>
        <v>0</v>
      </c>
      <c r="AG85" s="205">
        <f>SUM('3-1'!AG85,'3-2'!AG85)</f>
        <v>0</v>
      </c>
      <c r="AH85" s="203">
        <f>SUM('3-1'!AH85,'3-2'!AH85)</f>
        <v>0</v>
      </c>
      <c r="AI85" s="204">
        <f>SUM('3-1'!AI85,'3-2'!AI85)</f>
        <v>0</v>
      </c>
      <c r="AJ85" s="204">
        <f>SUM('3-1'!AJ85,'3-2'!AJ85)</f>
        <v>0</v>
      </c>
      <c r="AK85" s="204">
        <f>SUM('3-1'!AK85,'3-2'!AK85)</f>
        <v>0</v>
      </c>
      <c r="AL85" s="205">
        <f>SUM('3-1'!AL85,'3-2'!AL85)</f>
        <v>0</v>
      </c>
      <c r="AM85" s="203">
        <f>SUM('3-1'!AM85,'3-2'!AM85)</f>
        <v>0</v>
      </c>
      <c r="AN85" s="204">
        <f>SUM('3-1'!AN85,'3-2'!AN85)</f>
        <v>0</v>
      </c>
      <c r="AO85" s="204">
        <f>SUM('3-1'!AO85,'3-2'!AO85)</f>
        <v>0</v>
      </c>
      <c r="AP85" s="204">
        <f>SUM('3-1'!AP85,'3-2'!AP85)</f>
        <v>0</v>
      </c>
      <c r="AQ85" s="205">
        <f>SUM('3-1'!AQ85,'3-2'!AQ85)</f>
        <v>0</v>
      </c>
      <c r="AR85" s="370">
        <f>SUM('3-1'!AR85,'3-2'!AR85)</f>
        <v>0</v>
      </c>
    </row>
    <row r="86" spans="1:44" ht="17.25">
      <c r="A86" s="1651"/>
      <c r="B86" s="1646"/>
      <c r="C86" s="188" t="s">
        <v>44</v>
      </c>
      <c r="D86" s="279">
        <f t="shared" si="375"/>
        <v>0</v>
      </c>
      <c r="E86" s="513">
        <f t="shared" si="375"/>
        <v>0</v>
      </c>
      <c r="F86" s="525">
        <f t="shared" si="376"/>
        <v>0</v>
      </c>
      <c r="G86" s="525">
        <f t="shared" si="373"/>
        <v>0</v>
      </c>
      <c r="H86" s="526">
        <f t="shared" si="374"/>
        <v>0</v>
      </c>
      <c r="I86" s="527">
        <f>SUM('3-1'!I86,'3-2'!I86)</f>
        <v>0</v>
      </c>
      <c r="J86" s="528">
        <f>SUM('3-1'!J86,'3-2'!J86)</f>
        <v>0</v>
      </c>
      <c r="K86" s="528">
        <f>SUM('3-1'!K86,'3-2'!K86)</f>
        <v>0</v>
      </c>
      <c r="L86" s="528">
        <f>SUM('3-1'!L86,'3-2'!L86)</f>
        <v>0</v>
      </c>
      <c r="M86" s="352">
        <f>SUM('3-1'!M86,'3-2'!M86)</f>
        <v>0</v>
      </c>
      <c r="N86" s="527">
        <f>SUM('3-1'!N86,'3-2'!N86)</f>
        <v>0</v>
      </c>
      <c r="O86" s="528">
        <f>SUM('3-1'!O86,'3-2'!O86)</f>
        <v>0</v>
      </c>
      <c r="P86" s="528">
        <f>SUM('3-1'!P86,'3-2'!P86)</f>
        <v>0</v>
      </c>
      <c r="Q86" s="528">
        <f>SUM('3-1'!Q86,'3-2'!Q86)</f>
        <v>0</v>
      </c>
      <c r="R86" s="352">
        <f>SUM('3-1'!R86,'3-2'!R86)</f>
        <v>0</v>
      </c>
      <c r="S86" s="527">
        <f>SUM('3-1'!S86,'3-2'!S86)</f>
        <v>0</v>
      </c>
      <c r="T86" s="528">
        <f>SUM('3-1'!T86,'3-2'!T86)</f>
        <v>0</v>
      </c>
      <c r="U86" s="528">
        <f>SUM('3-1'!U86,'3-2'!U86)</f>
        <v>0</v>
      </c>
      <c r="V86" s="528">
        <f>SUM('3-1'!V86,'3-2'!V86)</f>
        <v>0</v>
      </c>
      <c r="W86" s="352">
        <f>SUM('3-1'!W86,'3-2'!W86)</f>
        <v>0</v>
      </c>
      <c r="X86" s="527">
        <f>SUM('3-1'!X86,'3-2'!X86)</f>
        <v>0</v>
      </c>
      <c r="Y86" s="528">
        <f>SUM('3-1'!Y86,'3-2'!Y86)</f>
        <v>0</v>
      </c>
      <c r="Z86" s="528">
        <f>SUM('3-1'!Z86,'3-2'!Z86)</f>
        <v>0</v>
      </c>
      <c r="AA86" s="528">
        <f>SUM('3-1'!AA86,'3-2'!AA86)</f>
        <v>0</v>
      </c>
      <c r="AB86" s="352">
        <f>SUM('3-1'!AB86,'3-2'!AB86)</f>
        <v>0</v>
      </c>
      <c r="AC86" s="527">
        <f>SUM('3-1'!AC86,'3-2'!AC86)</f>
        <v>0</v>
      </c>
      <c r="AD86" s="528">
        <f>SUM('3-1'!AD86,'3-2'!AD86)</f>
        <v>0</v>
      </c>
      <c r="AE86" s="528">
        <f>SUM('3-1'!AE86,'3-2'!AE86)</f>
        <v>0</v>
      </c>
      <c r="AF86" s="528">
        <f>SUM('3-1'!AF86,'3-2'!AF86)</f>
        <v>0</v>
      </c>
      <c r="AG86" s="352">
        <f>SUM('3-1'!AG86,'3-2'!AG86)</f>
        <v>0</v>
      </c>
      <c r="AH86" s="527">
        <f>SUM('3-1'!AH86,'3-2'!AH86)</f>
        <v>0</v>
      </c>
      <c r="AI86" s="528">
        <f>SUM('3-1'!AI86,'3-2'!AI86)</f>
        <v>0</v>
      </c>
      <c r="AJ86" s="528">
        <f>SUM('3-1'!AJ86,'3-2'!AJ86)</f>
        <v>0</v>
      </c>
      <c r="AK86" s="528">
        <f>SUM('3-1'!AK86,'3-2'!AK86)</f>
        <v>0</v>
      </c>
      <c r="AL86" s="352">
        <f>SUM('3-1'!AL86,'3-2'!AL86)</f>
        <v>0</v>
      </c>
      <c r="AM86" s="527">
        <f>SUM('3-1'!AM86,'3-2'!AM86)</f>
        <v>0</v>
      </c>
      <c r="AN86" s="528">
        <f>SUM('3-1'!AN86,'3-2'!AN86)</f>
        <v>0</v>
      </c>
      <c r="AO86" s="528">
        <f>SUM('3-1'!AO86,'3-2'!AO86)</f>
        <v>0</v>
      </c>
      <c r="AP86" s="528">
        <f>SUM('3-1'!AP86,'3-2'!AP86)</f>
        <v>0</v>
      </c>
      <c r="AQ86" s="352">
        <f>SUM('3-1'!AQ86,'3-2'!AQ86)</f>
        <v>0</v>
      </c>
      <c r="AR86" s="519">
        <f>SUM('3-1'!AR86,'3-2'!AR86)</f>
        <v>0</v>
      </c>
    </row>
    <row r="87" spans="1:44" ht="17.25">
      <c r="A87" s="1651"/>
      <c r="B87" s="1647" t="s">
        <v>73</v>
      </c>
      <c r="C87" s="194" t="s">
        <v>43</v>
      </c>
      <c r="D87" s="242">
        <f t="shared" si="375"/>
        <v>0</v>
      </c>
      <c r="E87" s="259">
        <f t="shared" si="375"/>
        <v>0</v>
      </c>
      <c r="F87" s="259">
        <f t="shared" si="376"/>
        <v>0</v>
      </c>
      <c r="G87" s="259">
        <f t="shared" si="373"/>
        <v>0</v>
      </c>
      <c r="H87" s="258">
        <f t="shared" si="374"/>
        <v>0</v>
      </c>
      <c r="I87" s="203">
        <f>SUM('3-1'!I87,'3-2'!I87)</f>
        <v>0</v>
      </c>
      <c r="J87" s="204">
        <f>SUM('3-1'!J87,'3-2'!J87)</f>
        <v>0</v>
      </c>
      <c r="K87" s="204">
        <f>SUM('3-1'!K87,'3-2'!K87)</f>
        <v>0</v>
      </c>
      <c r="L87" s="204">
        <f>SUM('3-1'!L87,'3-2'!L87)</f>
        <v>0</v>
      </c>
      <c r="M87" s="205">
        <f>SUM('3-1'!M87,'3-2'!M87)</f>
        <v>0</v>
      </c>
      <c r="N87" s="203">
        <f>SUM('3-1'!N87,'3-2'!N87)</f>
        <v>0</v>
      </c>
      <c r="O87" s="204">
        <f>SUM('3-1'!O87,'3-2'!O87)</f>
        <v>0</v>
      </c>
      <c r="P87" s="204">
        <f>SUM('3-1'!P87,'3-2'!P87)</f>
        <v>0</v>
      </c>
      <c r="Q87" s="204">
        <f>SUM('3-1'!Q87,'3-2'!Q87)</f>
        <v>0</v>
      </c>
      <c r="R87" s="205">
        <f>SUM('3-1'!R87,'3-2'!R87)</f>
        <v>0</v>
      </c>
      <c r="S87" s="203">
        <f>SUM('3-1'!S87,'3-2'!S87)</f>
        <v>0</v>
      </c>
      <c r="T87" s="204">
        <f>SUM('3-1'!T87,'3-2'!T87)</f>
        <v>0</v>
      </c>
      <c r="U87" s="204">
        <f>SUM('3-1'!U87,'3-2'!U87)</f>
        <v>0</v>
      </c>
      <c r="V87" s="204">
        <f>SUM('3-1'!V87,'3-2'!V87)</f>
        <v>0</v>
      </c>
      <c r="W87" s="205">
        <f>SUM('3-1'!W87,'3-2'!W87)</f>
        <v>0</v>
      </c>
      <c r="X87" s="203">
        <f>SUM('3-1'!X87,'3-2'!X87)</f>
        <v>0</v>
      </c>
      <c r="Y87" s="204">
        <f>SUM('3-1'!Y87,'3-2'!Y87)</f>
        <v>0</v>
      </c>
      <c r="Z87" s="204">
        <f>SUM('3-1'!Z87,'3-2'!Z87)</f>
        <v>0</v>
      </c>
      <c r="AA87" s="204">
        <f>SUM('3-1'!AA87,'3-2'!AA87)</f>
        <v>0</v>
      </c>
      <c r="AB87" s="205">
        <f>SUM('3-1'!AB87,'3-2'!AB87)</f>
        <v>0</v>
      </c>
      <c r="AC87" s="203">
        <f>SUM('3-1'!AC87,'3-2'!AC87)</f>
        <v>0</v>
      </c>
      <c r="AD87" s="204">
        <f>SUM('3-1'!AD87,'3-2'!AD87)</f>
        <v>0</v>
      </c>
      <c r="AE87" s="204">
        <f>SUM('3-1'!AE87,'3-2'!AE87)</f>
        <v>0</v>
      </c>
      <c r="AF87" s="204">
        <f>SUM('3-1'!AF87,'3-2'!AF87)</f>
        <v>0</v>
      </c>
      <c r="AG87" s="205">
        <f>SUM('3-1'!AG87,'3-2'!AG87)</f>
        <v>0</v>
      </c>
      <c r="AH87" s="203">
        <f>SUM('3-1'!AH87,'3-2'!AH87)</f>
        <v>0</v>
      </c>
      <c r="AI87" s="204">
        <f>SUM('3-1'!AI87,'3-2'!AI87)</f>
        <v>0</v>
      </c>
      <c r="AJ87" s="204">
        <f>SUM('3-1'!AJ87,'3-2'!AJ87)</f>
        <v>0</v>
      </c>
      <c r="AK87" s="204">
        <f>SUM('3-1'!AK87,'3-2'!AK87)</f>
        <v>0</v>
      </c>
      <c r="AL87" s="205">
        <f>SUM('3-1'!AL87,'3-2'!AL87)</f>
        <v>0</v>
      </c>
      <c r="AM87" s="203">
        <f>SUM('3-1'!AM87,'3-2'!AM87)</f>
        <v>0</v>
      </c>
      <c r="AN87" s="204">
        <f>SUM('3-1'!AN87,'3-2'!AN87)</f>
        <v>0</v>
      </c>
      <c r="AO87" s="204">
        <f>SUM('3-1'!AO87,'3-2'!AO87)</f>
        <v>0</v>
      </c>
      <c r="AP87" s="204">
        <f>SUM('3-1'!AP87,'3-2'!AP87)</f>
        <v>0</v>
      </c>
      <c r="AQ87" s="205">
        <f>SUM('3-1'!AQ87,'3-2'!AQ87)</f>
        <v>0</v>
      </c>
      <c r="AR87" s="370">
        <f>SUM('3-1'!AR87,'3-2'!AR87)</f>
        <v>0</v>
      </c>
    </row>
    <row r="88" spans="1:44" ht="17.25">
      <c r="A88" s="1651"/>
      <c r="B88" s="1646"/>
      <c r="C88" s="188" t="s">
        <v>44</v>
      </c>
      <c r="D88" s="279">
        <f t="shared" si="375"/>
        <v>0</v>
      </c>
      <c r="E88" s="513">
        <f t="shared" si="375"/>
        <v>0</v>
      </c>
      <c r="F88" s="525">
        <f t="shared" si="376"/>
        <v>0</v>
      </c>
      <c r="G88" s="525">
        <f t="shared" si="373"/>
        <v>0</v>
      </c>
      <c r="H88" s="526">
        <f t="shared" si="374"/>
        <v>0</v>
      </c>
      <c r="I88" s="527">
        <f>SUM('3-1'!I88,'3-2'!I88)</f>
        <v>0</v>
      </c>
      <c r="J88" s="528">
        <f>SUM('3-1'!J88,'3-2'!J88)</f>
        <v>0</v>
      </c>
      <c r="K88" s="528">
        <f>SUM('3-1'!K88,'3-2'!K88)</f>
        <v>0</v>
      </c>
      <c r="L88" s="528">
        <f>SUM('3-1'!L88,'3-2'!L88)</f>
        <v>0</v>
      </c>
      <c r="M88" s="352">
        <f>SUM('3-1'!M88,'3-2'!M88)</f>
        <v>0</v>
      </c>
      <c r="N88" s="527">
        <f>SUM('3-1'!N88,'3-2'!N88)</f>
        <v>0</v>
      </c>
      <c r="O88" s="528">
        <f>SUM('3-1'!O88,'3-2'!O88)</f>
        <v>0</v>
      </c>
      <c r="P88" s="528">
        <f>SUM('3-1'!P88,'3-2'!P88)</f>
        <v>0</v>
      </c>
      <c r="Q88" s="528">
        <f>SUM('3-1'!Q88,'3-2'!Q88)</f>
        <v>0</v>
      </c>
      <c r="R88" s="352">
        <f>SUM('3-1'!R88,'3-2'!R88)</f>
        <v>0</v>
      </c>
      <c r="S88" s="527">
        <f>SUM('3-1'!S88,'3-2'!S88)</f>
        <v>0</v>
      </c>
      <c r="T88" s="528">
        <f>SUM('3-1'!T88,'3-2'!T88)</f>
        <v>0</v>
      </c>
      <c r="U88" s="528">
        <f>SUM('3-1'!U88,'3-2'!U88)</f>
        <v>0</v>
      </c>
      <c r="V88" s="528">
        <f>SUM('3-1'!V88,'3-2'!V88)</f>
        <v>0</v>
      </c>
      <c r="W88" s="352">
        <f>SUM('3-1'!W88,'3-2'!W88)</f>
        <v>0</v>
      </c>
      <c r="X88" s="527">
        <f>SUM('3-1'!X88,'3-2'!X88)</f>
        <v>0</v>
      </c>
      <c r="Y88" s="528">
        <f>SUM('3-1'!Y88,'3-2'!Y88)</f>
        <v>0</v>
      </c>
      <c r="Z88" s="528">
        <f>SUM('3-1'!Z88,'3-2'!Z88)</f>
        <v>0</v>
      </c>
      <c r="AA88" s="528">
        <f>SUM('3-1'!AA88,'3-2'!AA88)</f>
        <v>0</v>
      </c>
      <c r="AB88" s="352">
        <f>SUM('3-1'!AB88,'3-2'!AB88)</f>
        <v>0</v>
      </c>
      <c r="AC88" s="527">
        <f>SUM('3-1'!AC88,'3-2'!AC88)</f>
        <v>0</v>
      </c>
      <c r="AD88" s="528">
        <f>SUM('3-1'!AD88,'3-2'!AD88)</f>
        <v>0</v>
      </c>
      <c r="AE88" s="528">
        <f>SUM('3-1'!AE88,'3-2'!AE88)</f>
        <v>0</v>
      </c>
      <c r="AF88" s="528">
        <f>SUM('3-1'!AF88,'3-2'!AF88)</f>
        <v>0</v>
      </c>
      <c r="AG88" s="352">
        <f>SUM('3-1'!AG88,'3-2'!AG88)</f>
        <v>0</v>
      </c>
      <c r="AH88" s="527">
        <f>SUM('3-1'!AH88,'3-2'!AH88)</f>
        <v>0</v>
      </c>
      <c r="AI88" s="528">
        <f>SUM('3-1'!AI88,'3-2'!AI88)</f>
        <v>0</v>
      </c>
      <c r="AJ88" s="528">
        <f>SUM('3-1'!AJ88,'3-2'!AJ88)</f>
        <v>0</v>
      </c>
      <c r="AK88" s="528">
        <f>SUM('3-1'!AK88,'3-2'!AK88)</f>
        <v>0</v>
      </c>
      <c r="AL88" s="352">
        <f>SUM('3-1'!AL88,'3-2'!AL88)</f>
        <v>0</v>
      </c>
      <c r="AM88" s="527">
        <f>SUM('3-1'!AM88,'3-2'!AM88)</f>
        <v>0</v>
      </c>
      <c r="AN88" s="528">
        <f>SUM('3-1'!AN88,'3-2'!AN88)</f>
        <v>0</v>
      </c>
      <c r="AO88" s="528">
        <f>SUM('3-1'!AO88,'3-2'!AO88)</f>
        <v>0</v>
      </c>
      <c r="AP88" s="528">
        <f>SUM('3-1'!AP88,'3-2'!AP88)</f>
        <v>0</v>
      </c>
      <c r="AQ88" s="352">
        <f>SUM('3-1'!AQ88,'3-2'!AQ88)</f>
        <v>0</v>
      </c>
      <c r="AR88" s="519">
        <f>SUM('3-1'!AR88,'3-2'!AR88)</f>
        <v>0</v>
      </c>
    </row>
    <row r="89" spans="1:44" ht="17.25">
      <c r="A89" s="1651"/>
      <c r="B89" s="1647" t="s">
        <v>74</v>
      </c>
      <c r="C89" s="194" t="s">
        <v>43</v>
      </c>
      <c r="D89" s="242">
        <f t="shared" si="375"/>
        <v>0</v>
      </c>
      <c r="E89" s="259">
        <f t="shared" si="375"/>
        <v>0</v>
      </c>
      <c r="F89" s="259">
        <f t="shared" si="376"/>
        <v>0</v>
      </c>
      <c r="G89" s="259">
        <f t="shared" si="373"/>
        <v>0</v>
      </c>
      <c r="H89" s="258">
        <f t="shared" si="374"/>
        <v>0</v>
      </c>
      <c r="I89" s="203">
        <f>SUM('3-1'!I89,'3-2'!I89)</f>
        <v>0</v>
      </c>
      <c r="J89" s="204">
        <f>SUM('3-1'!J89,'3-2'!J89)</f>
        <v>0</v>
      </c>
      <c r="K89" s="204">
        <f>SUM('3-1'!K89,'3-2'!K89)</f>
        <v>0</v>
      </c>
      <c r="L89" s="204">
        <f>SUM('3-1'!L89,'3-2'!L89)</f>
        <v>0</v>
      </c>
      <c r="M89" s="205">
        <f>SUM('3-1'!M89,'3-2'!M89)</f>
        <v>0</v>
      </c>
      <c r="N89" s="203">
        <f>SUM('3-1'!N89,'3-2'!N89)</f>
        <v>0</v>
      </c>
      <c r="O89" s="204">
        <f>SUM('3-1'!O89,'3-2'!O89)</f>
        <v>0</v>
      </c>
      <c r="P89" s="204">
        <f>SUM('3-1'!P89,'3-2'!P89)</f>
        <v>0</v>
      </c>
      <c r="Q89" s="204">
        <f>SUM('3-1'!Q89,'3-2'!Q89)</f>
        <v>0</v>
      </c>
      <c r="R89" s="205">
        <f>SUM('3-1'!R89,'3-2'!R89)</f>
        <v>0</v>
      </c>
      <c r="S89" s="203">
        <f>SUM('3-1'!S89,'3-2'!S89)</f>
        <v>0</v>
      </c>
      <c r="T89" s="204">
        <f>SUM('3-1'!T89,'3-2'!T89)</f>
        <v>0</v>
      </c>
      <c r="U89" s="354">
        <f>SUM('3-1'!U89,'3-2'!U89)</f>
        <v>0</v>
      </c>
      <c r="V89" s="204">
        <f>SUM('3-1'!V89,'3-2'!V89)</f>
        <v>0</v>
      </c>
      <c r="W89" s="205">
        <f>SUM('3-1'!W89,'3-2'!W89)</f>
        <v>0</v>
      </c>
      <c r="X89" s="203">
        <f>SUM('3-1'!X89,'3-2'!X89)</f>
        <v>0</v>
      </c>
      <c r="Y89" s="204">
        <f>SUM('3-1'!Y89,'3-2'!Y89)</f>
        <v>0</v>
      </c>
      <c r="Z89" s="204">
        <f>SUM('3-1'!Z89,'3-2'!Z89)</f>
        <v>0</v>
      </c>
      <c r="AA89" s="204">
        <f>SUM('3-1'!AA89,'3-2'!AA89)</f>
        <v>0</v>
      </c>
      <c r="AB89" s="205">
        <f>SUM('3-1'!AB89,'3-2'!AB89)</f>
        <v>0</v>
      </c>
      <c r="AC89" s="203">
        <f>SUM('3-1'!AC89,'3-2'!AC89)</f>
        <v>0</v>
      </c>
      <c r="AD89" s="204">
        <f>SUM('3-1'!AD89,'3-2'!AD89)</f>
        <v>0</v>
      </c>
      <c r="AE89" s="204">
        <f>SUM('3-1'!AE89,'3-2'!AE89)</f>
        <v>0</v>
      </c>
      <c r="AF89" s="204">
        <f>SUM('3-1'!AF89,'3-2'!AF89)</f>
        <v>0</v>
      </c>
      <c r="AG89" s="205">
        <f>SUM('3-1'!AG89,'3-2'!AG89)</f>
        <v>0</v>
      </c>
      <c r="AH89" s="203">
        <f>SUM('3-1'!AH89,'3-2'!AH89)</f>
        <v>0</v>
      </c>
      <c r="AI89" s="204">
        <f>SUM('3-1'!AI89,'3-2'!AI89)</f>
        <v>0</v>
      </c>
      <c r="AJ89" s="204">
        <f>SUM('3-1'!AJ89,'3-2'!AJ89)</f>
        <v>0</v>
      </c>
      <c r="AK89" s="204">
        <f>SUM('3-1'!AK89,'3-2'!AK89)</f>
        <v>0</v>
      </c>
      <c r="AL89" s="205">
        <f>SUM('3-1'!AL89,'3-2'!AL89)</f>
        <v>0</v>
      </c>
      <c r="AM89" s="203">
        <f>SUM('3-1'!AM89,'3-2'!AM89)</f>
        <v>0</v>
      </c>
      <c r="AN89" s="204">
        <f>SUM('3-1'!AN89,'3-2'!AN89)</f>
        <v>0</v>
      </c>
      <c r="AO89" s="204">
        <f>SUM('3-1'!AO89,'3-2'!AO89)</f>
        <v>0</v>
      </c>
      <c r="AP89" s="204">
        <f>SUM('3-1'!AP89,'3-2'!AP89)</f>
        <v>0</v>
      </c>
      <c r="AQ89" s="205">
        <f>SUM('3-1'!AQ89,'3-2'!AQ89)</f>
        <v>0</v>
      </c>
      <c r="AR89" s="370">
        <f>SUM('3-1'!AR89,'3-2'!AR89)</f>
        <v>0</v>
      </c>
    </row>
    <row r="90" spans="1:44" ht="17.25">
      <c r="A90" s="1651"/>
      <c r="B90" s="1646"/>
      <c r="C90" s="188" t="s">
        <v>44</v>
      </c>
      <c r="D90" s="279">
        <f t="shared" si="375"/>
        <v>0</v>
      </c>
      <c r="E90" s="513">
        <f t="shared" si="375"/>
        <v>0</v>
      </c>
      <c r="F90" s="525">
        <f t="shared" si="376"/>
        <v>0</v>
      </c>
      <c r="G90" s="525">
        <f t="shared" si="373"/>
        <v>0</v>
      </c>
      <c r="H90" s="526">
        <f t="shared" si="374"/>
        <v>0</v>
      </c>
      <c r="I90" s="527">
        <f>SUM('3-1'!I90,'3-2'!I90)</f>
        <v>0</v>
      </c>
      <c r="J90" s="528">
        <f>SUM('3-1'!J90,'3-2'!J90)</f>
        <v>0</v>
      </c>
      <c r="K90" s="528">
        <f>SUM('3-1'!K90,'3-2'!K90)</f>
        <v>0</v>
      </c>
      <c r="L90" s="528">
        <f>SUM('3-1'!L90,'3-2'!L90)</f>
        <v>0</v>
      </c>
      <c r="M90" s="352">
        <f>SUM('3-1'!M90,'3-2'!M90)</f>
        <v>0</v>
      </c>
      <c r="N90" s="527">
        <f>SUM('3-1'!N90,'3-2'!N90)</f>
        <v>0</v>
      </c>
      <c r="O90" s="528">
        <f>SUM('3-1'!O90,'3-2'!O90)</f>
        <v>0</v>
      </c>
      <c r="P90" s="528">
        <f>SUM('3-1'!P90,'3-2'!P90)</f>
        <v>0</v>
      </c>
      <c r="Q90" s="528">
        <f>SUM('3-1'!Q90,'3-2'!Q90)</f>
        <v>0</v>
      </c>
      <c r="R90" s="352">
        <f>SUM('3-1'!R90,'3-2'!R90)</f>
        <v>0</v>
      </c>
      <c r="S90" s="527">
        <f>SUM('3-1'!S90,'3-2'!S90)</f>
        <v>0</v>
      </c>
      <c r="T90" s="528">
        <f>SUM('3-1'!T90,'3-2'!T90)</f>
        <v>0</v>
      </c>
      <c r="U90" s="413">
        <f>SUM('3-1'!U90,'3-2'!U90)</f>
        <v>0</v>
      </c>
      <c r="V90" s="528">
        <f>SUM('3-1'!V90,'3-2'!V90)</f>
        <v>0</v>
      </c>
      <c r="W90" s="352">
        <f>SUM('3-1'!W90,'3-2'!W90)</f>
        <v>0</v>
      </c>
      <c r="X90" s="527">
        <f>SUM('3-1'!X90,'3-2'!X90)</f>
        <v>0</v>
      </c>
      <c r="Y90" s="528">
        <f>SUM('3-1'!Y90,'3-2'!Y90)</f>
        <v>0</v>
      </c>
      <c r="Z90" s="528">
        <f>SUM('3-1'!Z90,'3-2'!Z90)</f>
        <v>0</v>
      </c>
      <c r="AA90" s="528">
        <f>SUM('3-1'!AA90,'3-2'!AA90)</f>
        <v>0</v>
      </c>
      <c r="AB90" s="352">
        <f>SUM('3-1'!AB90,'3-2'!AB90)</f>
        <v>0</v>
      </c>
      <c r="AC90" s="527">
        <f>SUM('3-1'!AC90,'3-2'!AC90)</f>
        <v>0</v>
      </c>
      <c r="AD90" s="528">
        <f>SUM('3-1'!AD90,'3-2'!AD90)</f>
        <v>0</v>
      </c>
      <c r="AE90" s="528">
        <f>SUM('3-1'!AE90,'3-2'!AE90)</f>
        <v>0</v>
      </c>
      <c r="AF90" s="528">
        <f>SUM('3-1'!AF90,'3-2'!AF90)</f>
        <v>0</v>
      </c>
      <c r="AG90" s="352">
        <f>SUM('3-1'!AG90,'3-2'!AG90)</f>
        <v>0</v>
      </c>
      <c r="AH90" s="527">
        <f>SUM('3-1'!AH90,'3-2'!AH90)</f>
        <v>0</v>
      </c>
      <c r="AI90" s="528">
        <f>SUM('3-1'!AI90,'3-2'!AI90)</f>
        <v>0</v>
      </c>
      <c r="AJ90" s="528">
        <f>SUM('3-1'!AJ90,'3-2'!AJ90)</f>
        <v>0</v>
      </c>
      <c r="AK90" s="528">
        <f>SUM('3-1'!AK90,'3-2'!AK90)</f>
        <v>0</v>
      </c>
      <c r="AL90" s="352">
        <f>SUM('3-1'!AL90,'3-2'!AL90)</f>
        <v>0</v>
      </c>
      <c r="AM90" s="527">
        <f>SUM('3-1'!AM90,'3-2'!AM90)</f>
        <v>0</v>
      </c>
      <c r="AN90" s="528">
        <f>SUM('3-1'!AN90,'3-2'!AN90)</f>
        <v>0</v>
      </c>
      <c r="AO90" s="528">
        <f>SUM('3-1'!AO90,'3-2'!AO90)</f>
        <v>0</v>
      </c>
      <c r="AP90" s="528">
        <f>SUM('3-1'!AP90,'3-2'!AP90)</f>
        <v>0</v>
      </c>
      <c r="AQ90" s="352">
        <f>SUM('3-1'!AQ90,'3-2'!AQ90)</f>
        <v>0</v>
      </c>
      <c r="AR90" s="519">
        <f>SUM('3-1'!AR90,'3-2'!AR90)</f>
        <v>0</v>
      </c>
    </row>
    <row r="91" spans="1:44" ht="17.25">
      <c r="A91" s="1651"/>
      <c r="B91" s="1648" t="s">
        <v>75</v>
      </c>
      <c r="C91" s="194" t="s">
        <v>43</v>
      </c>
      <c r="D91" s="242">
        <f t="shared" si="375"/>
        <v>0</v>
      </c>
      <c r="E91" s="259">
        <f t="shared" si="375"/>
        <v>0</v>
      </c>
      <c r="F91" s="259">
        <f t="shared" si="376"/>
        <v>0</v>
      </c>
      <c r="G91" s="259">
        <f t="shared" si="373"/>
        <v>0</v>
      </c>
      <c r="H91" s="258">
        <f t="shared" si="374"/>
        <v>0</v>
      </c>
      <c r="I91" s="203">
        <f>SUM('3-1'!I91,'3-2'!I91)</f>
        <v>0</v>
      </c>
      <c r="J91" s="204">
        <f>SUM('3-1'!J91,'3-2'!J91)</f>
        <v>0</v>
      </c>
      <c r="K91" s="204">
        <f>SUM('3-1'!K91,'3-2'!K91)</f>
        <v>0</v>
      </c>
      <c r="L91" s="204">
        <f>SUM('3-1'!L91,'3-2'!L91)</f>
        <v>0</v>
      </c>
      <c r="M91" s="205">
        <f>SUM('3-1'!M91,'3-2'!M91)</f>
        <v>0</v>
      </c>
      <c r="N91" s="203">
        <f>SUM('3-1'!N91,'3-2'!N91)</f>
        <v>0</v>
      </c>
      <c r="O91" s="204">
        <f>SUM('3-1'!O91,'3-2'!O91)</f>
        <v>0</v>
      </c>
      <c r="P91" s="204">
        <f>SUM('3-1'!P91,'3-2'!P91)</f>
        <v>0</v>
      </c>
      <c r="Q91" s="204">
        <f>SUM('3-1'!Q91,'3-2'!Q91)</f>
        <v>0</v>
      </c>
      <c r="R91" s="205">
        <f>SUM('3-1'!R91,'3-2'!R91)</f>
        <v>0</v>
      </c>
      <c r="S91" s="203">
        <f>SUM('3-1'!S91,'3-2'!S91)</f>
        <v>0</v>
      </c>
      <c r="T91" s="204">
        <f>SUM('3-1'!T91,'3-2'!T91)</f>
        <v>0</v>
      </c>
      <c r="U91" s="204">
        <f>SUM('3-1'!U91,'3-2'!U91)</f>
        <v>0</v>
      </c>
      <c r="V91" s="204">
        <f>SUM('3-1'!V91,'3-2'!V91)</f>
        <v>0</v>
      </c>
      <c r="W91" s="205">
        <f>SUM('3-1'!W91,'3-2'!W91)</f>
        <v>0</v>
      </c>
      <c r="X91" s="203">
        <f>SUM('3-1'!X91,'3-2'!X91)</f>
        <v>0</v>
      </c>
      <c r="Y91" s="204">
        <f>SUM('3-1'!Y91,'3-2'!Y91)</f>
        <v>0</v>
      </c>
      <c r="Z91" s="204">
        <f>SUM('3-1'!Z91,'3-2'!Z91)</f>
        <v>0</v>
      </c>
      <c r="AA91" s="204">
        <f>SUM('3-1'!AA91,'3-2'!AA91)</f>
        <v>0</v>
      </c>
      <c r="AB91" s="205">
        <f>SUM('3-1'!AB91,'3-2'!AB91)</f>
        <v>0</v>
      </c>
      <c r="AC91" s="203">
        <f>SUM('3-1'!AC91,'3-2'!AC91)</f>
        <v>0</v>
      </c>
      <c r="AD91" s="204">
        <f>SUM('3-1'!AD91,'3-2'!AD91)</f>
        <v>0</v>
      </c>
      <c r="AE91" s="204">
        <f>SUM('3-1'!AE91,'3-2'!AE91)</f>
        <v>0</v>
      </c>
      <c r="AF91" s="204">
        <f>SUM('3-1'!AF91,'3-2'!AF91)</f>
        <v>0</v>
      </c>
      <c r="AG91" s="205">
        <f>SUM('3-1'!AG91,'3-2'!AG91)</f>
        <v>0</v>
      </c>
      <c r="AH91" s="203">
        <f>SUM('3-1'!AH91,'3-2'!AH91)</f>
        <v>0</v>
      </c>
      <c r="AI91" s="204">
        <f>SUM('3-1'!AI91,'3-2'!AI91)</f>
        <v>0</v>
      </c>
      <c r="AJ91" s="204">
        <f>SUM('3-1'!AJ91,'3-2'!AJ91)</f>
        <v>0</v>
      </c>
      <c r="AK91" s="204">
        <f>SUM('3-1'!AK91,'3-2'!AK91)</f>
        <v>0</v>
      </c>
      <c r="AL91" s="205">
        <f>SUM('3-1'!AL91,'3-2'!AL91)</f>
        <v>0</v>
      </c>
      <c r="AM91" s="203">
        <f>SUM('3-1'!AM91,'3-2'!AM91)</f>
        <v>0</v>
      </c>
      <c r="AN91" s="204">
        <f>SUM('3-1'!AN91,'3-2'!AN91)</f>
        <v>0</v>
      </c>
      <c r="AO91" s="204">
        <f>SUM('3-1'!AO91,'3-2'!AO91)</f>
        <v>0</v>
      </c>
      <c r="AP91" s="204">
        <f>SUM('3-1'!AP91,'3-2'!AP91)</f>
        <v>0</v>
      </c>
      <c r="AQ91" s="205">
        <f>SUM('3-1'!AQ91,'3-2'!AQ91)</f>
        <v>0</v>
      </c>
      <c r="AR91" s="370">
        <f>SUM('3-1'!AR91,'3-2'!AR91)</f>
        <v>0</v>
      </c>
    </row>
    <row r="92" spans="1:44" ht="18" thickBot="1">
      <c r="A92" s="1652"/>
      <c r="B92" s="1649"/>
      <c r="C92" s="193" t="s">
        <v>44</v>
      </c>
      <c r="D92" s="251">
        <f t="shared" si="375"/>
        <v>0</v>
      </c>
      <c r="E92" s="268">
        <f t="shared" si="375"/>
        <v>0</v>
      </c>
      <c r="F92" s="259">
        <f t="shared" si="376"/>
        <v>0</v>
      </c>
      <c r="G92" s="259">
        <f t="shared" si="373"/>
        <v>0</v>
      </c>
      <c r="H92" s="258">
        <f t="shared" si="374"/>
        <v>0</v>
      </c>
      <c r="I92" s="206">
        <f>SUM('3-1'!I92,'3-2'!I92)</f>
        <v>0</v>
      </c>
      <c r="J92" s="207">
        <f>SUM('3-1'!J92,'3-2'!J92)</f>
        <v>0</v>
      </c>
      <c r="K92" s="207">
        <f>SUM('3-1'!K92,'3-2'!K92)</f>
        <v>0</v>
      </c>
      <c r="L92" s="207">
        <f>SUM('3-1'!L92,'3-2'!L92)</f>
        <v>0</v>
      </c>
      <c r="M92" s="208">
        <f>SUM('3-1'!M92,'3-2'!M92)</f>
        <v>0</v>
      </c>
      <c r="N92" s="206">
        <f>SUM('3-1'!N92,'3-2'!N92)</f>
        <v>0</v>
      </c>
      <c r="O92" s="207">
        <f>SUM('3-1'!O92,'3-2'!O92)</f>
        <v>0</v>
      </c>
      <c r="P92" s="207">
        <f>SUM('3-1'!P92,'3-2'!P92)</f>
        <v>0</v>
      </c>
      <c r="Q92" s="207">
        <f>SUM('3-1'!Q92,'3-2'!Q92)</f>
        <v>0</v>
      </c>
      <c r="R92" s="208">
        <f>SUM('3-1'!R92,'3-2'!R92)</f>
        <v>0</v>
      </c>
      <c r="S92" s="206">
        <f>SUM('3-1'!S92,'3-2'!S92)</f>
        <v>0</v>
      </c>
      <c r="T92" s="207">
        <f>SUM('3-1'!T92,'3-2'!T92)</f>
        <v>0</v>
      </c>
      <c r="U92" s="207">
        <f>SUM('3-1'!U92,'3-2'!U92)</f>
        <v>0</v>
      </c>
      <c r="V92" s="207">
        <f>SUM('3-1'!V92,'3-2'!V92)</f>
        <v>0</v>
      </c>
      <c r="W92" s="208">
        <f>SUM('3-1'!W92,'3-2'!W92)</f>
        <v>0</v>
      </c>
      <c r="X92" s="206">
        <f>SUM('3-1'!X92,'3-2'!X92)</f>
        <v>0</v>
      </c>
      <c r="Y92" s="207">
        <f>SUM('3-1'!Y92,'3-2'!Y92)</f>
        <v>0</v>
      </c>
      <c r="Z92" s="207">
        <f>SUM('3-1'!Z92,'3-2'!Z92)</f>
        <v>0</v>
      </c>
      <c r="AA92" s="207">
        <f>SUM('3-1'!AA92,'3-2'!AA92)</f>
        <v>0</v>
      </c>
      <c r="AB92" s="208">
        <f>SUM('3-1'!AB92,'3-2'!AB92)</f>
        <v>0</v>
      </c>
      <c r="AC92" s="206">
        <f>SUM('3-1'!AC92,'3-2'!AC92)</f>
        <v>0</v>
      </c>
      <c r="AD92" s="207">
        <f>SUM('3-1'!AD92,'3-2'!AD92)</f>
        <v>0</v>
      </c>
      <c r="AE92" s="207">
        <f>SUM('3-1'!AE92,'3-2'!AE92)</f>
        <v>0</v>
      </c>
      <c r="AF92" s="207">
        <f>SUM('3-1'!AF92,'3-2'!AF92)</f>
        <v>0</v>
      </c>
      <c r="AG92" s="208">
        <f>SUM('3-1'!AG92,'3-2'!AG92)</f>
        <v>0</v>
      </c>
      <c r="AH92" s="206">
        <f>SUM('3-1'!AH92,'3-2'!AH92)</f>
        <v>0</v>
      </c>
      <c r="AI92" s="207">
        <f>SUM('3-1'!AI92,'3-2'!AI92)</f>
        <v>0</v>
      </c>
      <c r="AJ92" s="207">
        <f>SUM('3-1'!AJ92,'3-2'!AJ92)</f>
        <v>0</v>
      </c>
      <c r="AK92" s="207">
        <f>SUM('3-1'!AK92,'3-2'!AK92)</f>
        <v>0</v>
      </c>
      <c r="AL92" s="208">
        <f>SUM('3-1'!AL92,'3-2'!AL92)</f>
        <v>0</v>
      </c>
      <c r="AM92" s="206">
        <f>SUM('3-1'!AM92,'3-2'!AM92)</f>
        <v>0</v>
      </c>
      <c r="AN92" s="207">
        <f>SUM('3-1'!AN92,'3-2'!AN92)</f>
        <v>0</v>
      </c>
      <c r="AO92" s="207">
        <f>SUM('3-1'!AO92,'3-2'!AO92)</f>
        <v>0</v>
      </c>
      <c r="AP92" s="207">
        <f>SUM('3-1'!AP92,'3-2'!AP92)</f>
        <v>0</v>
      </c>
      <c r="AQ92" s="352">
        <f>SUM('3-1'!AQ92,'3-2'!AQ92)</f>
        <v>0</v>
      </c>
      <c r="AR92" s="371">
        <f>SUM('3-1'!AR92,'3-2'!AR92)</f>
        <v>0</v>
      </c>
    </row>
    <row r="93" spans="1:44" ht="17.25">
      <c r="A93" s="1650" t="s">
        <v>158</v>
      </c>
      <c r="B93" s="1645" t="s">
        <v>69</v>
      </c>
      <c r="C93" s="183" t="s">
        <v>43</v>
      </c>
      <c r="D93" s="234">
        <f>SUM(I93,N93,S93,X93,AC93,AH93,AM93)</f>
        <v>0</v>
      </c>
      <c r="E93" s="323">
        <f>SUM(J93,O93,T93,Y93,AD93,AI93,AN93)</f>
        <v>0</v>
      </c>
      <c r="F93" s="323">
        <f>G93+H93</f>
        <v>0</v>
      </c>
      <c r="G93" s="323">
        <f t="shared" ref="G93:G94" si="377">SUM(L93,Q93,V93,AA93,AF93,AK93,AP93)</f>
        <v>0</v>
      </c>
      <c r="H93" s="235">
        <f t="shared" ref="H93:H94" si="378">SUM(M93,R93,W93,AB93,AG93,AL93,AQ93)</f>
        <v>0</v>
      </c>
      <c r="I93" s="236">
        <f>SUM(I95,I97,I99,I101,I103,I105)</f>
        <v>0</v>
      </c>
      <c r="J93" s="237">
        <f>SUM(J95,J97,J99,J101,J103,J105)</f>
        <v>0</v>
      </c>
      <c r="K93" s="237">
        <f>L93+M93</f>
        <v>0</v>
      </c>
      <c r="L93" s="237">
        <f>SUM(L95,L97,L99,L101,L103,L105)</f>
        <v>0</v>
      </c>
      <c r="M93" s="238">
        <f t="shared" ref="M93" si="379">SUM(M95,M97,M99,M101,M103,M105)</f>
        <v>0</v>
      </c>
      <c r="N93" s="236">
        <f>SUM(N95,N97,N99,N101,N103,N105)</f>
        <v>0</v>
      </c>
      <c r="O93" s="237">
        <f>SUM(O95,O97,O99,O101,O103,O105)</f>
        <v>0</v>
      </c>
      <c r="P93" s="237">
        <f>Q93+R93</f>
        <v>0</v>
      </c>
      <c r="Q93" s="237">
        <f t="shared" ref="Q93:R93" si="380">SUM(Q95,Q97,Q99,Q101,Q103,Q105)</f>
        <v>0</v>
      </c>
      <c r="R93" s="238">
        <f t="shared" si="380"/>
        <v>0</v>
      </c>
      <c r="S93" s="236">
        <f>SUM(S95,S97,S99,S101,S103,S105)</f>
        <v>0</v>
      </c>
      <c r="T93" s="237">
        <f>SUM(T95,T97,T99,T101,T103,T105)</f>
        <v>0</v>
      </c>
      <c r="U93" s="237">
        <f>V93+W93</f>
        <v>0</v>
      </c>
      <c r="V93" s="237">
        <f t="shared" ref="V93:X93" si="381">SUM(V95,V97,V99,V101,V103,V105)</f>
        <v>0</v>
      </c>
      <c r="W93" s="238">
        <f t="shared" si="381"/>
        <v>0</v>
      </c>
      <c r="X93" s="236">
        <f t="shared" si="381"/>
        <v>0</v>
      </c>
      <c r="Y93" s="237">
        <f t="shared" ref="Y93" si="382">SUM(Y95,Y97,Y99,Y101,Y103,Y105)</f>
        <v>0</v>
      </c>
      <c r="Z93" s="237">
        <f>AA93+AB93</f>
        <v>0</v>
      </c>
      <c r="AA93" s="237">
        <f t="shared" ref="AA93:AC93" si="383">SUM(AA95,AA97,AA99,AA101,AA103,AA105)</f>
        <v>0</v>
      </c>
      <c r="AB93" s="238">
        <f t="shared" si="383"/>
        <v>0</v>
      </c>
      <c r="AC93" s="236">
        <f t="shared" si="383"/>
        <v>0</v>
      </c>
      <c r="AD93" s="237">
        <f t="shared" ref="AD93" si="384">SUM(AD95,AD97,AD99,AD101,AD103,AD105)</f>
        <v>0</v>
      </c>
      <c r="AE93" s="237">
        <f>AF93+AG93</f>
        <v>0</v>
      </c>
      <c r="AF93" s="237">
        <f t="shared" ref="AF93:AH93" si="385">SUM(AF95,AF97,AF99,AF101,AF103,AF105)</f>
        <v>0</v>
      </c>
      <c r="AG93" s="238">
        <f t="shared" si="385"/>
        <v>0</v>
      </c>
      <c r="AH93" s="236">
        <f t="shared" si="385"/>
        <v>0</v>
      </c>
      <c r="AI93" s="237">
        <f t="shared" ref="AI93" si="386">SUM(AI95,AI97,AI99,AI101,AI103,AI105)</f>
        <v>0</v>
      </c>
      <c r="AJ93" s="237">
        <f>AK93+AL93</f>
        <v>0</v>
      </c>
      <c r="AK93" s="237">
        <f t="shared" ref="AK93:AM93" si="387">SUM(AK95,AK97,AK99,AK101,AK103,AK105)</f>
        <v>0</v>
      </c>
      <c r="AL93" s="238">
        <f t="shared" si="387"/>
        <v>0</v>
      </c>
      <c r="AM93" s="236">
        <f t="shared" si="387"/>
        <v>0</v>
      </c>
      <c r="AN93" s="237">
        <f t="shared" ref="AN93" si="388">SUM(AN95,AN97,AN99,AN101,AN103,AN105)</f>
        <v>0</v>
      </c>
      <c r="AO93" s="237">
        <f>AP93+AQ93</f>
        <v>0</v>
      </c>
      <c r="AP93" s="237">
        <f t="shared" ref="AP93:AR93" si="389">SUM(AP95,AP97,AP99,AP101,AP103,AP105)</f>
        <v>0</v>
      </c>
      <c r="AQ93" s="238">
        <f t="shared" si="389"/>
        <v>0</v>
      </c>
      <c r="AR93" s="368">
        <f t="shared" si="389"/>
        <v>0</v>
      </c>
    </row>
    <row r="94" spans="1:44" ht="17.25">
      <c r="A94" s="1651"/>
      <c r="B94" s="1646"/>
      <c r="C94" s="40" t="s">
        <v>44</v>
      </c>
      <c r="D94" s="240">
        <f>SUM(I94,N94,S94,X94,AC94,AH94,AM94)</f>
        <v>0</v>
      </c>
      <c r="E94" s="216">
        <f>SUM(J94,O94,T94,Y94,AD94,AI94,AN94)</f>
        <v>0</v>
      </c>
      <c r="F94" s="216">
        <f>G94+H94</f>
        <v>0</v>
      </c>
      <c r="G94" s="216">
        <f t="shared" si="377"/>
        <v>0</v>
      </c>
      <c r="H94" s="241">
        <f t="shared" si="378"/>
        <v>0</v>
      </c>
      <c r="I94" s="212">
        <f>SUM(I96,I98,I100,I102,I104,I106)</f>
        <v>0</v>
      </c>
      <c r="J94" s="211">
        <f>SUM(J96,J98,J100,J102,J104,J106)</f>
        <v>0</v>
      </c>
      <c r="K94" s="211">
        <f>L94+M94</f>
        <v>0</v>
      </c>
      <c r="L94" s="211">
        <f t="shared" ref="L94:M94" si="390">SUM(L96,L98,L100,L102,L104,L106)</f>
        <v>0</v>
      </c>
      <c r="M94" s="217">
        <f t="shared" si="390"/>
        <v>0</v>
      </c>
      <c r="N94" s="212">
        <f>SUM(N96,N98,N100,N102,N104,N106)</f>
        <v>0</v>
      </c>
      <c r="O94" s="211">
        <f>SUM(O96,O98,O100,O102,O104,O106)</f>
        <v>0</v>
      </c>
      <c r="P94" s="211">
        <f>Q94+R94</f>
        <v>0</v>
      </c>
      <c r="Q94" s="211">
        <f t="shared" ref="Q94:S94" si="391">SUM(Q96,Q98,Q100,Q102,Q104,Q106)</f>
        <v>0</v>
      </c>
      <c r="R94" s="217">
        <f t="shared" si="391"/>
        <v>0</v>
      </c>
      <c r="S94" s="212">
        <f t="shared" si="391"/>
        <v>0</v>
      </c>
      <c r="T94" s="211">
        <f t="shared" ref="T94" si="392">SUM(T96,T98,T100,T102,T104,T106)</f>
        <v>0</v>
      </c>
      <c r="U94" s="211">
        <f>V94+W94</f>
        <v>0</v>
      </c>
      <c r="V94" s="211">
        <f t="shared" ref="V94:X94" si="393">SUM(V96,V98,V100,V102,V104,V106)</f>
        <v>0</v>
      </c>
      <c r="W94" s="217">
        <f t="shared" si="393"/>
        <v>0</v>
      </c>
      <c r="X94" s="212">
        <f t="shared" si="393"/>
        <v>0</v>
      </c>
      <c r="Y94" s="211">
        <f t="shared" ref="Y94" si="394">SUM(Y96,Y98,Y100,Y102,Y104,Y106)</f>
        <v>0</v>
      </c>
      <c r="Z94" s="211">
        <f>AA94+AB94</f>
        <v>0</v>
      </c>
      <c r="AA94" s="211">
        <f t="shared" ref="AA94:AC94" si="395">SUM(AA96,AA98,AA100,AA102,AA104,AA106)</f>
        <v>0</v>
      </c>
      <c r="AB94" s="217">
        <f t="shared" si="395"/>
        <v>0</v>
      </c>
      <c r="AC94" s="212">
        <f t="shared" si="395"/>
        <v>0</v>
      </c>
      <c r="AD94" s="211">
        <f t="shared" ref="AD94" si="396">SUM(AD96,AD98,AD100,AD102,AD104,AD106)</f>
        <v>0</v>
      </c>
      <c r="AE94" s="211">
        <f>AF94+AG94</f>
        <v>0</v>
      </c>
      <c r="AF94" s="211">
        <f t="shared" ref="AF94:AH94" si="397">SUM(AF96,AF98,AF100,AF102,AF104,AF106)</f>
        <v>0</v>
      </c>
      <c r="AG94" s="217">
        <f t="shared" si="397"/>
        <v>0</v>
      </c>
      <c r="AH94" s="212">
        <f t="shared" si="397"/>
        <v>0</v>
      </c>
      <c r="AI94" s="211">
        <f t="shared" ref="AI94" si="398">SUM(AI96,AI98,AI100,AI102,AI104,AI106)</f>
        <v>0</v>
      </c>
      <c r="AJ94" s="211">
        <f>AK94+AL94</f>
        <v>0</v>
      </c>
      <c r="AK94" s="211">
        <f t="shared" ref="AK94:AM94" si="399">SUM(AK96,AK98,AK100,AK102,AK104,AK106)</f>
        <v>0</v>
      </c>
      <c r="AL94" s="217">
        <f t="shared" si="399"/>
        <v>0</v>
      </c>
      <c r="AM94" s="212">
        <f t="shared" si="399"/>
        <v>0</v>
      </c>
      <c r="AN94" s="211">
        <f t="shared" ref="AN94" si="400">SUM(AN96,AN98,AN100,AN102,AN104,AN106)</f>
        <v>0</v>
      </c>
      <c r="AO94" s="211">
        <f>AP94+AQ94</f>
        <v>0</v>
      </c>
      <c r="AP94" s="211">
        <f t="shared" ref="AP94:AR94" si="401">SUM(AP96,AP98,AP100,AP102,AP104,AP106)</f>
        <v>0</v>
      </c>
      <c r="AQ94" s="217">
        <f t="shared" si="401"/>
        <v>0</v>
      </c>
      <c r="AR94" s="369">
        <f t="shared" si="401"/>
        <v>0</v>
      </c>
    </row>
    <row r="95" spans="1:44" ht="17.25">
      <c r="A95" s="1651"/>
      <c r="B95" s="1647" t="s">
        <v>88</v>
      </c>
      <c r="C95" s="194" t="s">
        <v>94</v>
      </c>
      <c r="D95" s="1538">
        <f t="shared" ref="D95:E106" si="402">SUM(I95,N95,S95,X95,AC95,AH95,AM95)</f>
        <v>0</v>
      </c>
      <c r="E95" s="1539">
        <f t="shared" si="402"/>
        <v>0</v>
      </c>
      <c r="F95" s="259">
        <f>G95+H95</f>
        <v>0</v>
      </c>
      <c r="G95" s="259">
        <f t="shared" ref="G95:G106" si="403">SUM(L95+Q95+V95+AA95+AF95+AK95+AP95)</f>
        <v>0</v>
      </c>
      <c r="H95" s="258">
        <f t="shared" ref="H95:H106" si="404">SUM(M95+R95+W95+AB95+AG95+AL95+AQ95)</f>
        <v>0</v>
      </c>
      <c r="I95" s="372">
        <f>SUM('3-1'!I95,'3-2'!I95)</f>
        <v>0</v>
      </c>
      <c r="J95" s="373">
        <f>SUM('3-1'!J95,'3-2'!J95)</f>
        <v>0</v>
      </c>
      <c r="K95" s="373">
        <f>SUM('3-1'!K95,'3-2'!K95)</f>
        <v>0</v>
      </c>
      <c r="L95" s="373">
        <f>SUM('3-1'!L95,'3-2'!L95)</f>
        <v>0</v>
      </c>
      <c r="M95" s="374">
        <f>SUM('3-1'!M95,'3-2'!M95)</f>
        <v>0</v>
      </c>
      <c r="N95" s="372">
        <f>SUM('3-1'!N95,'3-2'!N95)</f>
        <v>0</v>
      </c>
      <c r="O95" s="373">
        <f>SUM('3-1'!O95,'3-2'!O95)</f>
        <v>0</v>
      </c>
      <c r="P95" s="373">
        <f>SUM('3-1'!P95,'3-2'!P95)</f>
        <v>0</v>
      </c>
      <c r="Q95" s="373">
        <f>SUM('3-1'!Q95,'3-2'!Q95)</f>
        <v>0</v>
      </c>
      <c r="R95" s="374">
        <f>SUM('3-1'!R95,'3-2'!R95)</f>
        <v>0</v>
      </c>
      <c r="S95" s="372">
        <f>SUM('3-1'!S95,'3-2'!S95)</f>
        <v>0</v>
      </c>
      <c r="T95" s="373">
        <f>SUM('3-1'!T95,'3-2'!T95)</f>
        <v>0</v>
      </c>
      <c r="U95" s="373">
        <f>SUM('3-1'!U95,'3-2'!U95)</f>
        <v>0</v>
      </c>
      <c r="V95" s="373">
        <f>SUM('3-1'!V95,'3-2'!V95)</f>
        <v>0</v>
      </c>
      <c r="W95" s="374">
        <f>SUM('3-1'!W95,'3-2'!W95)</f>
        <v>0</v>
      </c>
      <c r="X95" s="372">
        <f>SUM('3-1'!X95,'3-2'!X95)</f>
        <v>0</v>
      </c>
      <c r="Y95" s="373">
        <f>SUM('3-1'!Y95,'3-2'!Y95)</f>
        <v>0</v>
      </c>
      <c r="Z95" s="373">
        <f>SUM('3-1'!Z95,'3-2'!Z95)</f>
        <v>0</v>
      </c>
      <c r="AA95" s="373">
        <f>SUM('3-1'!AA95,'3-2'!AA95)</f>
        <v>0</v>
      </c>
      <c r="AB95" s="374">
        <f>SUM('3-1'!AB95,'3-2'!AB95)</f>
        <v>0</v>
      </c>
      <c r="AC95" s="372">
        <f>SUM('3-1'!AC95,'3-2'!AC95)</f>
        <v>0</v>
      </c>
      <c r="AD95" s="373">
        <f>SUM('3-1'!AD95,'3-2'!AD95)</f>
        <v>0</v>
      </c>
      <c r="AE95" s="373">
        <f>SUM('3-1'!AE95,'3-2'!AE95)</f>
        <v>0</v>
      </c>
      <c r="AF95" s="373">
        <f>SUM('3-1'!AF95,'3-2'!AF95)</f>
        <v>0</v>
      </c>
      <c r="AG95" s="374">
        <f>SUM('3-1'!AG95,'3-2'!AG95)</f>
        <v>0</v>
      </c>
      <c r="AH95" s="372">
        <f>SUM('3-1'!AH95,'3-2'!AH95)</f>
        <v>0</v>
      </c>
      <c r="AI95" s="373">
        <f>SUM('3-1'!AI95,'3-2'!AI95)</f>
        <v>0</v>
      </c>
      <c r="AJ95" s="373">
        <f>SUM('3-1'!AJ95,'3-2'!AJ95)</f>
        <v>0</v>
      </c>
      <c r="AK95" s="373">
        <f>SUM('3-1'!AK95,'3-2'!AK95)</f>
        <v>0</v>
      </c>
      <c r="AL95" s="374">
        <f>SUM('3-1'!AL95,'3-2'!AL95)</f>
        <v>0</v>
      </c>
      <c r="AM95" s="372">
        <f>SUM('3-1'!AM95,'3-2'!AM95)</f>
        <v>0</v>
      </c>
      <c r="AN95" s="373">
        <f>SUM('3-1'!AN95,'3-2'!AN95)</f>
        <v>0</v>
      </c>
      <c r="AO95" s="373">
        <f>SUM('3-1'!AO95,'3-2'!AO95)</f>
        <v>0</v>
      </c>
      <c r="AP95" s="373">
        <f>SUM('3-1'!AP95,'3-2'!AP95)</f>
        <v>0</v>
      </c>
      <c r="AQ95" s="374">
        <f>SUM('3-1'!AQ95,'3-2'!AQ95)</f>
        <v>0</v>
      </c>
      <c r="AR95" s="370">
        <f>SUM('3-1'!AR95,'3-2'!AR95)</f>
        <v>0</v>
      </c>
    </row>
    <row r="96" spans="1:44" ht="17.25">
      <c r="A96" s="1651"/>
      <c r="B96" s="1646"/>
      <c r="C96" s="188" t="s">
        <v>95</v>
      </c>
      <c r="D96" s="532">
        <f t="shared" si="402"/>
        <v>0</v>
      </c>
      <c r="E96" s="1540">
        <f t="shared" si="402"/>
        <v>0</v>
      </c>
      <c r="F96" s="525">
        <f t="shared" ref="F96:F106" si="405">G96+H96</f>
        <v>0</v>
      </c>
      <c r="G96" s="525">
        <f t="shared" si="403"/>
        <v>0</v>
      </c>
      <c r="H96" s="526">
        <f t="shared" si="404"/>
        <v>0</v>
      </c>
      <c r="I96" s="515">
        <f>SUM('3-1'!I96,'3-2'!I96)</f>
        <v>0</v>
      </c>
      <c r="J96" s="516">
        <f>SUM('3-1'!J96,'3-2'!J96)</f>
        <v>0</v>
      </c>
      <c r="K96" s="516">
        <f>SUM('3-1'!K96,'3-2'!K96)</f>
        <v>0</v>
      </c>
      <c r="L96" s="516">
        <f>SUM('3-1'!L96,'3-2'!L96)</f>
        <v>0</v>
      </c>
      <c r="M96" s="517">
        <f>SUM('3-1'!M96,'3-2'!M96)</f>
        <v>0</v>
      </c>
      <c r="N96" s="515">
        <f>SUM('3-1'!N96,'3-2'!N96)</f>
        <v>0</v>
      </c>
      <c r="O96" s="516">
        <f>SUM('3-1'!O96,'3-2'!O96)</f>
        <v>0</v>
      </c>
      <c r="P96" s="516">
        <f>SUM('3-1'!P96,'3-2'!P96)</f>
        <v>0</v>
      </c>
      <c r="Q96" s="516">
        <f>SUM('3-1'!Q96,'3-2'!Q96)</f>
        <v>0</v>
      </c>
      <c r="R96" s="517">
        <f>SUM('3-1'!R96,'3-2'!R96)</f>
        <v>0</v>
      </c>
      <c r="S96" s="515">
        <f>SUM('3-1'!S96,'3-2'!S96)</f>
        <v>0</v>
      </c>
      <c r="T96" s="516">
        <f>SUM('3-1'!T96,'3-2'!T96)</f>
        <v>0</v>
      </c>
      <c r="U96" s="516">
        <f>SUM('3-1'!U96,'3-2'!U96)</f>
        <v>0</v>
      </c>
      <c r="V96" s="516">
        <f>SUM('3-1'!V96,'3-2'!V96)</f>
        <v>0</v>
      </c>
      <c r="W96" s="517">
        <f>SUM('3-1'!W96,'3-2'!W96)</f>
        <v>0</v>
      </c>
      <c r="X96" s="515">
        <f>SUM('3-1'!X96,'3-2'!X96)</f>
        <v>0</v>
      </c>
      <c r="Y96" s="516">
        <f>SUM('3-1'!Y96,'3-2'!Y96)</f>
        <v>0</v>
      </c>
      <c r="Z96" s="516">
        <f>SUM('3-1'!Z96,'3-2'!Z96)</f>
        <v>0</v>
      </c>
      <c r="AA96" s="516">
        <f>SUM('3-1'!AA96,'3-2'!AA96)</f>
        <v>0</v>
      </c>
      <c r="AB96" s="517">
        <f>SUM('3-1'!AB96,'3-2'!AB96)</f>
        <v>0</v>
      </c>
      <c r="AC96" s="515">
        <f>SUM('3-1'!AC96,'3-2'!AC96)</f>
        <v>0</v>
      </c>
      <c r="AD96" s="516">
        <f>SUM('3-1'!AD96,'3-2'!AD96)</f>
        <v>0</v>
      </c>
      <c r="AE96" s="516">
        <f>SUM('3-1'!AE96,'3-2'!AE96)</f>
        <v>0</v>
      </c>
      <c r="AF96" s="516">
        <f>SUM('3-1'!AF96,'3-2'!AF96)</f>
        <v>0</v>
      </c>
      <c r="AG96" s="517">
        <f>SUM('3-1'!AG96,'3-2'!AG96)</f>
        <v>0</v>
      </c>
      <c r="AH96" s="515">
        <f>SUM('3-1'!AH96,'3-2'!AH96)</f>
        <v>0</v>
      </c>
      <c r="AI96" s="516">
        <f>SUM('3-1'!AI96,'3-2'!AI96)</f>
        <v>0</v>
      </c>
      <c r="AJ96" s="516">
        <f>SUM('3-1'!AJ96,'3-2'!AJ96)</f>
        <v>0</v>
      </c>
      <c r="AK96" s="516">
        <f>SUM('3-1'!AK96,'3-2'!AK96)</f>
        <v>0</v>
      </c>
      <c r="AL96" s="517">
        <f>SUM('3-1'!AL96,'3-2'!AL96)</f>
        <v>0</v>
      </c>
      <c r="AM96" s="515">
        <f>SUM('3-1'!AM96,'3-2'!AM96)</f>
        <v>0</v>
      </c>
      <c r="AN96" s="516">
        <f>SUM('3-1'!AN96,'3-2'!AN96)</f>
        <v>0</v>
      </c>
      <c r="AO96" s="516">
        <f>SUM('3-1'!AO96,'3-2'!AO96)</f>
        <v>0</v>
      </c>
      <c r="AP96" s="516">
        <f>SUM('3-1'!AP96,'3-2'!AP96)</f>
        <v>0</v>
      </c>
      <c r="AQ96" s="517">
        <f>SUM('3-1'!AQ96,'3-2'!AQ96)</f>
        <v>0</v>
      </c>
      <c r="AR96" s="519">
        <f>SUM('3-1'!AR96,'3-2'!AR96)</f>
        <v>0</v>
      </c>
    </row>
    <row r="97" spans="1:59" ht="17.25">
      <c r="A97" s="1651"/>
      <c r="B97" s="1647" t="s">
        <v>89</v>
      </c>
      <c r="C97" s="194" t="s">
        <v>94</v>
      </c>
      <c r="D97" s="1538">
        <f>SUM(I97,N97,S97,X97,AC97,AH97,AM97)</f>
        <v>0</v>
      </c>
      <c r="E97" s="1539">
        <f>SUM(J97,O97,T97,Y97,AD97,AI97,AN97)</f>
        <v>0</v>
      </c>
      <c r="F97" s="259">
        <f t="shared" si="405"/>
        <v>0</v>
      </c>
      <c r="G97" s="259">
        <f t="shared" si="403"/>
        <v>0</v>
      </c>
      <c r="H97" s="258">
        <f t="shared" si="404"/>
        <v>0</v>
      </c>
      <c r="I97" s="372">
        <f>SUM('3-1'!I97,'3-2'!I97)</f>
        <v>0</v>
      </c>
      <c r="J97" s="373">
        <f>SUM('3-1'!J97,'3-2'!J97)</f>
        <v>0</v>
      </c>
      <c r="K97" s="373">
        <f>SUM('3-1'!K97,'3-2'!K97)</f>
        <v>0</v>
      </c>
      <c r="L97" s="373">
        <f>SUM('3-1'!L97,'3-2'!L97)</f>
        <v>0</v>
      </c>
      <c r="M97" s="374">
        <f>SUM('3-1'!M97,'3-2'!M97)</f>
        <v>0</v>
      </c>
      <c r="N97" s="372">
        <f>SUM('3-1'!N97,'3-2'!N97)</f>
        <v>0</v>
      </c>
      <c r="O97" s="373">
        <f>SUM('3-1'!O97,'3-2'!O97)</f>
        <v>0</v>
      </c>
      <c r="P97" s="373">
        <f>SUM('3-1'!P97,'3-2'!P97)</f>
        <v>0</v>
      </c>
      <c r="Q97" s="373">
        <f>SUM('3-1'!Q97,'3-2'!Q97)</f>
        <v>0</v>
      </c>
      <c r="R97" s="374">
        <f>SUM('3-1'!R97,'3-2'!R97)</f>
        <v>0</v>
      </c>
      <c r="S97" s="372">
        <f>SUM('3-1'!S97,'3-2'!S97)</f>
        <v>0</v>
      </c>
      <c r="T97" s="373">
        <f>SUM('3-1'!T97,'3-2'!T97)</f>
        <v>0</v>
      </c>
      <c r="U97" s="354">
        <f>SUM('3-1'!U97,'3-2'!U97)</f>
        <v>0</v>
      </c>
      <c r="V97" s="373">
        <f>SUM('3-1'!V97,'3-2'!V97)</f>
        <v>0</v>
      </c>
      <c r="W97" s="374">
        <f>SUM('3-1'!W97,'3-2'!W97)</f>
        <v>0</v>
      </c>
      <c r="X97" s="372">
        <f>SUM('3-1'!X97,'3-2'!X97)</f>
        <v>0</v>
      </c>
      <c r="Y97" s="373">
        <f>SUM('3-1'!Y97,'3-2'!Y97)</f>
        <v>0</v>
      </c>
      <c r="Z97" s="373">
        <f>SUM('3-1'!Z97,'3-2'!Z97)</f>
        <v>0</v>
      </c>
      <c r="AA97" s="373">
        <f>SUM('3-1'!AA97,'3-2'!AA97)</f>
        <v>0</v>
      </c>
      <c r="AB97" s="374">
        <f>SUM('3-1'!AB97,'3-2'!AB97)</f>
        <v>0</v>
      </c>
      <c r="AC97" s="372">
        <f>SUM('3-1'!AC97,'3-2'!AC97)</f>
        <v>0</v>
      </c>
      <c r="AD97" s="373">
        <f>SUM('3-1'!AD97,'3-2'!AD97)</f>
        <v>0</v>
      </c>
      <c r="AE97" s="373">
        <f>SUM('3-1'!AE97,'3-2'!AE97)</f>
        <v>0</v>
      </c>
      <c r="AF97" s="373">
        <f>SUM('3-1'!AF97,'3-2'!AF97)</f>
        <v>0</v>
      </c>
      <c r="AG97" s="374">
        <f>SUM('3-1'!AG97,'3-2'!AG97)</f>
        <v>0</v>
      </c>
      <c r="AH97" s="372">
        <f>SUM('3-1'!AH97,'3-2'!AH97)</f>
        <v>0</v>
      </c>
      <c r="AI97" s="373">
        <f>SUM('3-1'!AI97,'3-2'!AI97)</f>
        <v>0</v>
      </c>
      <c r="AJ97" s="373">
        <f>SUM('3-1'!AJ97,'3-2'!AJ97)</f>
        <v>0</v>
      </c>
      <c r="AK97" s="373">
        <f>SUM('3-1'!AK97,'3-2'!AK97)</f>
        <v>0</v>
      </c>
      <c r="AL97" s="374">
        <f>SUM('3-1'!AL97,'3-2'!AL97)</f>
        <v>0</v>
      </c>
      <c r="AM97" s="372">
        <f>SUM('3-1'!AM97,'3-2'!AM97)</f>
        <v>0</v>
      </c>
      <c r="AN97" s="373">
        <f>SUM('3-1'!AN97,'3-2'!AN97)</f>
        <v>0</v>
      </c>
      <c r="AO97" s="373">
        <f>SUM('3-1'!AO97,'3-2'!AO97)</f>
        <v>0</v>
      </c>
      <c r="AP97" s="373">
        <f>SUM('3-1'!AP97,'3-2'!AP97)</f>
        <v>0</v>
      </c>
      <c r="AQ97" s="374">
        <f>SUM('3-1'!AQ97,'3-2'!AQ97)</f>
        <v>0</v>
      </c>
      <c r="AR97" s="370">
        <f>SUM('3-1'!AR97,'3-2'!AR97)</f>
        <v>0</v>
      </c>
    </row>
    <row r="98" spans="1:59" ht="17.25">
      <c r="A98" s="1651"/>
      <c r="B98" s="1646"/>
      <c r="C98" s="188" t="s">
        <v>95</v>
      </c>
      <c r="D98" s="532">
        <f t="shared" si="402"/>
        <v>0</v>
      </c>
      <c r="E98" s="1540">
        <f t="shared" si="402"/>
        <v>0</v>
      </c>
      <c r="F98" s="525">
        <f t="shared" si="405"/>
        <v>0</v>
      </c>
      <c r="G98" s="525">
        <f t="shared" si="403"/>
        <v>0</v>
      </c>
      <c r="H98" s="526">
        <f t="shared" si="404"/>
        <v>0</v>
      </c>
      <c r="I98" s="515">
        <f>SUM('3-1'!I98,'3-2'!I98)</f>
        <v>0</v>
      </c>
      <c r="J98" s="516">
        <f>SUM('3-1'!J98,'3-2'!J98)</f>
        <v>0</v>
      </c>
      <c r="K98" s="516">
        <f>SUM('3-1'!K98,'3-2'!K98)</f>
        <v>0</v>
      </c>
      <c r="L98" s="516">
        <f>SUM('3-1'!L98,'3-2'!L98)</f>
        <v>0</v>
      </c>
      <c r="M98" s="517">
        <f>SUM('3-1'!M98,'3-2'!M98)</f>
        <v>0</v>
      </c>
      <c r="N98" s="515">
        <f>SUM('3-1'!N98,'3-2'!N98)</f>
        <v>0</v>
      </c>
      <c r="O98" s="516">
        <f>SUM('3-1'!O98,'3-2'!O98)</f>
        <v>0</v>
      </c>
      <c r="P98" s="516">
        <f>SUM('3-1'!P98,'3-2'!P98)</f>
        <v>0</v>
      </c>
      <c r="Q98" s="516">
        <f>SUM('3-1'!Q98,'3-2'!Q98)</f>
        <v>0</v>
      </c>
      <c r="R98" s="517">
        <f>SUM('3-1'!R98,'3-2'!R98)</f>
        <v>0</v>
      </c>
      <c r="S98" s="515">
        <f>SUM('3-1'!S98,'3-2'!S98)</f>
        <v>0</v>
      </c>
      <c r="T98" s="516">
        <f>SUM('3-1'!T98,'3-2'!T98)</f>
        <v>0</v>
      </c>
      <c r="U98" s="413">
        <f>SUM('3-1'!U98,'3-2'!U98)</f>
        <v>0</v>
      </c>
      <c r="V98" s="516">
        <f>SUM('3-1'!V98,'3-2'!V98)</f>
        <v>0</v>
      </c>
      <c r="W98" s="517">
        <f>SUM('3-1'!W98,'3-2'!W98)</f>
        <v>0</v>
      </c>
      <c r="X98" s="515">
        <f>SUM('3-1'!X98,'3-2'!X98)</f>
        <v>0</v>
      </c>
      <c r="Y98" s="516">
        <f>SUM('3-1'!Y98,'3-2'!Y98)</f>
        <v>0</v>
      </c>
      <c r="Z98" s="516">
        <f>SUM('3-1'!Z98,'3-2'!Z98)</f>
        <v>0</v>
      </c>
      <c r="AA98" s="516">
        <f>SUM('3-1'!AA98,'3-2'!AA98)</f>
        <v>0</v>
      </c>
      <c r="AB98" s="517">
        <f>SUM('3-1'!AB98,'3-2'!AB98)</f>
        <v>0</v>
      </c>
      <c r="AC98" s="515">
        <f>SUM('3-1'!AC98,'3-2'!AC98)</f>
        <v>0</v>
      </c>
      <c r="AD98" s="516">
        <f>SUM('3-1'!AD98,'3-2'!AD98)</f>
        <v>0</v>
      </c>
      <c r="AE98" s="516">
        <f>SUM('3-1'!AE98,'3-2'!AE98)</f>
        <v>0</v>
      </c>
      <c r="AF98" s="516">
        <f>SUM('3-1'!AF98,'3-2'!AF98)</f>
        <v>0</v>
      </c>
      <c r="AG98" s="517">
        <f>SUM('3-1'!AG98,'3-2'!AG98)</f>
        <v>0</v>
      </c>
      <c r="AH98" s="515">
        <f>SUM('3-1'!AH98,'3-2'!AH98)</f>
        <v>0</v>
      </c>
      <c r="AI98" s="516">
        <f>SUM('3-1'!AI98,'3-2'!AI98)</f>
        <v>0</v>
      </c>
      <c r="AJ98" s="516">
        <f>SUM('3-1'!AJ98,'3-2'!AJ98)</f>
        <v>0</v>
      </c>
      <c r="AK98" s="516">
        <f>SUM('3-1'!AK98,'3-2'!AK98)</f>
        <v>0</v>
      </c>
      <c r="AL98" s="517">
        <f>SUM('3-1'!AL98,'3-2'!AL98)</f>
        <v>0</v>
      </c>
      <c r="AM98" s="515">
        <f>SUM('3-1'!AM98,'3-2'!AM98)</f>
        <v>0</v>
      </c>
      <c r="AN98" s="516">
        <f>SUM('3-1'!AN98,'3-2'!AN98)</f>
        <v>0</v>
      </c>
      <c r="AO98" s="516">
        <f>SUM('3-1'!AO98,'3-2'!AO98)</f>
        <v>0</v>
      </c>
      <c r="AP98" s="516">
        <f>SUM('3-1'!AP98,'3-2'!AP98)</f>
        <v>0</v>
      </c>
      <c r="AQ98" s="517">
        <f>SUM('3-1'!AQ98,'3-2'!AQ98)</f>
        <v>0</v>
      </c>
      <c r="AR98" s="519">
        <f>SUM('3-1'!AR98,'3-2'!AR98)</f>
        <v>0</v>
      </c>
    </row>
    <row r="99" spans="1:59" ht="17.25">
      <c r="A99" s="1651"/>
      <c r="B99" s="1647" t="s">
        <v>90</v>
      </c>
      <c r="C99" s="194" t="s">
        <v>94</v>
      </c>
      <c r="D99" s="1538">
        <f t="shared" si="402"/>
        <v>0</v>
      </c>
      <c r="E99" s="1539">
        <f t="shared" si="402"/>
        <v>0</v>
      </c>
      <c r="F99" s="259">
        <f t="shared" si="405"/>
        <v>0</v>
      </c>
      <c r="G99" s="259">
        <f t="shared" si="403"/>
        <v>0</v>
      </c>
      <c r="H99" s="258">
        <f t="shared" si="404"/>
        <v>0</v>
      </c>
      <c r="I99" s="372">
        <f>SUM('3-1'!I99,'3-2'!I99)</f>
        <v>0</v>
      </c>
      <c r="J99" s="373">
        <f>SUM('3-1'!J99,'3-2'!J99)</f>
        <v>0</v>
      </c>
      <c r="K99" s="373">
        <f>SUM('3-1'!K99,'3-2'!K99)</f>
        <v>0</v>
      </c>
      <c r="L99" s="373">
        <f>SUM('3-1'!L99,'3-2'!L99)</f>
        <v>0</v>
      </c>
      <c r="M99" s="374">
        <f>SUM('3-1'!M99,'3-2'!M99)</f>
        <v>0</v>
      </c>
      <c r="N99" s="372">
        <f>SUM('3-1'!N99,'3-2'!N99)</f>
        <v>0</v>
      </c>
      <c r="O99" s="373">
        <f>SUM('3-1'!O99,'3-2'!O99)</f>
        <v>0</v>
      </c>
      <c r="P99" s="373">
        <f>SUM('3-1'!P99,'3-2'!P99)</f>
        <v>0</v>
      </c>
      <c r="Q99" s="373">
        <f>SUM('3-1'!Q99,'3-2'!Q99)</f>
        <v>0</v>
      </c>
      <c r="R99" s="374">
        <f>SUM('3-1'!R99,'3-2'!R99)</f>
        <v>0</v>
      </c>
      <c r="S99" s="372">
        <f>SUM('3-1'!S99,'3-2'!S99)</f>
        <v>0</v>
      </c>
      <c r="T99" s="373">
        <f>SUM('3-1'!T99,'3-2'!T99)</f>
        <v>0</v>
      </c>
      <c r="U99" s="373">
        <f>SUM('3-1'!U99,'3-2'!U99)</f>
        <v>0</v>
      </c>
      <c r="V99" s="373">
        <f>SUM('3-1'!V99,'3-2'!V99)</f>
        <v>0</v>
      </c>
      <c r="W99" s="374">
        <f>SUM('3-1'!W99,'3-2'!W99)</f>
        <v>0</v>
      </c>
      <c r="X99" s="372">
        <f>SUM('3-1'!X99,'3-2'!X99)</f>
        <v>0</v>
      </c>
      <c r="Y99" s="373">
        <f>SUM('3-1'!Y99,'3-2'!Y99)</f>
        <v>0</v>
      </c>
      <c r="Z99" s="373">
        <f>SUM('3-1'!Z99,'3-2'!Z99)</f>
        <v>0</v>
      </c>
      <c r="AA99" s="373">
        <f>SUM('3-1'!AA99,'3-2'!AA99)</f>
        <v>0</v>
      </c>
      <c r="AB99" s="374">
        <f>SUM('3-1'!AB99,'3-2'!AB99)</f>
        <v>0</v>
      </c>
      <c r="AC99" s="372">
        <f>SUM('3-1'!AC99,'3-2'!AC99)</f>
        <v>0</v>
      </c>
      <c r="AD99" s="373">
        <f>SUM('3-1'!AD99,'3-2'!AD99)</f>
        <v>0</v>
      </c>
      <c r="AE99" s="373">
        <f>SUM('3-1'!AE99,'3-2'!AE99)</f>
        <v>0</v>
      </c>
      <c r="AF99" s="373">
        <f>SUM('3-1'!AF99,'3-2'!AF99)</f>
        <v>0</v>
      </c>
      <c r="AG99" s="374">
        <f>SUM('3-1'!AG99,'3-2'!AG99)</f>
        <v>0</v>
      </c>
      <c r="AH99" s="372">
        <f>SUM('3-1'!AH99,'3-2'!AH99)</f>
        <v>0</v>
      </c>
      <c r="AI99" s="373">
        <f>SUM('3-1'!AI99,'3-2'!AI99)</f>
        <v>0</v>
      </c>
      <c r="AJ99" s="373">
        <f>SUM('3-1'!AJ99,'3-2'!AJ99)</f>
        <v>0</v>
      </c>
      <c r="AK99" s="373">
        <f>SUM('3-1'!AK99,'3-2'!AK99)</f>
        <v>0</v>
      </c>
      <c r="AL99" s="374">
        <f>SUM('3-1'!AL99,'3-2'!AL99)</f>
        <v>0</v>
      </c>
      <c r="AM99" s="372">
        <f>SUM('3-1'!AM99,'3-2'!AM99)</f>
        <v>0</v>
      </c>
      <c r="AN99" s="373">
        <f>SUM('3-1'!AN99,'3-2'!AN99)</f>
        <v>0</v>
      </c>
      <c r="AO99" s="373">
        <f>SUM('3-1'!AO99,'3-2'!AO99)</f>
        <v>0</v>
      </c>
      <c r="AP99" s="373">
        <f>SUM('3-1'!AP99,'3-2'!AP99)</f>
        <v>0</v>
      </c>
      <c r="AQ99" s="374">
        <f>SUM('3-1'!AQ99,'3-2'!AQ99)</f>
        <v>0</v>
      </c>
      <c r="AR99" s="370">
        <f>SUM('3-1'!AR99,'3-2'!AR99)</f>
        <v>0</v>
      </c>
    </row>
    <row r="100" spans="1:59" ht="17.25">
      <c r="A100" s="1651"/>
      <c r="B100" s="1646"/>
      <c r="C100" s="188" t="s">
        <v>95</v>
      </c>
      <c r="D100" s="532">
        <f t="shared" si="402"/>
        <v>0</v>
      </c>
      <c r="E100" s="1540">
        <f t="shared" si="402"/>
        <v>0</v>
      </c>
      <c r="F100" s="525">
        <f t="shared" si="405"/>
        <v>0</v>
      </c>
      <c r="G100" s="525">
        <f t="shared" si="403"/>
        <v>0</v>
      </c>
      <c r="H100" s="526">
        <f t="shared" si="404"/>
        <v>0</v>
      </c>
      <c r="I100" s="515">
        <f>SUM('3-1'!I100,'3-2'!I100)</f>
        <v>0</v>
      </c>
      <c r="J100" s="516">
        <f>SUM('3-1'!J100,'3-2'!J100)</f>
        <v>0</v>
      </c>
      <c r="K100" s="516">
        <f>SUM('3-1'!K100,'3-2'!K100)</f>
        <v>0</v>
      </c>
      <c r="L100" s="516">
        <f>SUM('3-1'!L100,'3-2'!L100)</f>
        <v>0</v>
      </c>
      <c r="M100" s="517">
        <f>SUM('3-1'!M100,'3-2'!M100)</f>
        <v>0</v>
      </c>
      <c r="N100" s="515">
        <f>SUM('3-1'!N100,'3-2'!N100)</f>
        <v>0</v>
      </c>
      <c r="O100" s="516">
        <f>SUM('3-1'!O100,'3-2'!O100)</f>
        <v>0</v>
      </c>
      <c r="P100" s="516">
        <f>SUM('3-1'!P100,'3-2'!P100)</f>
        <v>0</v>
      </c>
      <c r="Q100" s="516">
        <f>SUM('3-1'!Q100,'3-2'!Q100)</f>
        <v>0</v>
      </c>
      <c r="R100" s="517">
        <f>SUM('3-1'!R100,'3-2'!R100)</f>
        <v>0</v>
      </c>
      <c r="S100" s="515">
        <f>SUM('3-1'!S100,'3-2'!S100)</f>
        <v>0</v>
      </c>
      <c r="T100" s="516">
        <f>SUM('3-1'!T100,'3-2'!T100)</f>
        <v>0</v>
      </c>
      <c r="U100" s="516">
        <f>SUM('3-1'!U100,'3-2'!U100)</f>
        <v>0</v>
      </c>
      <c r="V100" s="516">
        <f>SUM('3-1'!V100,'3-2'!V100)</f>
        <v>0</v>
      </c>
      <c r="W100" s="517">
        <f>SUM('3-1'!W100,'3-2'!W100)</f>
        <v>0</v>
      </c>
      <c r="X100" s="515">
        <f>SUM('3-1'!X100,'3-2'!X100)</f>
        <v>0</v>
      </c>
      <c r="Y100" s="516">
        <f>SUM('3-1'!Y100,'3-2'!Y100)</f>
        <v>0</v>
      </c>
      <c r="Z100" s="516">
        <f>SUM('3-1'!Z100,'3-2'!Z100)</f>
        <v>0</v>
      </c>
      <c r="AA100" s="516">
        <f>SUM('3-1'!AA100,'3-2'!AA100)</f>
        <v>0</v>
      </c>
      <c r="AB100" s="517">
        <f>SUM('3-1'!AB100,'3-2'!AB100)</f>
        <v>0</v>
      </c>
      <c r="AC100" s="515">
        <f>SUM('3-1'!AC100,'3-2'!AC100)</f>
        <v>0</v>
      </c>
      <c r="AD100" s="516">
        <f>SUM('3-1'!AD100,'3-2'!AD100)</f>
        <v>0</v>
      </c>
      <c r="AE100" s="516">
        <f>SUM('3-1'!AE100,'3-2'!AE100)</f>
        <v>0</v>
      </c>
      <c r="AF100" s="516">
        <f>SUM('3-1'!AF100,'3-2'!AF100)</f>
        <v>0</v>
      </c>
      <c r="AG100" s="517">
        <f>SUM('3-1'!AG100,'3-2'!AG100)</f>
        <v>0</v>
      </c>
      <c r="AH100" s="515">
        <f>SUM('3-1'!AH100,'3-2'!AH100)</f>
        <v>0</v>
      </c>
      <c r="AI100" s="516">
        <f>SUM('3-1'!AI100,'3-2'!AI100)</f>
        <v>0</v>
      </c>
      <c r="AJ100" s="516">
        <f>SUM('3-1'!AJ100,'3-2'!AJ100)</f>
        <v>0</v>
      </c>
      <c r="AK100" s="516">
        <f>SUM('3-1'!AK100,'3-2'!AK100)</f>
        <v>0</v>
      </c>
      <c r="AL100" s="517">
        <f>SUM('3-1'!AL100,'3-2'!AL100)</f>
        <v>0</v>
      </c>
      <c r="AM100" s="515">
        <f>SUM('3-1'!AM100,'3-2'!AM100)</f>
        <v>0</v>
      </c>
      <c r="AN100" s="516">
        <f>SUM('3-1'!AN100,'3-2'!AN100)</f>
        <v>0</v>
      </c>
      <c r="AO100" s="516">
        <f>SUM('3-1'!AO100,'3-2'!AO100)</f>
        <v>0</v>
      </c>
      <c r="AP100" s="516">
        <f>SUM('3-1'!AP100,'3-2'!AP100)</f>
        <v>0</v>
      </c>
      <c r="AQ100" s="517">
        <f>SUM('3-1'!AQ100,'3-2'!AQ100)</f>
        <v>0</v>
      </c>
      <c r="AR100" s="519">
        <f>SUM('3-1'!AR100,'3-2'!AR100)</f>
        <v>0</v>
      </c>
    </row>
    <row r="101" spans="1:59" ht="17.25">
      <c r="A101" s="1651"/>
      <c r="B101" s="1647" t="s">
        <v>91</v>
      </c>
      <c r="C101" s="194" t="s">
        <v>94</v>
      </c>
      <c r="D101" s="1538">
        <f t="shared" si="402"/>
        <v>0</v>
      </c>
      <c r="E101" s="1539">
        <f t="shared" si="402"/>
        <v>0</v>
      </c>
      <c r="F101" s="259">
        <f t="shared" si="405"/>
        <v>0</v>
      </c>
      <c r="G101" s="259">
        <f t="shared" si="403"/>
        <v>0</v>
      </c>
      <c r="H101" s="258">
        <f t="shared" si="404"/>
        <v>0</v>
      </c>
      <c r="I101" s="372">
        <f>SUM('3-1'!I101,'3-2'!I101)</f>
        <v>0</v>
      </c>
      <c r="J101" s="373">
        <f>SUM('3-1'!J101,'3-2'!J101)</f>
        <v>0</v>
      </c>
      <c r="K101" s="373">
        <f>SUM('3-1'!K101,'3-2'!K101)</f>
        <v>0</v>
      </c>
      <c r="L101" s="373">
        <f>SUM('3-1'!L101,'3-2'!L101)</f>
        <v>0</v>
      </c>
      <c r="M101" s="374">
        <f>SUM('3-1'!M101,'3-2'!M101)</f>
        <v>0</v>
      </c>
      <c r="N101" s="372">
        <f>SUM('3-1'!N101,'3-2'!N101)</f>
        <v>0</v>
      </c>
      <c r="O101" s="373">
        <f>SUM('3-1'!O101,'3-2'!O101)</f>
        <v>0</v>
      </c>
      <c r="P101" s="373">
        <f>SUM('3-1'!P101,'3-2'!P101)</f>
        <v>0</v>
      </c>
      <c r="Q101" s="373">
        <f>SUM('3-1'!Q101,'3-2'!Q101)</f>
        <v>0</v>
      </c>
      <c r="R101" s="374">
        <f>SUM('3-1'!R101,'3-2'!R101)</f>
        <v>0</v>
      </c>
      <c r="S101" s="372">
        <f>SUM('3-1'!S101,'3-2'!S101)</f>
        <v>0</v>
      </c>
      <c r="T101" s="373">
        <f>SUM('3-1'!T101,'3-2'!T101)</f>
        <v>0</v>
      </c>
      <c r="U101" s="373">
        <f>SUM('3-1'!U101,'3-2'!U101)</f>
        <v>0</v>
      </c>
      <c r="V101" s="373">
        <f>SUM('3-1'!V101,'3-2'!V101)</f>
        <v>0</v>
      </c>
      <c r="W101" s="374">
        <f>SUM('3-1'!W101,'3-2'!W101)</f>
        <v>0</v>
      </c>
      <c r="X101" s="372">
        <f>SUM('3-1'!X101,'3-2'!X101)</f>
        <v>0</v>
      </c>
      <c r="Y101" s="373">
        <f>SUM('3-1'!Y101,'3-2'!Y101)</f>
        <v>0</v>
      </c>
      <c r="Z101" s="373">
        <f>SUM('3-1'!Z101,'3-2'!Z101)</f>
        <v>0</v>
      </c>
      <c r="AA101" s="373">
        <f>SUM('3-1'!AA101,'3-2'!AA101)</f>
        <v>0</v>
      </c>
      <c r="AB101" s="374">
        <f>SUM('3-1'!AB101,'3-2'!AB101)</f>
        <v>0</v>
      </c>
      <c r="AC101" s="372">
        <f>SUM('3-1'!AC101,'3-2'!AC101)</f>
        <v>0</v>
      </c>
      <c r="AD101" s="373">
        <f>SUM('3-1'!AD101,'3-2'!AD101)</f>
        <v>0</v>
      </c>
      <c r="AE101" s="373">
        <f>SUM('3-1'!AE101,'3-2'!AE101)</f>
        <v>0</v>
      </c>
      <c r="AF101" s="373">
        <f>SUM('3-1'!AF101,'3-2'!AF101)</f>
        <v>0</v>
      </c>
      <c r="AG101" s="374">
        <f>SUM('3-1'!AG101,'3-2'!AG101)</f>
        <v>0</v>
      </c>
      <c r="AH101" s="372">
        <f>SUM('3-1'!AH101,'3-2'!AH101)</f>
        <v>0</v>
      </c>
      <c r="AI101" s="373">
        <f>SUM('3-1'!AI101,'3-2'!AI101)</f>
        <v>0</v>
      </c>
      <c r="AJ101" s="373">
        <f>SUM('3-1'!AJ101,'3-2'!AJ101)</f>
        <v>0</v>
      </c>
      <c r="AK101" s="373">
        <f>SUM('3-1'!AK101,'3-2'!AK101)</f>
        <v>0</v>
      </c>
      <c r="AL101" s="374">
        <f>SUM('3-1'!AL101,'3-2'!AL101)</f>
        <v>0</v>
      </c>
      <c r="AM101" s="372">
        <f>SUM('3-1'!AM101,'3-2'!AM101)</f>
        <v>0</v>
      </c>
      <c r="AN101" s="373">
        <f>SUM('3-1'!AN101,'3-2'!AN101)</f>
        <v>0</v>
      </c>
      <c r="AO101" s="373">
        <f>SUM('3-1'!AO101,'3-2'!AO101)</f>
        <v>0</v>
      </c>
      <c r="AP101" s="373">
        <f>SUM('3-1'!AP101,'3-2'!AP101)</f>
        <v>0</v>
      </c>
      <c r="AQ101" s="374">
        <f>SUM('3-1'!AQ101,'3-2'!AQ101)</f>
        <v>0</v>
      </c>
      <c r="AR101" s="370">
        <f>SUM('3-1'!AR101,'3-2'!AR101)</f>
        <v>0</v>
      </c>
    </row>
    <row r="102" spans="1:59" ht="17.25">
      <c r="A102" s="1651"/>
      <c r="B102" s="1646"/>
      <c r="C102" s="188" t="s">
        <v>95</v>
      </c>
      <c r="D102" s="532">
        <f t="shared" si="402"/>
        <v>0</v>
      </c>
      <c r="E102" s="1540">
        <f t="shared" si="402"/>
        <v>0</v>
      </c>
      <c r="F102" s="525">
        <f t="shared" si="405"/>
        <v>0</v>
      </c>
      <c r="G102" s="525">
        <f t="shared" si="403"/>
        <v>0</v>
      </c>
      <c r="H102" s="526">
        <f t="shared" si="404"/>
        <v>0</v>
      </c>
      <c r="I102" s="515">
        <f>SUM('3-1'!I102,'3-2'!I102)</f>
        <v>0</v>
      </c>
      <c r="J102" s="516">
        <f>SUM('3-1'!J102,'3-2'!J102)</f>
        <v>0</v>
      </c>
      <c r="K102" s="516">
        <f>SUM('3-1'!K102,'3-2'!K102)</f>
        <v>0</v>
      </c>
      <c r="L102" s="516">
        <f>SUM('3-1'!L102,'3-2'!L102)</f>
        <v>0</v>
      </c>
      <c r="M102" s="517">
        <f>SUM('3-1'!M102,'3-2'!M102)</f>
        <v>0</v>
      </c>
      <c r="N102" s="515">
        <f>SUM('3-1'!N102,'3-2'!N102)</f>
        <v>0</v>
      </c>
      <c r="O102" s="516">
        <f>SUM('3-1'!O102,'3-2'!O102)</f>
        <v>0</v>
      </c>
      <c r="P102" s="516">
        <f>SUM('3-1'!P102,'3-2'!P102)</f>
        <v>0</v>
      </c>
      <c r="Q102" s="516">
        <f>SUM('3-1'!Q102,'3-2'!Q102)</f>
        <v>0</v>
      </c>
      <c r="R102" s="517">
        <f>SUM('3-1'!R102,'3-2'!R102)</f>
        <v>0</v>
      </c>
      <c r="S102" s="515">
        <f>SUM('3-1'!S102,'3-2'!S102)</f>
        <v>0</v>
      </c>
      <c r="T102" s="516">
        <f>SUM('3-1'!T102,'3-2'!T102)</f>
        <v>0</v>
      </c>
      <c r="U102" s="516">
        <f>SUM('3-1'!U102,'3-2'!U102)</f>
        <v>0</v>
      </c>
      <c r="V102" s="516">
        <f>SUM('3-1'!V102,'3-2'!V102)</f>
        <v>0</v>
      </c>
      <c r="W102" s="517">
        <f>SUM('3-1'!W102,'3-2'!W102)</f>
        <v>0</v>
      </c>
      <c r="X102" s="515">
        <f>SUM('3-1'!X102,'3-2'!X102)</f>
        <v>0</v>
      </c>
      <c r="Y102" s="516">
        <f>SUM('3-1'!Y102,'3-2'!Y102)</f>
        <v>0</v>
      </c>
      <c r="Z102" s="516">
        <f>SUM('3-1'!Z102,'3-2'!Z102)</f>
        <v>0</v>
      </c>
      <c r="AA102" s="516">
        <f>SUM('3-1'!AA102,'3-2'!AA102)</f>
        <v>0</v>
      </c>
      <c r="AB102" s="517">
        <f>SUM('3-1'!AB102,'3-2'!AB102)</f>
        <v>0</v>
      </c>
      <c r="AC102" s="515">
        <f>SUM('3-1'!AC102,'3-2'!AC102)</f>
        <v>0</v>
      </c>
      <c r="AD102" s="516">
        <f>SUM('3-1'!AD102,'3-2'!AD102)</f>
        <v>0</v>
      </c>
      <c r="AE102" s="516">
        <f>SUM('3-1'!AE102,'3-2'!AE102)</f>
        <v>0</v>
      </c>
      <c r="AF102" s="516">
        <f>SUM('3-1'!AF102,'3-2'!AF102)</f>
        <v>0</v>
      </c>
      <c r="AG102" s="517">
        <f>SUM('3-1'!AG102,'3-2'!AG102)</f>
        <v>0</v>
      </c>
      <c r="AH102" s="515">
        <f>SUM('3-1'!AH102,'3-2'!AH102)</f>
        <v>0</v>
      </c>
      <c r="AI102" s="516">
        <f>SUM('3-1'!AI102,'3-2'!AI102)</f>
        <v>0</v>
      </c>
      <c r="AJ102" s="516">
        <f>SUM('3-1'!AJ102,'3-2'!AJ102)</f>
        <v>0</v>
      </c>
      <c r="AK102" s="516">
        <f>SUM('3-1'!AK102,'3-2'!AK102)</f>
        <v>0</v>
      </c>
      <c r="AL102" s="517">
        <f>SUM('3-1'!AL102,'3-2'!AL102)</f>
        <v>0</v>
      </c>
      <c r="AM102" s="515">
        <f>SUM('3-1'!AM102,'3-2'!AM102)</f>
        <v>0</v>
      </c>
      <c r="AN102" s="516">
        <f>SUM('3-1'!AN102,'3-2'!AN102)</f>
        <v>0</v>
      </c>
      <c r="AO102" s="516">
        <f>SUM('3-1'!AO102,'3-2'!AO102)</f>
        <v>0</v>
      </c>
      <c r="AP102" s="516">
        <f>SUM('3-1'!AP102,'3-2'!AP102)</f>
        <v>0</v>
      </c>
      <c r="AQ102" s="517">
        <f>SUM('3-1'!AQ102,'3-2'!AQ102)</f>
        <v>0</v>
      </c>
      <c r="AR102" s="519">
        <f>SUM('3-1'!AR102,'3-2'!AR102)</f>
        <v>0</v>
      </c>
    </row>
    <row r="103" spans="1:59" ht="17.25">
      <c r="A103" s="1651"/>
      <c r="B103" s="1648" t="s">
        <v>92</v>
      </c>
      <c r="C103" s="194" t="s">
        <v>94</v>
      </c>
      <c r="D103" s="1538">
        <f t="shared" si="402"/>
        <v>0</v>
      </c>
      <c r="E103" s="1539">
        <f t="shared" si="402"/>
        <v>0</v>
      </c>
      <c r="F103" s="259">
        <f t="shared" si="405"/>
        <v>0</v>
      </c>
      <c r="G103" s="259">
        <f t="shared" si="403"/>
        <v>0</v>
      </c>
      <c r="H103" s="258">
        <f t="shared" si="404"/>
        <v>0</v>
      </c>
      <c r="I103" s="372">
        <f>SUM('3-1'!I103,'3-2'!I103)</f>
        <v>0</v>
      </c>
      <c r="J103" s="373">
        <f>SUM('3-1'!J103,'3-2'!J103)</f>
        <v>0</v>
      </c>
      <c r="K103" s="373">
        <f>SUM('3-1'!K103,'3-2'!K103)</f>
        <v>0</v>
      </c>
      <c r="L103" s="373">
        <f>SUM('3-1'!L103,'3-2'!L103)</f>
        <v>0</v>
      </c>
      <c r="M103" s="374">
        <f>SUM('3-1'!M103,'3-2'!M103)</f>
        <v>0</v>
      </c>
      <c r="N103" s="372">
        <f>SUM('3-1'!N103,'3-2'!N103)</f>
        <v>0</v>
      </c>
      <c r="O103" s="373">
        <f>SUM('3-1'!O103,'3-2'!O103)</f>
        <v>0</v>
      </c>
      <c r="P103" s="373">
        <f>SUM('3-1'!P103,'3-2'!P103)</f>
        <v>0</v>
      </c>
      <c r="Q103" s="373">
        <f>SUM('3-1'!Q103,'3-2'!Q103)</f>
        <v>0</v>
      </c>
      <c r="R103" s="374">
        <f>SUM('3-1'!R103,'3-2'!R103)</f>
        <v>0</v>
      </c>
      <c r="S103" s="372">
        <f>SUM('3-1'!S103,'3-2'!S103)</f>
        <v>0</v>
      </c>
      <c r="T103" s="373">
        <f>SUM('3-1'!T103,'3-2'!T103)</f>
        <v>0</v>
      </c>
      <c r="U103" s="373">
        <f>SUM('3-1'!U103,'3-2'!U103)</f>
        <v>0</v>
      </c>
      <c r="V103" s="373">
        <f>SUM('3-1'!V103,'3-2'!V103)</f>
        <v>0</v>
      </c>
      <c r="W103" s="374">
        <f>SUM('3-1'!W103,'3-2'!W103)</f>
        <v>0</v>
      </c>
      <c r="X103" s="372">
        <f>SUM('3-1'!X103,'3-2'!X103)</f>
        <v>0</v>
      </c>
      <c r="Y103" s="373">
        <f>SUM('3-1'!Y103,'3-2'!Y103)</f>
        <v>0</v>
      </c>
      <c r="Z103" s="373">
        <f>SUM('3-1'!Z103,'3-2'!Z103)</f>
        <v>0</v>
      </c>
      <c r="AA103" s="373">
        <f>SUM('3-1'!AA103,'3-2'!AA103)</f>
        <v>0</v>
      </c>
      <c r="AB103" s="374">
        <f>SUM('3-1'!AB103,'3-2'!AB103)</f>
        <v>0</v>
      </c>
      <c r="AC103" s="372">
        <f>SUM('3-1'!AC103,'3-2'!AC103)</f>
        <v>0</v>
      </c>
      <c r="AD103" s="373">
        <f>SUM('3-1'!AD103,'3-2'!AD103)</f>
        <v>0</v>
      </c>
      <c r="AE103" s="373">
        <f>SUM('3-1'!AE103,'3-2'!AE103)</f>
        <v>0</v>
      </c>
      <c r="AF103" s="373">
        <f>SUM('3-1'!AF103,'3-2'!AF103)</f>
        <v>0</v>
      </c>
      <c r="AG103" s="374">
        <f>SUM('3-1'!AG103,'3-2'!AG103)</f>
        <v>0</v>
      </c>
      <c r="AH103" s="372">
        <f>SUM('3-1'!AH103,'3-2'!AH103)</f>
        <v>0</v>
      </c>
      <c r="AI103" s="373">
        <f>SUM('3-1'!AI103,'3-2'!AI103)</f>
        <v>0</v>
      </c>
      <c r="AJ103" s="373">
        <f>SUM('3-1'!AJ103,'3-2'!AJ103)</f>
        <v>0</v>
      </c>
      <c r="AK103" s="373">
        <f>SUM('3-1'!AK103,'3-2'!AK103)</f>
        <v>0</v>
      </c>
      <c r="AL103" s="374">
        <f>SUM('3-1'!AL103,'3-2'!AL103)</f>
        <v>0</v>
      </c>
      <c r="AM103" s="372">
        <f>SUM('3-1'!AM103,'3-2'!AM103)</f>
        <v>0</v>
      </c>
      <c r="AN103" s="373">
        <f>SUM('3-1'!AN103,'3-2'!AN103)</f>
        <v>0</v>
      </c>
      <c r="AO103" s="373">
        <f>SUM('3-1'!AO103,'3-2'!AO103)</f>
        <v>0</v>
      </c>
      <c r="AP103" s="373">
        <f>SUM('3-1'!AP103,'3-2'!AP103)</f>
        <v>0</v>
      </c>
      <c r="AQ103" s="374">
        <f>SUM('3-1'!AQ103,'3-2'!AQ103)</f>
        <v>0</v>
      </c>
      <c r="AR103" s="370">
        <f>SUM('3-1'!AR103,'3-2'!AR103)</f>
        <v>0</v>
      </c>
    </row>
    <row r="104" spans="1:59" ht="17.25">
      <c r="A104" s="1651"/>
      <c r="B104" s="1699"/>
      <c r="C104" s="188" t="s">
        <v>95</v>
      </c>
      <c r="D104" s="532">
        <f t="shared" si="402"/>
        <v>0</v>
      </c>
      <c r="E104" s="1540">
        <f t="shared" si="402"/>
        <v>0</v>
      </c>
      <c r="F104" s="525">
        <f t="shared" si="405"/>
        <v>0</v>
      </c>
      <c r="G104" s="525">
        <f t="shared" si="403"/>
        <v>0</v>
      </c>
      <c r="H104" s="526">
        <f t="shared" si="404"/>
        <v>0</v>
      </c>
      <c r="I104" s="515">
        <f>SUM('3-1'!I104,'3-2'!I104)</f>
        <v>0</v>
      </c>
      <c r="J104" s="516">
        <f>SUM('3-1'!J104,'3-2'!J104)</f>
        <v>0</v>
      </c>
      <c r="K104" s="516">
        <f>SUM('3-1'!K104,'3-2'!K104)</f>
        <v>0</v>
      </c>
      <c r="L104" s="516">
        <f>SUM('3-1'!L104,'3-2'!L104)</f>
        <v>0</v>
      </c>
      <c r="M104" s="517">
        <f>SUM('3-1'!M104,'3-2'!M104)</f>
        <v>0</v>
      </c>
      <c r="N104" s="515">
        <f>SUM('3-1'!N104,'3-2'!N104)</f>
        <v>0</v>
      </c>
      <c r="O104" s="516">
        <f>SUM('3-1'!O104,'3-2'!O104)</f>
        <v>0</v>
      </c>
      <c r="P104" s="516">
        <f>SUM('3-1'!P104,'3-2'!P104)</f>
        <v>0</v>
      </c>
      <c r="Q104" s="516">
        <f>SUM('3-1'!Q104,'3-2'!Q104)</f>
        <v>0</v>
      </c>
      <c r="R104" s="517">
        <f>SUM('3-1'!R104,'3-2'!R104)</f>
        <v>0</v>
      </c>
      <c r="S104" s="515">
        <f>SUM('3-1'!S104,'3-2'!S104)</f>
        <v>0</v>
      </c>
      <c r="T104" s="516">
        <f>SUM('3-1'!T104,'3-2'!T104)</f>
        <v>0</v>
      </c>
      <c r="U104" s="516">
        <f>SUM('3-1'!U104,'3-2'!U104)</f>
        <v>0</v>
      </c>
      <c r="V104" s="516">
        <f>SUM('3-1'!V104,'3-2'!V104)</f>
        <v>0</v>
      </c>
      <c r="W104" s="517">
        <f>SUM('3-1'!W104,'3-2'!W104)</f>
        <v>0</v>
      </c>
      <c r="X104" s="515">
        <f>SUM('3-1'!X104,'3-2'!X104)</f>
        <v>0</v>
      </c>
      <c r="Y104" s="516">
        <f>SUM('3-1'!Y104,'3-2'!Y104)</f>
        <v>0</v>
      </c>
      <c r="Z104" s="516">
        <f>SUM('3-1'!Z104,'3-2'!Z104)</f>
        <v>0</v>
      </c>
      <c r="AA104" s="516">
        <f>SUM('3-1'!AA104,'3-2'!AA104)</f>
        <v>0</v>
      </c>
      <c r="AB104" s="517">
        <f>SUM('3-1'!AB104,'3-2'!AB104)</f>
        <v>0</v>
      </c>
      <c r="AC104" s="515">
        <f>SUM('3-1'!AC104,'3-2'!AC104)</f>
        <v>0</v>
      </c>
      <c r="AD104" s="516">
        <f>SUM('3-1'!AD104,'3-2'!AD104)</f>
        <v>0</v>
      </c>
      <c r="AE104" s="516">
        <f>SUM('3-1'!AE104,'3-2'!AE104)</f>
        <v>0</v>
      </c>
      <c r="AF104" s="516">
        <f>SUM('3-1'!AF104,'3-2'!AF104)</f>
        <v>0</v>
      </c>
      <c r="AG104" s="517">
        <f>SUM('3-1'!AG104,'3-2'!AG104)</f>
        <v>0</v>
      </c>
      <c r="AH104" s="515">
        <f>SUM('3-1'!AH104,'3-2'!AH104)</f>
        <v>0</v>
      </c>
      <c r="AI104" s="516">
        <f>SUM('3-1'!AI104,'3-2'!AI104)</f>
        <v>0</v>
      </c>
      <c r="AJ104" s="516">
        <f>SUM('3-1'!AJ104,'3-2'!AJ104)</f>
        <v>0</v>
      </c>
      <c r="AK104" s="516">
        <f>SUM('3-1'!AK104,'3-2'!AK104)</f>
        <v>0</v>
      </c>
      <c r="AL104" s="517">
        <f>SUM('3-1'!AL104,'3-2'!AL104)</f>
        <v>0</v>
      </c>
      <c r="AM104" s="515">
        <f>SUM('3-1'!AM104,'3-2'!AM104)</f>
        <v>0</v>
      </c>
      <c r="AN104" s="516">
        <f>SUM('3-1'!AN104,'3-2'!AN104)</f>
        <v>0</v>
      </c>
      <c r="AO104" s="516">
        <f>SUM('3-1'!AO104,'3-2'!AO104)</f>
        <v>0</v>
      </c>
      <c r="AP104" s="516">
        <f>SUM('3-1'!AP104,'3-2'!AP104)</f>
        <v>0</v>
      </c>
      <c r="AQ104" s="517">
        <f>SUM('3-1'!AQ104,'3-2'!AQ104)</f>
        <v>0</v>
      </c>
      <c r="AR104" s="519">
        <f>SUM('3-1'!AR104,'3-2'!AR104)</f>
        <v>0</v>
      </c>
    </row>
    <row r="105" spans="1:59" ht="17.25">
      <c r="A105" s="1651"/>
      <c r="B105" s="1647" t="s">
        <v>93</v>
      </c>
      <c r="C105" s="194" t="s">
        <v>94</v>
      </c>
      <c r="D105" s="1538">
        <f t="shared" si="402"/>
        <v>0</v>
      </c>
      <c r="E105" s="1539">
        <f t="shared" si="402"/>
        <v>0</v>
      </c>
      <c r="F105" s="259">
        <f t="shared" si="405"/>
        <v>0</v>
      </c>
      <c r="G105" s="259">
        <f t="shared" si="403"/>
        <v>0</v>
      </c>
      <c r="H105" s="258">
        <f t="shared" si="404"/>
        <v>0</v>
      </c>
      <c r="I105" s="372">
        <f>SUM('3-1'!I105,'3-2'!I105)</f>
        <v>0</v>
      </c>
      <c r="J105" s="373">
        <f>SUM('3-1'!J105,'3-2'!J105)</f>
        <v>0</v>
      </c>
      <c r="K105" s="373">
        <f>SUM('3-1'!K105,'3-2'!K105)</f>
        <v>0</v>
      </c>
      <c r="L105" s="373">
        <f>SUM('3-1'!L105,'3-2'!L105)</f>
        <v>0</v>
      </c>
      <c r="M105" s="374">
        <f>SUM('3-1'!M105,'3-2'!M105)</f>
        <v>0</v>
      </c>
      <c r="N105" s="372">
        <f>SUM('3-1'!N105,'3-2'!N105)</f>
        <v>0</v>
      </c>
      <c r="O105" s="373">
        <f>SUM('3-1'!O105,'3-2'!O105)</f>
        <v>0</v>
      </c>
      <c r="P105" s="373">
        <f>SUM('3-1'!P105,'3-2'!P105)</f>
        <v>0</v>
      </c>
      <c r="Q105" s="373">
        <f>SUM('3-1'!Q105,'3-2'!Q105)</f>
        <v>0</v>
      </c>
      <c r="R105" s="374">
        <f>SUM('3-1'!R105,'3-2'!R105)</f>
        <v>0</v>
      </c>
      <c r="S105" s="372">
        <f>SUM('3-1'!S105,'3-2'!S105)</f>
        <v>0</v>
      </c>
      <c r="T105" s="373">
        <f>SUM('3-1'!T105,'3-2'!T105)</f>
        <v>0</v>
      </c>
      <c r="U105" s="373">
        <f>SUM('3-1'!U105,'3-2'!U105)</f>
        <v>0</v>
      </c>
      <c r="V105" s="373">
        <f>SUM('3-1'!V105,'3-2'!V105)</f>
        <v>0</v>
      </c>
      <c r="W105" s="374">
        <f>SUM('3-1'!W105,'3-2'!W105)</f>
        <v>0</v>
      </c>
      <c r="X105" s="372">
        <f>SUM('3-1'!X105,'3-2'!X105)</f>
        <v>0</v>
      </c>
      <c r="Y105" s="373">
        <f>SUM('3-1'!Y105,'3-2'!Y105)</f>
        <v>0</v>
      </c>
      <c r="Z105" s="373">
        <f>SUM('3-1'!Z105,'3-2'!Z105)</f>
        <v>0</v>
      </c>
      <c r="AA105" s="373">
        <f>SUM('3-1'!AA105,'3-2'!AA105)</f>
        <v>0</v>
      </c>
      <c r="AB105" s="374">
        <f>SUM('3-1'!AB105,'3-2'!AB105)</f>
        <v>0</v>
      </c>
      <c r="AC105" s="372">
        <f>SUM('3-1'!AC105,'3-2'!AC105)</f>
        <v>0</v>
      </c>
      <c r="AD105" s="373">
        <f>SUM('3-1'!AD105,'3-2'!AD105)</f>
        <v>0</v>
      </c>
      <c r="AE105" s="373">
        <f>SUM('3-1'!AE105,'3-2'!AE105)</f>
        <v>0</v>
      </c>
      <c r="AF105" s="373">
        <f>SUM('3-1'!AF105,'3-2'!AF105)</f>
        <v>0</v>
      </c>
      <c r="AG105" s="374">
        <f>SUM('3-1'!AG105,'3-2'!AG105)</f>
        <v>0</v>
      </c>
      <c r="AH105" s="372">
        <f>SUM('3-1'!AH105,'3-2'!AH105)</f>
        <v>0</v>
      </c>
      <c r="AI105" s="373">
        <f>SUM('3-1'!AI105,'3-2'!AI105)</f>
        <v>0</v>
      </c>
      <c r="AJ105" s="373">
        <f>SUM('3-1'!AJ105,'3-2'!AJ105)</f>
        <v>0</v>
      </c>
      <c r="AK105" s="373">
        <f>SUM('3-1'!AK105,'3-2'!AK105)</f>
        <v>0</v>
      </c>
      <c r="AL105" s="374">
        <f>SUM('3-1'!AL105,'3-2'!AL105)</f>
        <v>0</v>
      </c>
      <c r="AM105" s="372">
        <f>SUM('3-1'!AM105,'3-2'!AM105)</f>
        <v>0</v>
      </c>
      <c r="AN105" s="373">
        <f>SUM('3-1'!AN105,'3-2'!AN105)</f>
        <v>0</v>
      </c>
      <c r="AO105" s="373">
        <f>SUM('3-1'!AO105,'3-2'!AO105)</f>
        <v>0</v>
      </c>
      <c r="AP105" s="373">
        <f>SUM('3-1'!AP105,'3-2'!AP105)</f>
        <v>0</v>
      </c>
      <c r="AQ105" s="374">
        <f>SUM('3-1'!AQ105,'3-2'!AQ105)</f>
        <v>0</v>
      </c>
      <c r="AR105" s="370">
        <f>SUM('3-1'!AR105,'3-2'!AR105)</f>
        <v>0</v>
      </c>
      <c r="BD105" s="174"/>
      <c r="BE105" s="174"/>
      <c r="BF105" s="174"/>
      <c r="BG105" s="174"/>
    </row>
    <row r="106" spans="1:59" ht="18" thickBot="1">
      <c r="A106" s="1652"/>
      <c r="B106" s="1700"/>
      <c r="C106" s="193" t="s">
        <v>95</v>
      </c>
      <c r="D106" s="612">
        <f t="shared" si="402"/>
        <v>0</v>
      </c>
      <c r="E106" s="1541">
        <f t="shared" si="402"/>
        <v>0</v>
      </c>
      <c r="F106" s="259">
        <f t="shared" si="405"/>
        <v>0</v>
      </c>
      <c r="G106" s="259">
        <f t="shared" si="403"/>
        <v>0</v>
      </c>
      <c r="H106" s="258">
        <f t="shared" si="404"/>
        <v>0</v>
      </c>
      <c r="I106" s="379">
        <f>SUM('3-1'!I106,'3-2'!I106)</f>
        <v>0</v>
      </c>
      <c r="J106" s="380">
        <f>SUM('3-1'!J106,'3-2'!J106)</f>
        <v>0</v>
      </c>
      <c r="K106" s="380">
        <f>SUM('3-1'!K106,'3-2'!K106)</f>
        <v>0</v>
      </c>
      <c r="L106" s="380">
        <f>SUM('3-1'!L106,'3-2'!L106)</f>
        <v>0</v>
      </c>
      <c r="M106" s="381">
        <f>SUM('3-1'!M106,'3-2'!M106)</f>
        <v>0</v>
      </c>
      <c r="N106" s="379">
        <f>SUM('3-1'!N106,'3-2'!N106)</f>
        <v>0</v>
      </c>
      <c r="O106" s="380">
        <f>SUM('3-1'!O106,'3-2'!O106)</f>
        <v>0</v>
      </c>
      <c r="P106" s="380">
        <f>SUM('3-1'!P106,'3-2'!P106)</f>
        <v>0</v>
      </c>
      <c r="Q106" s="380">
        <f>SUM('3-1'!Q106,'3-2'!Q106)</f>
        <v>0</v>
      </c>
      <c r="R106" s="381">
        <f>SUM('3-1'!R106,'3-2'!R106)</f>
        <v>0</v>
      </c>
      <c r="S106" s="379">
        <f>SUM('3-1'!S106,'3-2'!S106)</f>
        <v>0</v>
      </c>
      <c r="T106" s="380">
        <f>SUM('3-1'!T106,'3-2'!T106)</f>
        <v>0</v>
      </c>
      <c r="U106" s="380">
        <f>SUM('3-1'!U106,'3-2'!U106)</f>
        <v>0</v>
      </c>
      <c r="V106" s="380">
        <f>SUM('3-1'!V106,'3-2'!V106)</f>
        <v>0</v>
      </c>
      <c r="W106" s="381">
        <f>SUM('3-1'!W106,'3-2'!W106)</f>
        <v>0</v>
      </c>
      <c r="X106" s="379">
        <f>SUM('3-1'!X106,'3-2'!X106)</f>
        <v>0</v>
      </c>
      <c r="Y106" s="380">
        <f>SUM('3-1'!Y106,'3-2'!Y106)</f>
        <v>0</v>
      </c>
      <c r="Z106" s="380">
        <f>SUM('3-1'!Z106,'3-2'!Z106)</f>
        <v>0</v>
      </c>
      <c r="AA106" s="380">
        <f>SUM('3-1'!AA106,'3-2'!AA106)</f>
        <v>0</v>
      </c>
      <c r="AB106" s="381">
        <f>SUM('3-1'!AB106,'3-2'!AB106)</f>
        <v>0</v>
      </c>
      <c r="AC106" s="379">
        <f>SUM('3-1'!AC106,'3-2'!AC106)</f>
        <v>0</v>
      </c>
      <c r="AD106" s="380">
        <f>SUM('3-1'!AD106,'3-2'!AD106)</f>
        <v>0</v>
      </c>
      <c r="AE106" s="380">
        <f>SUM('3-1'!AE106,'3-2'!AE106)</f>
        <v>0</v>
      </c>
      <c r="AF106" s="380">
        <f>SUM('3-1'!AF106,'3-2'!AF106)</f>
        <v>0</v>
      </c>
      <c r="AG106" s="381">
        <f>SUM('3-1'!AG106,'3-2'!AG106)</f>
        <v>0</v>
      </c>
      <c r="AH106" s="379">
        <f>SUM('3-1'!AH106,'3-2'!AH106)</f>
        <v>0</v>
      </c>
      <c r="AI106" s="380">
        <f>SUM('3-1'!AI106,'3-2'!AI106)</f>
        <v>0</v>
      </c>
      <c r="AJ106" s="380">
        <f>SUM('3-1'!AJ106,'3-2'!AJ106)</f>
        <v>0</v>
      </c>
      <c r="AK106" s="380">
        <f>SUM('3-1'!AK106,'3-2'!AK106)</f>
        <v>0</v>
      </c>
      <c r="AL106" s="381">
        <f>SUM('3-1'!AL106,'3-2'!AL106)</f>
        <v>0</v>
      </c>
      <c r="AM106" s="379">
        <f>SUM('3-1'!AM106,'3-2'!AM106)</f>
        <v>0</v>
      </c>
      <c r="AN106" s="380">
        <f>SUM('3-1'!AN106,'3-2'!AN106)</f>
        <v>0</v>
      </c>
      <c r="AO106" s="380">
        <f>SUM('3-1'!AO106,'3-2'!AO106)</f>
        <v>0</v>
      </c>
      <c r="AP106" s="380">
        <f>SUM('3-1'!AP106,'3-2'!AP106)</f>
        <v>0</v>
      </c>
      <c r="AQ106" s="381">
        <f>SUM('3-1'!AQ106,'3-2'!AQ106)</f>
        <v>0</v>
      </c>
      <c r="AR106" s="645">
        <f>SUM('3-1'!AR106,'3-2'!AR106)</f>
        <v>0</v>
      </c>
    </row>
    <row r="107" spans="1:59" ht="17.25">
      <c r="A107" s="1653" t="s">
        <v>193</v>
      </c>
      <c r="B107" s="1645" t="s">
        <v>69</v>
      </c>
      <c r="C107" s="556" t="s">
        <v>43</v>
      </c>
      <c r="D107" s="234">
        <f>SUM(I107,N107,S107,X107,AC107,AH107,AM107)</f>
        <v>5367</v>
      </c>
      <c r="E107" s="323">
        <f>SUM(J107,O107,T107,Y107,AD107,AI107,AN107)</f>
        <v>5367</v>
      </c>
      <c r="F107" s="323">
        <f>G107+H107</f>
        <v>40291</v>
      </c>
      <c r="G107" s="323">
        <f t="shared" ref="G107:G108" si="406">SUM(L107,Q107,V107,AA107,AF107,AK107,AP107)</f>
        <v>39453</v>
      </c>
      <c r="H107" s="557">
        <f t="shared" ref="H107:H108" si="407">SUM(M107,R107,W107,AB107,AG107,AL107,AQ107)</f>
        <v>838</v>
      </c>
      <c r="I107" s="236">
        <f>SUM(I109,I111,I113,I115,I117,I119)</f>
        <v>0</v>
      </c>
      <c r="J107" s="237">
        <f>SUM(J109,J111,J113,J115,J117,J119)</f>
        <v>0</v>
      </c>
      <c r="K107" s="237">
        <f>L107+M107</f>
        <v>0</v>
      </c>
      <c r="L107" s="237">
        <f t="shared" ref="L107:M107" si="408">SUM(L109,L111,L113,L115,L117,L119)</f>
        <v>0</v>
      </c>
      <c r="M107" s="238">
        <f t="shared" si="408"/>
        <v>0</v>
      </c>
      <c r="N107" s="236">
        <f>SUM(N109,N111,N113,N115,N117,N119)</f>
        <v>0</v>
      </c>
      <c r="O107" s="237">
        <f>SUM(O109,O111,O113,O115,O117,O119)</f>
        <v>0</v>
      </c>
      <c r="P107" s="237">
        <f>Q107+R107</f>
        <v>0</v>
      </c>
      <c r="Q107" s="237">
        <f t="shared" ref="Q107:R107" si="409">SUM(Q109,Q111,Q113,Q115,Q117,Q119)</f>
        <v>0</v>
      </c>
      <c r="R107" s="238">
        <f t="shared" si="409"/>
        <v>0</v>
      </c>
      <c r="S107" s="236">
        <f>SUM(S109,S111,S113,S115,S117,S119)</f>
        <v>201</v>
      </c>
      <c r="T107" s="237">
        <f>SUM(T109,T111,T113,T115,T117,T119)</f>
        <v>201</v>
      </c>
      <c r="U107" s="237">
        <f>V107+W107</f>
        <v>404</v>
      </c>
      <c r="V107" s="237">
        <f t="shared" ref="V107:X107" si="410">SUM(V109,V111,V113,V115,V117,V119)</f>
        <v>404</v>
      </c>
      <c r="W107" s="238">
        <f t="shared" si="410"/>
        <v>0</v>
      </c>
      <c r="X107" s="236">
        <f t="shared" si="410"/>
        <v>0</v>
      </c>
      <c r="Y107" s="237">
        <f t="shared" ref="Y107" si="411">SUM(Y109,Y111,Y113,Y115,Y117,Y119)</f>
        <v>0</v>
      </c>
      <c r="Z107" s="237">
        <f>AA107+AB107</f>
        <v>0</v>
      </c>
      <c r="AA107" s="237">
        <f t="shared" ref="AA107:AC107" si="412">SUM(AA109,AA111,AA113,AA115,AA117,AA119)</f>
        <v>0</v>
      </c>
      <c r="AB107" s="238">
        <f t="shared" si="412"/>
        <v>0</v>
      </c>
      <c r="AC107" s="236">
        <f t="shared" si="412"/>
        <v>4936</v>
      </c>
      <c r="AD107" s="237">
        <f t="shared" ref="AD107" si="413">SUM(AD109,AD111,AD113,AD115,AD117,AD119)</f>
        <v>4936</v>
      </c>
      <c r="AE107" s="237">
        <f>AF107+AG107</f>
        <v>39049</v>
      </c>
      <c r="AF107" s="237">
        <f t="shared" ref="AF107:AH107" si="414">SUM(AF109,AF111,AF113,AF115,AF117,AF119)</f>
        <v>39049</v>
      </c>
      <c r="AG107" s="238">
        <f t="shared" si="414"/>
        <v>0</v>
      </c>
      <c r="AH107" s="236">
        <f t="shared" si="414"/>
        <v>0</v>
      </c>
      <c r="AI107" s="237">
        <f t="shared" ref="AI107" si="415">SUM(AI109,AI111,AI113,AI115,AI117,AI119)</f>
        <v>0</v>
      </c>
      <c r="AJ107" s="237">
        <f>AK107+AL107</f>
        <v>0</v>
      </c>
      <c r="AK107" s="237">
        <f t="shared" ref="AK107:AM107" si="416">SUM(AK109,AK111,AK113,AK115,AK117,AK119)</f>
        <v>0</v>
      </c>
      <c r="AL107" s="238">
        <f t="shared" si="416"/>
        <v>0</v>
      </c>
      <c r="AM107" s="236">
        <f t="shared" si="416"/>
        <v>230</v>
      </c>
      <c r="AN107" s="237">
        <f t="shared" ref="AN107" si="417">SUM(AN109,AN111,AN113,AN115,AN117,AN119)</f>
        <v>230</v>
      </c>
      <c r="AO107" s="237">
        <f>AP107+AQ107</f>
        <v>838</v>
      </c>
      <c r="AP107" s="237">
        <f t="shared" ref="AP107:AR107" si="418">SUM(AP109,AP111,AP113,AP115,AP117,AP119)</f>
        <v>0</v>
      </c>
      <c r="AQ107" s="238">
        <f t="shared" si="418"/>
        <v>838</v>
      </c>
      <c r="AR107" s="646">
        <f t="shared" si="418"/>
        <v>0</v>
      </c>
    </row>
    <row r="108" spans="1:59" ht="17.25">
      <c r="A108" s="1654"/>
      <c r="B108" s="1646"/>
      <c r="C108" s="313" t="s">
        <v>44</v>
      </c>
      <c r="D108" s="240">
        <f>SUM(I108,N108,S108,X108,AC108,AH108,AM108)</f>
        <v>1550</v>
      </c>
      <c r="E108" s="216">
        <f>SUM(J108,O108,T108,Y108,AD108,AI108,AN108)</f>
        <v>1523</v>
      </c>
      <c r="F108" s="216">
        <f>G108+H108</f>
        <v>10498</v>
      </c>
      <c r="G108" s="216">
        <f t="shared" si="406"/>
        <v>10269</v>
      </c>
      <c r="H108" s="558">
        <f t="shared" si="407"/>
        <v>229</v>
      </c>
      <c r="I108" s="212">
        <f>SUM(I110,I112,I114,I116,I118,I120)</f>
        <v>0</v>
      </c>
      <c r="J108" s="211">
        <f>SUM(J110,J112,J114,J116,J118,J120)</f>
        <v>0</v>
      </c>
      <c r="K108" s="211">
        <f>L108+M108</f>
        <v>0</v>
      </c>
      <c r="L108" s="211">
        <f t="shared" ref="L108:M108" si="419">SUM(L110,L112,L114,L116,L118,L120)</f>
        <v>0</v>
      </c>
      <c r="M108" s="217">
        <f t="shared" si="419"/>
        <v>0</v>
      </c>
      <c r="N108" s="212">
        <f>SUM(N110,N112,N114,N116,N118,N120)</f>
        <v>0</v>
      </c>
      <c r="O108" s="211">
        <f>SUM(O110,O112,O114,O116,O118,O120)</f>
        <v>0</v>
      </c>
      <c r="P108" s="211">
        <f>Q108+R108</f>
        <v>0</v>
      </c>
      <c r="Q108" s="211">
        <f t="shared" ref="Q108:S108" si="420">SUM(Q110,Q112,Q114,Q116,Q118,Q120)</f>
        <v>0</v>
      </c>
      <c r="R108" s="217">
        <f t="shared" si="420"/>
        <v>0</v>
      </c>
      <c r="S108" s="212">
        <f t="shared" si="420"/>
        <v>180</v>
      </c>
      <c r="T108" s="211">
        <f t="shared" ref="T108" si="421">SUM(T110,T112,T114,T116,T118,T120)</f>
        <v>180</v>
      </c>
      <c r="U108" s="211">
        <f>V108+W108</f>
        <v>394</v>
      </c>
      <c r="V108" s="211">
        <f t="shared" ref="V108:X108" si="422">SUM(V110,V112,V114,V116,V118,V120)</f>
        <v>394</v>
      </c>
      <c r="W108" s="217">
        <f t="shared" si="422"/>
        <v>0</v>
      </c>
      <c r="X108" s="212">
        <f t="shared" si="422"/>
        <v>0</v>
      </c>
      <c r="Y108" s="211">
        <f t="shared" ref="Y108" si="423">SUM(Y110,Y112,Y114,Y116,Y118,Y120)</f>
        <v>0</v>
      </c>
      <c r="Z108" s="211">
        <f>AA108+AB108</f>
        <v>0</v>
      </c>
      <c r="AA108" s="211">
        <f t="shared" ref="AA108:AC108" si="424">SUM(AA110,AA112,AA114,AA116,AA118,AA120)</f>
        <v>0</v>
      </c>
      <c r="AB108" s="217">
        <f t="shared" si="424"/>
        <v>0</v>
      </c>
      <c r="AC108" s="212">
        <f t="shared" si="424"/>
        <v>1233</v>
      </c>
      <c r="AD108" s="211">
        <f t="shared" ref="AD108" si="425">SUM(AD110,AD112,AD114,AD116,AD118,AD120)</f>
        <v>1233</v>
      </c>
      <c r="AE108" s="211">
        <f>AF108+AG108</f>
        <v>9875</v>
      </c>
      <c r="AF108" s="211">
        <f t="shared" ref="AF108:AH108" si="426">SUM(AF110,AF112,AF114,AF116,AF118,AF120)</f>
        <v>9875</v>
      </c>
      <c r="AG108" s="217">
        <f t="shared" si="426"/>
        <v>0</v>
      </c>
      <c r="AH108" s="212">
        <f t="shared" si="426"/>
        <v>0</v>
      </c>
      <c r="AI108" s="211">
        <f t="shared" ref="AI108" si="427">SUM(AI110,AI112,AI114,AI116,AI118,AI120)</f>
        <v>0</v>
      </c>
      <c r="AJ108" s="211">
        <f>AK108+AL108</f>
        <v>0</v>
      </c>
      <c r="AK108" s="211">
        <f t="shared" ref="AK108:AM108" si="428">SUM(AK110,AK112,AK114,AK116,AK118,AK120)</f>
        <v>0</v>
      </c>
      <c r="AL108" s="217">
        <f t="shared" si="428"/>
        <v>0</v>
      </c>
      <c r="AM108" s="212">
        <f t="shared" si="428"/>
        <v>137</v>
      </c>
      <c r="AN108" s="211">
        <f t="shared" ref="AN108" si="429">SUM(AN110,AN112,AN114,AN116,AN118,AN120)</f>
        <v>110</v>
      </c>
      <c r="AO108" s="211">
        <f>AP108+AQ108</f>
        <v>229</v>
      </c>
      <c r="AP108" s="211">
        <f>SUM(AP110,AP112,AP114,AP116,AP118,AP120)</f>
        <v>0</v>
      </c>
      <c r="AQ108" s="217">
        <f t="shared" ref="AQ108:AR108" si="430">SUM(AQ110,AQ112,AQ114,AQ116,AQ118,AQ120)</f>
        <v>229</v>
      </c>
      <c r="AR108" s="647">
        <f t="shared" si="430"/>
        <v>0</v>
      </c>
    </row>
    <row r="109" spans="1:59" s="49" customFormat="1" ht="15" customHeight="1">
      <c r="A109" s="1654"/>
      <c r="B109" s="1647" t="s">
        <v>70</v>
      </c>
      <c r="C109" s="545" t="s">
        <v>43</v>
      </c>
      <c r="D109" s="324">
        <f t="shared" ref="D109:E120" si="431">SUM(I109,N109,S109,X109,AC109,AH109,AM109)</f>
        <v>0</v>
      </c>
      <c r="E109" s="535">
        <f t="shared" si="431"/>
        <v>0</v>
      </c>
      <c r="F109" s="535">
        <f>G109+H109</f>
        <v>0</v>
      </c>
      <c r="G109" s="535">
        <f t="shared" ref="G109:G120" si="432">SUM(L109+Q109+V109+AA109+AF109+AK109+AP109)</f>
        <v>0</v>
      </c>
      <c r="H109" s="573">
        <f t="shared" ref="H109:H120" si="433">SUM(M109+R109+W109+AB109+AG109+AL109+AQ109)</f>
        <v>0</v>
      </c>
      <c r="I109" s="537">
        <f>SUM('3-1'!I109,'3-2'!I109)</f>
        <v>0</v>
      </c>
      <c r="J109" s="538">
        <f>SUM('3-1'!J109,'3-2'!J109)</f>
        <v>0</v>
      </c>
      <c r="K109" s="538">
        <f>SUM('3-1'!K109,'3-2'!K109)</f>
        <v>0</v>
      </c>
      <c r="L109" s="538">
        <f>SUM('3-1'!L109,'3-2'!L109)</f>
        <v>0</v>
      </c>
      <c r="M109" s="539">
        <f>SUM('3-1'!M109,'3-2'!M109)</f>
        <v>0</v>
      </c>
      <c r="N109" s="537">
        <f>SUM('3-1'!N109,'3-2'!N109)</f>
        <v>0</v>
      </c>
      <c r="O109" s="538">
        <f>SUM('3-1'!O109,'3-2'!O109)</f>
        <v>0</v>
      </c>
      <c r="P109" s="538">
        <f>SUM('3-1'!P109,'3-2'!P109)</f>
        <v>0</v>
      </c>
      <c r="Q109" s="538">
        <f>SUM('3-1'!Q109,'3-2'!Q109)</f>
        <v>0</v>
      </c>
      <c r="R109" s="539">
        <f>SUM('3-1'!R109,'3-2'!R109)</f>
        <v>0</v>
      </c>
      <c r="S109" s="537">
        <f>SUM('3-1'!S109,'3-2'!S109)</f>
        <v>0</v>
      </c>
      <c r="T109" s="538">
        <f>SUM('3-1'!T109,'3-2'!T109)</f>
        <v>0</v>
      </c>
      <c r="U109" s="538">
        <f>SUM('3-1'!U109,'3-2'!U109)</f>
        <v>0</v>
      </c>
      <c r="V109" s="538">
        <f>SUM('3-1'!V109,'3-2'!V109)</f>
        <v>0</v>
      </c>
      <c r="W109" s="539">
        <f>SUM('3-1'!W109,'3-2'!W109)</f>
        <v>0</v>
      </c>
      <c r="X109" s="537">
        <f>SUM('3-1'!X109,'3-2'!X109)</f>
        <v>0</v>
      </c>
      <c r="Y109" s="538">
        <f>SUM('3-1'!Y109,'3-2'!Y109)</f>
        <v>0</v>
      </c>
      <c r="Z109" s="538">
        <f>SUM('3-1'!Z109,'3-2'!Z109)</f>
        <v>0</v>
      </c>
      <c r="AA109" s="538">
        <f>SUM('3-1'!AA109,'3-2'!AA109)</f>
        <v>0</v>
      </c>
      <c r="AB109" s="539">
        <f>SUM('3-1'!AB109,'3-2'!AB109)</f>
        <v>0</v>
      </c>
      <c r="AC109" s="1494">
        <f>SUM('3-1'!AC109,'3-2'!AC109)</f>
        <v>0</v>
      </c>
      <c r="AD109" s="540">
        <f>SUM('3-1'!AD109,'3-2'!AD109)</f>
        <v>0</v>
      </c>
      <c r="AE109" s="540">
        <f>SUM('3-1'!AE109,'3-2'!AE109)</f>
        <v>0</v>
      </c>
      <c r="AF109" s="540">
        <f>SUM('3-1'!AF109,'3-2'!AF109)</f>
        <v>0</v>
      </c>
      <c r="AG109" s="541">
        <f>SUM('3-1'!AG109,'3-2'!AG109)</f>
        <v>0</v>
      </c>
      <c r="AH109" s="1494">
        <f>SUM('3-1'!AH109,'3-2'!AH109)</f>
        <v>0</v>
      </c>
      <c r="AI109" s="540">
        <f>SUM('3-1'!AI109,'3-2'!AI109)</f>
        <v>0</v>
      </c>
      <c r="AJ109" s="540">
        <f>SUM('3-1'!AJ109,'3-2'!AJ109)</f>
        <v>0</v>
      </c>
      <c r="AK109" s="540">
        <f>SUM('3-1'!AK109,'3-2'!AK109)</f>
        <v>0</v>
      </c>
      <c r="AL109" s="541">
        <f>SUM('3-1'!AL109,'3-2'!AL109)</f>
        <v>0</v>
      </c>
      <c r="AM109" s="1494">
        <f>SUM('3-1'!AM109,'3-2'!AM109)</f>
        <v>0</v>
      </c>
      <c r="AN109" s="540">
        <f>SUM('3-1'!AN109,'3-2'!AN109)</f>
        <v>0</v>
      </c>
      <c r="AO109" s="540">
        <f>SUM('3-1'!AO109,'3-2'!AO109)</f>
        <v>0</v>
      </c>
      <c r="AP109" s="540">
        <f>SUM('3-1'!AP109,'3-2'!AP109)</f>
        <v>0</v>
      </c>
      <c r="AQ109" s="541">
        <f>SUM('3-1'!AQ109,'3-2'!AQ109)</f>
        <v>0</v>
      </c>
      <c r="AR109" s="729">
        <f>SUM('3-1'!AR109,'3-2'!AR109)</f>
        <v>0</v>
      </c>
    </row>
    <row r="110" spans="1:59" s="49" customFormat="1" ht="15" customHeight="1">
      <c r="A110" s="1654"/>
      <c r="B110" s="1646"/>
      <c r="C110" s="546" t="s">
        <v>44</v>
      </c>
      <c r="D110" s="279">
        <f t="shared" si="431"/>
        <v>0</v>
      </c>
      <c r="E110" s="513">
        <f t="shared" si="431"/>
        <v>0</v>
      </c>
      <c r="F110" s="513">
        <f t="shared" ref="F110:F120" si="434">G110+H110</f>
        <v>0</v>
      </c>
      <c r="G110" s="513">
        <f t="shared" si="432"/>
        <v>0</v>
      </c>
      <c r="H110" s="569">
        <f t="shared" si="433"/>
        <v>0</v>
      </c>
      <c r="I110" s="570">
        <f>SUM('3-1'!I110,'3-2'!I110)</f>
        <v>0</v>
      </c>
      <c r="J110" s="571">
        <f>SUM('3-1'!J110,'3-2'!J110)</f>
        <v>0</v>
      </c>
      <c r="K110" s="571">
        <f>SUM('3-1'!K110,'3-2'!K110)</f>
        <v>0</v>
      </c>
      <c r="L110" s="571">
        <f>SUM('3-1'!L110,'3-2'!L110)</f>
        <v>0</v>
      </c>
      <c r="M110" s="572">
        <f>SUM('3-1'!M110,'3-2'!M110)</f>
        <v>0</v>
      </c>
      <c r="N110" s="570">
        <f>SUM('3-1'!N110,'3-2'!N110)</f>
        <v>0</v>
      </c>
      <c r="O110" s="571">
        <f>SUM('3-1'!O110,'3-2'!O110)</f>
        <v>0</v>
      </c>
      <c r="P110" s="571">
        <f>SUM('3-1'!P110,'3-2'!P110)</f>
        <v>0</v>
      </c>
      <c r="Q110" s="571">
        <f>SUM('3-1'!Q110,'3-2'!Q110)</f>
        <v>0</v>
      </c>
      <c r="R110" s="572">
        <f>SUM('3-1'!R110,'3-2'!R110)</f>
        <v>0</v>
      </c>
      <c r="S110" s="570">
        <f>SUM('3-1'!S110,'3-2'!S110)</f>
        <v>0</v>
      </c>
      <c r="T110" s="571">
        <f>SUM('3-1'!T110,'3-2'!T110)</f>
        <v>0</v>
      </c>
      <c r="U110" s="571">
        <f>SUM('3-1'!U110,'3-2'!U110)</f>
        <v>0</v>
      </c>
      <c r="V110" s="571">
        <f>SUM('3-1'!V110,'3-2'!V110)</f>
        <v>0</v>
      </c>
      <c r="W110" s="572">
        <f>SUM('3-1'!W110,'3-2'!W110)</f>
        <v>0</v>
      </c>
      <c r="X110" s="570">
        <f>SUM('3-1'!X110,'3-2'!X110)</f>
        <v>0</v>
      </c>
      <c r="Y110" s="571">
        <f>SUM('3-1'!Y110,'3-2'!Y110)</f>
        <v>0</v>
      </c>
      <c r="Z110" s="571">
        <f>SUM('3-1'!Z110,'3-2'!Z110)</f>
        <v>0</v>
      </c>
      <c r="AA110" s="571">
        <f>SUM('3-1'!AA110,'3-2'!AA110)</f>
        <v>0</v>
      </c>
      <c r="AB110" s="572">
        <f>SUM('3-1'!AB110,'3-2'!AB110)</f>
        <v>0</v>
      </c>
      <c r="AC110" s="1495">
        <f>SUM('3-1'!AC110,'3-2'!AC110)</f>
        <v>0</v>
      </c>
      <c r="AD110" s="543">
        <f>SUM('3-1'!AD110,'3-2'!AD110)</f>
        <v>0</v>
      </c>
      <c r="AE110" s="543">
        <f>SUM('3-1'!AE110,'3-2'!AE110)</f>
        <v>0</v>
      </c>
      <c r="AF110" s="543">
        <f>SUM('3-1'!AF110,'3-2'!AF110)</f>
        <v>0</v>
      </c>
      <c r="AG110" s="725">
        <f>SUM('3-1'!AG110,'3-2'!AG110)</f>
        <v>0</v>
      </c>
      <c r="AH110" s="1498">
        <f>SUM('3-1'!AH110,'3-2'!AH110)</f>
        <v>0</v>
      </c>
      <c r="AI110" s="574">
        <f>SUM('3-1'!AI110,'3-2'!AI110)</f>
        <v>0</v>
      </c>
      <c r="AJ110" s="574">
        <f>SUM('3-1'!AJ110,'3-2'!AJ110)</f>
        <v>0</v>
      </c>
      <c r="AK110" s="574">
        <f>SUM('3-1'!AK110,'3-2'!AK110)</f>
        <v>0</v>
      </c>
      <c r="AL110" s="728">
        <f>SUM('3-1'!AL110,'3-2'!AL110)</f>
        <v>0</v>
      </c>
      <c r="AM110" s="1495">
        <f>SUM('3-1'!AM110,'3-2'!AM110)</f>
        <v>0</v>
      </c>
      <c r="AN110" s="543">
        <f>SUM('3-1'!AN110,'3-2'!AN110)</f>
        <v>0</v>
      </c>
      <c r="AO110" s="543">
        <f>SUM('3-1'!AO110,'3-2'!AO110)</f>
        <v>0</v>
      </c>
      <c r="AP110" s="543">
        <f>SUM('3-1'!AP110,'3-2'!AP110)</f>
        <v>0</v>
      </c>
      <c r="AQ110" s="725">
        <f>SUM('3-1'!AQ110,'3-2'!AQ110)</f>
        <v>0</v>
      </c>
      <c r="AR110" s="730">
        <f>SUM('3-1'!AR110,'3-2'!AR110)</f>
        <v>0</v>
      </c>
    </row>
    <row r="111" spans="1:59" s="49" customFormat="1" ht="15" customHeight="1">
      <c r="A111" s="1654"/>
      <c r="B111" s="1647" t="s">
        <v>71</v>
      </c>
      <c r="C111" s="545" t="s">
        <v>43</v>
      </c>
      <c r="D111" s="324">
        <f t="shared" si="431"/>
        <v>0</v>
      </c>
      <c r="E111" s="535">
        <f t="shared" si="431"/>
        <v>0</v>
      </c>
      <c r="F111" s="535">
        <f t="shared" si="434"/>
        <v>0</v>
      </c>
      <c r="G111" s="535">
        <f t="shared" si="432"/>
        <v>0</v>
      </c>
      <c r="H111" s="573">
        <f t="shared" si="433"/>
        <v>0</v>
      </c>
      <c r="I111" s="537">
        <f>SUM('3-1'!I111,'3-2'!I111)</f>
        <v>0</v>
      </c>
      <c r="J111" s="538">
        <f>SUM('3-1'!J111,'3-2'!J111)</f>
        <v>0</v>
      </c>
      <c r="K111" s="538">
        <f>SUM('3-1'!K111,'3-2'!K111)</f>
        <v>0</v>
      </c>
      <c r="L111" s="538">
        <f>SUM('3-1'!L111,'3-2'!L111)</f>
        <v>0</v>
      </c>
      <c r="M111" s="539">
        <f>SUM('3-1'!M111,'3-2'!M111)</f>
        <v>0</v>
      </c>
      <c r="N111" s="537">
        <f>SUM('3-1'!N111,'3-2'!N111)</f>
        <v>0</v>
      </c>
      <c r="O111" s="538">
        <f>SUM('3-1'!O111,'3-2'!O111)</f>
        <v>0</v>
      </c>
      <c r="P111" s="538">
        <f>SUM('3-1'!P111,'3-2'!P111)</f>
        <v>0</v>
      </c>
      <c r="Q111" s="538">
        <f>SUM('3-1'!Q111,'3-2'!Q111)</f>
        <v>0</v>
      </c>
      <c r="R111" s="539">
        <f>SUM('3-1'!R111,'3-2'!R111)</f>
        <v>0</v>
      </c>
      <c r="S111" s="537">
        <f>SUM('3-1'!S111,'3-2'!S111)</f>
        <v>0</v>
      </c>
      <c r="T111" s="538">
        <f>SUM('3-1'!T111,'3-2'!T111)</f>
        <v>0</v>
      </c>
      <c r="U111" s="538">
        <f>SUM('3-1'!U111,'3-2'!U111)</f>
        <v>0</v>
      </c>
      <c r="V111" s="538">
        <f>SUM('3-1'!V111,'3-2'!V111)</f>
        <v>0</v>
      </c>
      <c r="W111" s="539">
        <f>SUM('3-1'!W111,'3-2'!W111)</f>
        <v>0</v>
      </c>
      <c r="X111" s="537">
        <f>SUM('3-1'!X111,'3-2'!X111)</f>
        <v>0</v>
      </c>
      <c r="Y111" s="538">
        <f>SUM('3-1'!Y111,'3-2'!Y111)</f>
        <v>0</v>
      </c>
      <c r="Z111" s="538">
        <f>SUM('3-1'!Z111,'3-2'!Z111)</f>
        <v>0</v>
      </c>
      <c r="AA111" s="538">
        <f>SUM('3-1'!AA111,'3-2'!AA111)</f>
        <v>0</v>
      </c>
      <c r="AB111" s="539">
        <f>SUM('3-1'!AB111,'3-2'!AB111)</f>
        <v>0</v>
      </c>
      <c r="AC111" s="1494">
        <f>SUM('3-1'!AC111,'3-2'!AC111)</f>
        <v>0</v>
      </c>
      <c r="AD111" s="540">
        <f>SUM('3-1'!AD111,'3-2'!AD111)</f>
        <v>0</v>
      </c>
      <c r="AE111" s="540">
        <f>SUM('3-1'!AE111,'3-2'!AE111)</f>
        <v>0</v>
      </c>
      <c r="AF111" s="540">
        <f>SUM('3-1'!AF111,'3-2'!AF111)</f>
        <v>0</v>
      </c>
      <c r="AG111" s="541">
        <f>SUM('3-1'!AG111,'3-2'!AG111)</f>
        <v>0</v>
      </c>
      <c r="AH111" s="1494">
        <f>SUM('3-1'!AH111,'3-2'!AH111)</f>
        <v>0</v>
      </c>
      <c r="AI111" s="540">
        <f>SUM('3-1'!AI111,'3-2'!AI111)</f>
        <v>0</v>
      </c>
      <c r="AJ111" s="540">
        <f>SUM('3-1'!AJ111,'3-2'!AJ111)</f>
        <v>0</v>
      </c>
      <c r="AK111" s="540">
        <f>SUM('3-1'!AK111,'3-2'!AK111)</f>
        <v>0</v>
      </c>
      <c r="AL111" s="541">
        <f>SUM('3-1'!AL111,'3-2'!AL111)</f>
        <v>0</v>
      </c>
      <c r="AM111" s="1494">
        <f>SUM('3-1'!AM111,'3-2'!AM111)</f>
        <v>0</v>
      </c>
      <c r="AN111" s="540">
        <f>SUM('3-1'!AN111,'3-2'!AN111)</f>
        <v>0</v>
      </c>
      <c r="AO111" s="540">
        <f>SUM('3-1'!AO111,'3-2'!AO111)</f>
        <v>0</v>
      </c>
      <c r="AP111" s="540">
        <f>SUM('3-1'!AP111,'3-2'!AP111)</f>
        <v>0</v>
      </c>
      <c r="AQ111" s="541">
        <f>SUM('3-1'!AQ111,'3-2'!AQ111)</f>
        <v>0</v>
      </c>
      <c r="AR111" s="729">
        <f>SUM('3-1'!AR111,'3-2'!AR111)</f>
        <v>0</v>
      </c>
    </row>
    <row r="112" spans="1:59" s="49" customFormat="1" ht="15" customHeight="1">
      <c r="A112" s="1654"/>
      <c r="B112" s="1646"/>
      <c r="C112" s="546" t="s">
        <v>44</v>
      </c>
      <c r="D112" s="251">
        <f t="shared" si="431"/>
        <v>0</v>
      </c>
      <c r="E112" s="268">
        <f t="shared" si="431"/>
        <v>0</v>
      </c>
      <c r="F112" s="268">
        <f t="shared" si="434"/>
        <v>0</v>
      </c>
      <c r="G112" s="268">
        <f t="shared" si="432"/>
        <v>0</v>
      </c>
      <c r="H112" s="269">
        <f t="shared" si="433"/>
        <v>0</v>
      </c>
      <c r="I112" s="578">
        <f>SUM('3-1'!I112,'3-2'!I112)</f>
        <v>0</v>
      </c>
      <c r="J112" s="579">
        <f>SUM('3-1'!J112,'3-2'!J112)</f>
        <v>0</v>
      </c>
      <c r="K112" s="579">
        <f>SUM('3-1'!K112,'3-2'!K112)</f>
        <v>0</v>
      </c>
      <c r="L112" s="579">
        <f>SUM('3-1'!L112,'3-2'!L112)</f>
        <v>0</v>
      </c>
      <c r="M112" s="580">
        <f>SUM('3-1'!M112,'3-2'!M112)</f>
        <v>0</v>
      </c>
      <c r="N112" s="578">
        <f>SUM('3-1'!N112,'3-2'!N112)</f>
        <v>0</v>
      </c>
      <c r="O112" s="579">
        <f>SUM('3-1'!O112,'3-2'!O112)</f>
        <v>0</v>
      </c>
      <c r="P112" s="579">
        <f>SUM('3-1'!P112,'3-2'!P112)</f>
        <v>0</v>
      </c>
      <c r="Q112" s="579">
        <f>SUM('3-1'!Q112,'3-2'!Q112)</f>
        <v>0</v>
      </c>
      <c r="R112" s="580">
        <f>SUM('3-1'!R112,'3-2'!R112)</f>
        <v>0</v>
      </c>
      <c r="S112" s="578">
        <f>SUM('3-1'!S112,'3-2'!S112)</f>
        <v>0</v>
      </c>
      <c r="T112" s="579">
        <f>SUM('3-1'!T112,'3-2'!T112)</f>
        <v>0</v>
      </c>
      <c r="U112" s="579">
        <f>SUM('3-1'!U112,'3-2'!U112)</f>
        <v>0</v>
      </c>
      <c r="V112" s="579">
        <f>SUM('3-1'!V112,'3-2'!V112)</f>
        <v>0</v>
      </c>
      <c r="W112" s="580">
        <f>SUM('3-1'!W112,'3-2'!W112)</f>
        <v>0</v>
      </c>
      <c r="X112" s="578">
        <f>SUM('3-1'!X112,'3-2'!X112)</f>
        <v>0</v>
      </c>
      <c r="Y112" s="579">
        <f>SUM('3-1'!Y112,'3-2'!Y112)</f>
        <v>0</v>
      </c>
      <c r="Z112" s="579">
        <f>SUM('3-1'!Z112,'3-2'!Z112)</f>
        <v>0</v>
      </c>
      <c r="AA112" s="579">
        <f>SUM('3-1'!AA112,'3-2'!AA112)</f>
        <v>0</v>
      </c>
      <c r="AB112" s="580">
        <f>SUM('3-1'!AB112,'3-2'!AB112)</f>
        <v>0</v>
      </c>
      <c r="AC112" s="1496">
        <f>SUM('3-1'!AC112,'3-2'!AC112)</f>
        <v>0</v>
      </c>
      <c r="AD112" s="585">
        <f>SUM('3-1'!AD112,'3-2'!AD112)</f>
        <v>0</v>
      </c>
      <c r="AE112" s="585">
        <f>SUM('3-1'!AE112,'3-2'!AE112)</f>
        <v>0</v>
      </c>
      <c r="AF112" s="585">
        <f>SUM('3-1'!AF112,'3-2'!AF112)</f>
        <v>0</v>
      </c>
      <c r="AG112" s="726">
        <f>SUM('3-1'!AG112,'3-2'!AG112)</f>
        <v>0</v>
      </c>
      <c r="AH112" s="1496">
        <f>SUM('3-1'!AH112,'3-2'!AH112)</f>
        <v>0</v>
      </c>
      <c r="AI112" s="585">
        <f>SUM('3-1'!AI112,'3-2'!AI112)</f>
        <v>0</v>
      </c>
      <c r="AJ112" s="585">
        <f>SUM('3-1'!AJ112,'3-2'!AJ112)</f>
        <v>0</v>
      </c>
      <c r="AK112" s="585">
        <f>SUM('3-1'!AK112,'3-2'!AK112)</f>
        <v>0</v>
      </c>
      <c r="AL112" s="726">
        <f>SUM('3-1'!AL112,'3-2'!AL112)</f>
        <v>0</v>
      </c>
      <c r="AM112" s="1496">
        <f>SUM('3-1'!AM112,'3-2'!AM112)</f>
        <v>0</v>
      </c>
      <c r="AN112" s="585">
        <f>SUM('3-1'!AN112,'3-2'!AN112)</f>
        <v>0</v>
      </c>
      <c r="AO112" s="585">
        <f>SUM('3-1'!AO112,'3-2'!AO112)</f>
        <v>0</v>
      </c>
      <c r="AP112" s="585">
        <f>SUM('3-1'!AP112,'3-2'!AP112)</f>
        <v>0</v>
      </c>
      <c r="AQ112" s="726">
        <f>SUM('3-1'!AQ112,'3-2'!AQ112)</f>
        <v>0</v>
      </c>
      <c r="AR112" s="731">
        <f>SUM('3-1'!AR112,'3-2'!AR112)</f>
        <v>0</v>
      </c>
    </row>
    <row r="113" spans="1:44" s="49" customFormat="1" ht="15" customHeight="1">
      <c r="A113" s="1654"/>
      <c r="B113" s="1647" t="s">
        <v>72</v>
      </c>
      <c r="C113" s="545" t="s">
        <v>43</v>
      </c>
      <c r="D113" s="324">
        <f t="shared" si="431"/>
        <v>0</v>
      </c>
      <c r="E113" s="535">
        <f t="shared" si="431"/>
        <v>0</v>
      </c>
      <c r="F113" s="535">
        <f t="shared" si="434"/>
        <v>0</v>
      </c>
      <c r="G113" s="535">
        <f t="shared" si="432"/>
        <v>0</v>
      </c>
      <c r="H113" s="573">
        <f t="shared" si="433"/>
        <v>0</v>
      </c>
      <c r="I113" s="537">
        <f>SUM('3-1'!I113,'3-2'!I113)</f>
        <v>0</v>
      </c>
      <c r="J113" s="538">
        <f>SUM('3-1'!J113,'3-2'!J113)</f>
        <v>0</v>
      </c>
      <c r="K113" s="538">
        <f>SUM('3-1'!K113,'3-2'!K113)</f>
        <v>0</v>
      </c>
      <c r="L113" s="538">
        <f>SUM('3-1'!L113,'3-2'!L113)</f>
        <v>0</v>
      </c>
      <c r="M113" s="539">
        <f>SUM('3-1'!M113,'3-2'!M113)</f>
        <v>0</v>
      </c>
      <c r="N113" s="537">
        <f>SUM('3-1'!N113,'3-2'!N113)</f>
        <v>0</v>
      </c>
      <c r="O113" s="538">
        <f>SUM('3-1'!O113,'3-2'!O113)</f>
        <v>0</v>
      </c>
      <c r="P113" s="538">
        <f>SUM('3-1'!P113,'3-2'!P113)</f>
        <v>0</v>
      </c>
      <c r="Q113" s="538">
        <f>SUM('3-1'!Q113,'3-2'!Q113)</f>
        <v>0</v>
      </c>
      <c r="R113" s="539">
        <f>SUM('3-1'!R113,'3-2'!R113)</f>
        <v>0</v>
      </c>
      <c r="S113" s="537">
        <f>SUM('3-1'!S113,'3-2'!S113)</f>
        <v>0</v>
      </c>
      <c r="T113" s="538">
        <f>SUM('3-1'!T113,'3-2'!T113)</f>
        <v>0</v>
      </c>
      <c r="U113" s="538">
        <f>SUM('3-1'!U113,'3-2'!U113)</f>
        <v>0</v>
      </c>
      <c r="V113" s="538">
        <f>SUM('3-1'!V113,'3-2'!V113)</f>
        <v>0</v>
      </c>
      <c r="W113" s="539">
        <f>SUM('3-1'!W113,'3-2'!W113)</f>
        <v>0</v>
      </c>
      <c r="X113" s="537">
        <f>SUM('3-1'!X113,'3-2'!X113)</f>
        <v>0</v>
      </c>
      <c r="Y113" s="538">
        <f>SUM('3-1'!Y113,'3-2'!Y113)</f>
        <v>0</v>
      </c>
      <c r="Z113" s="538">
        <f>SUM('3-1'!Z113,'3-2'!Z113)</f>
        <v>0</v>
      </c>
      <c r="AA113" s="538">
        <f>SUM('3-1'!AA113,'3-2'!AA113)</f>
        <v>0</v>
      </c>
      <c r="AB113" s="539">
        <f>SUM('3-1'!AB113,'3-2'!AB113)</f>
        <v>0</v>
      </c>
      <c r="AC113" s="1494">
        <f>SUM('3-1'!AC113,'3-2'!AC113)</f>
        <v>0</v>
      </c>
      <c r="AD113" s="540">
        <f>SUM('3-1'!AD113,'3-2'!AD113)</f>
        <v>0</v>
      </c>
      <c r="AE113" s="540">
        <f>SUM('3-1'!AE113,'3-2'!AE113)</f>
        <v>0</v>
      </c>
      <c r="AF113" s="540">
        <f>SUM('3-1'!AF113,'3-2'!AF113)</f>
        <v>0</v>
      </c>
      <c r="AG113" s="541">
        <f>SUM('3-1'!AG113,'3-2'!AG113)</f>
        <v>0</v>
      </c>
      <c r="AH113" s="1494">
        <f>SUM('3-1'!AH113,'3-2'!AH113)</f>
        <v>0</v>
      </c>
      <c r="AI113" s="540">
        <f>SUM('3-1'!AI113,'3-2'!AI113)</f>
        <v>0</v>
      </c>
      <c r="AJ113" s="540">
        <f>SUM('3-1'!AJ113,'3-2'!AJ113)</f>
        <v>0</v>
      </c>
      <c r="AK113" s="540">
        <f>SUM('3-1'!AK113,'3-2'!AK113)</f>
        <v>0</v>
      </c>
      <c r="AL113" s="541">
        <f>SUM('3-1'!AL113,'3-2'!AL113)</f>
        <v>0</v>
      </c>
      <c r="AM113" s="1494">
        <f>SUM('3-1'!AM113,'3-2'!AM113)</f>
        <v>0</v>
      </c>
      <c r="AN113" s="540">
        <f>SUM('3-1'!AN113,'3-2'!AN113)</f>
        <v>0</v>
      </c>
      <c r="AO113" s="540">
        <f>SUM('3-1'!AO113,'3-2'!AO113)</f>
        <v>0</v>
      </c>
      <c r="AP113" s="540">
        <f>SUM('3-1'!AP113,'3-2'!AP113)</f>
        <v>0</v>
      </c>
      <c r="AQ113" s="541">
        <f>SUM('3-1'!AQ113,'3-2'!AQ113)</f>
        <v>0</v>
      </c>
      <c r="AR113" s="729">
        <f>SUM('3-1'!AR113,'3-2'!AR113)</f>
        <v>0</v>
      </c>
    </row>
    <row r="114" spans="1:44" s="49" customFormat="1" ht="15" customHeight="1">
      <c r="A114" s="1654"/>
      <c r="B114" s="1646"/>
      <c r="C114" s="546" t="s">
        <v>44</v>
      </c>
      <c r="D114" s="279">
        <f t="shared" si="431"/>
        <v>0</v>
      </c>
      <c r="E114" s="513">
        <f t="shared" si="431"/>
        <v>0</v>
      </c>
      <c r="F114" s="513">
        <f t="shared" si="434"/>
        <v>0</v>
      </c>
      <c r="G114" s="513">
        <f t="shared" si="432"/>
        <v>0</v>
      </c>
      <c r="H114" s="569">
        <f t="shared" si="433"/>
        <v>0</v>
      </c>
      <c r="I114" s="570">
        <f>SUM('3-1'!I114,'3-2'!I114)</f>
        <v>0</v>
      </c>
      <c r="J114" s="571">
        <f>SUM('3-1'!J114,'3-2'!J114)</f>
        <v>0</v>
      </c>
      <c r="K114" s="571">
        <f>SUM('3-1'!K114,'3-2'!K114)</f>
        <v>0</v>
      </c>
      <c r="L114" s="571">
        <f>SUM('3-1'!L114,'3-2'!L114)</f>
        <v>0</v>
      </c>
      <c r="M114" s="572">
        <f>SUM('3-1'!M114,'3-2'!M114)</f>
        <v>0</v>
      </c>
      <c r="N114" s="570">
        <f>SUM('3-1'!N114,'3-2'!N114)</f>
        <v>0</v>
      </c>
      <c r="O114" s="571">
        <f>SUM('3-1'!O114,'3-2'!O114)</f>
        <v>0</v>
      </c>
      <c r="P114" s="571">
        <f>SUM('3-1'!P114,'3-2'!P114)</f>
        <v>0</v>
      </c>
      <c r="Q114" s="571">
        <f>SUM('3-1'!Q114,'3-2'!Q114)</f>
        <v>0</v>
      </c>
      <c r="R114" s="572">
        <f>SUM('3-1'!R114,'3-2'!R114)</f>
        <v>0</v>
      </c>
      <c r="S114" s="570">
        <f>SUM('3-1'!S114,'3-2'!S114)</f>
        <v>0</v>
      </c>
      <c r="T114" s="571">
        <f>SUM('3-1'!T114,'3-2'!T114)</f>
        <v>0</v>
      </c>
      <c r="U114" s="571">
        <f>SUM('3-1'!U114,'3-2'!U114)</f>
        <v>0</v>
      </c>
      <c r="V114" s="571">
        <f>SUM('3-1'!V114,'3-2'!V114)</f>
        <v>0</v>
      </c>
      <c r="W114" s="572">
        <f>SUM('3-1'!W114,'3-2'!W114)</f>
        <v>0</v>
      </c>
      <c r="X114" s="570">
        <f>SUM('3-1'!X114,'3-2'!X114)</f>
        <v>0</v>
      </c>
      <c r="Y114" s="571">
        <f>SUM('3-1'!Y114,'3-2'!Y114)</f>
        <v>0</v>
      </c>
      <c r="Z114" s="571">
        <f>SUM('3-1'!Z114,'3-2'!Z114)</f>
        <v>0</v>
      </c>
      <c r="AA114" s="571">
        <f>SUM('3-1'!AA114,'3-2'!AA114)</f>
        <v>0</v>
      </c>
      <c r="AB114" s="572">
        <f>SUM('3-1'!AB114,'3-2'!AB114)</f>
        <v>0</v>
      </c>
      <c r="AC114" s="1495">
        <f>SUM('3-1'!AC114,'3-2'!AC114)</f>
        <v>0</v>
      </c>
      <c r="AD114" s="543">
        <f>SUM('3-1'!AD114,'3-2'!AD114)</f>
        <v>0</v>
      </c>
      <c r="AE114" s="543">
        <f>SUM('3-1'!AE114,'3-2'!AE114)</f>
        <v>0</v>
      </c>
      <c r="AF114" s="543">
        <f>SUM('3-1'!AF114,'3-2'!AF114)</f>
        <v>0</v>
      </c>
      <c r="AG114" s="725">
        <f>SUM('3-1'!AG114,'3-2'!AG114)</f>
        <v>0</v>
      </c>
      <c r="AH114" s="1495">
        <f>SUM('3-1'!AH114,'3-2'!AH114)</f>
        <v>0</v>
      </c>
      <c r="AI114" s="543">
        <f>SUM('3-1'!AI114,'3-2'!AI114)</f>
        <v>0</v>
      </c>
      <c r="AJ114" s="543">
        <f>SUM('3-1'!AJ114,'3-2'!AJ114)</f>
        <v>0</v>
      </c>
      <c r="AK114" s="543">
        <f>SUM('3-1'!AK114,'3-2'!AK114)</f>
        <v>0</v>
      </c>
      <c r="AL114" s="725">
        <f>SUM('3-1'!AL114,'3-2'!AL114)</f>
        <v>0</v>
      </c>
      <c r="AM114" s="1495">
        <f>SUM('3-1'!AM114,'3-2'!AM114)</f>
        <v>0</v>
      </c>
      <c r="AN114" s="543">
        <f>SUM('3-1'!AN114,'3-2'!AN114)</f>
        <v>0</v>
      </c>
      <c r="AO114" s="543">
        <f>SUM('3-1'!AO114,'3-2'!AO114)</f>
        <v>0</v>
      </c>
      <c r="AP114" s="543">
        <f>SUM('3-1'!AP114,'3-2'!AP114)</f>
        <v>0</v>
      </c>
      <c r="AQ114" s="725">
        <f>SUM('3-1'!AQ114,'3-2'!AQ114)</f>
        <v>0</v>
      </c>
      <c r="AR114" s="730">
        <f>SUM('3-1'!AR114,'3-2'!AR114)</f>
        <v>0</v>
      </c>
    </row>
    <row r="115" spans="1:44" s="49" customFormat="1" ht="15" customHeight="1">
      <c r="A115" s="1654"/>
      <c r="B115" s="1647" t="s">
        <v>73</v>
      </c>
      <c r="C115" s="545" t="s">
        <v>43</v>
      </c>
      <c r="D115" s="242">
        <f t="shared" si="431"/>
        <v>0</v>
      </c>
      <c r="E115" s="259">
        <f t="shared" si="431"/>
        <v>0</v>
      </c>
      <c r="F115" s="259">
        <f t="shared" si="434"/>
        <v>0</v>
      </c>
      <c r="G115" s="259">
        <f t="shared" si="432"/>
        <v>0</v>
      </c>
      <c r="H115" s="260">
        <f t="shared" si="433"/>
        <v>0</v>
      </c>
      <c r="I115" s="383">
        <f>SUM('3-1'!I115,'3-2'!I115)</f>
        <v>0</v>
      </c>
      <c r="J115" s="384">
        <f>SUM('3-1'!J115,'3-2'!J115)</f>
        <v>0</v>
      </c>
      <c r="K115" s="384">
        <f>SUM('3-1'!K115,'3-2'!K115)</f>
        <v>0</v>
      </c>
      <c r="L115" s="384">
        <f>SUM('3-1'!L115,'3-2'!L115)</f>
        <v>0</v>
      </c>
      <c r="M115" s="385">
        <f>SUM('3-1'!M115,'3-2'!M115)</f>
        <v>0</v>
      </c>
      <c r="N115" s="383">
        <f>SUM('3-1'!N115,'3-2'!N115)</f>
        <v>0</v>
      </c>
      <c r="O115" s="384">
        <f>SUM('3-1'!O115,'3-2'!O115)</f>
        <v>0</v>
      </c>
      <c r="P115" s="384">
        <f>SUM('3-1'!P115,'3-2'!P115)</f>
        <v>0</v>
      </c>
      <c r="Q115" s="384">
        <f>SUM('3-1'!Q115,'3-2'!Q115)</f>
        <v>0</v>
      </c>
      <c r="R115" s="385">
        <f>SUM('3-1'!R115,'3-2'!R115)</f>
        <v>0</v>
      </c>
      <c r="S115" s="383">
        <f>SUM('3-1'!S115,'3-2'!S115)</f>
        <v>0</v>
      </c>
      <c r="T115" s="384">
        <f>SUM('3-1'!T115,'3-2'!T115)</f>
        <v>0</v>
      </c>
      <c r="U115" s="384">
        <f>SUM('3-1'!U115,'3-2'!U115)</f>
        <v>0</v>
      </c>
      <c r="V115" s="384">
        <f>SUM('3-1'!V115,'3-2'!V115)</f>
        <v>0</v>
      </c>
      <c r="W115" s="385">
        <f>SUM('3-1'!W115,'3-2'!W115)</f>
        <v>0</v>
      </c>
      <c r="X115" s="383">
        <f>SUM('3-1'!X115,'3-2'!X115)</f>
        <v>0</v>
      </c>
      <c r="Y115" s="384">
        <f>SUM('3-1'!Y115,'3-2'!Y115)</f>
        <v>0</v>
      </c>
      <c r="Z115" s="384">
        <f>SUM('3-1'!Z115,'3-2'!Z115)</f>
        <v>0</v>
      </c>
      <c r="AA115" s="384">
        <f>SUM('3-1'!AA115,'3-2'!AA115)</f>
        <v>0</v>
      </c>
      <c r="AB115" s="385">
        <f>SUM('3-1'!AB115,'3-2'!AB115)</f>
        <v>0</v>
      </c>
      <c r="AC115" s="1497">
        <f>SUM('3-1'!AC115,'3-2'!AC115)</f>
        <v>0</v>
      </c>
      <c r="AD115" s="386">
        <f>SUM('3-1'!AD115,'3-2'!AD115)</f>
        <v>0</v>
      </c>
      <c r="AE115" s="386">
        <f>SUM('3-1'!AE115,'3-2'!AE115)</f>
        <v>0</v>
      </c>
      <c r="AF115" s="386">
        <f>SUM('3-1'!AF115,'3-2'!AF115)</f>
        <v>0</v>
      </c>
      <c r="AG115" s="387">
        <f>SUM('3-1'!AG115,'3-2'!AG115)</f>
        <v>0</v>
      </c>
      <c r="AH115" s="1497">
        <f>SUM('3-1'!AH115,'3-2'!AH115)</f>
        <v>0</v>
      </c>
      <c r="AI115" s="386">
        <f>SUM('3-1'!AI115,'3-2'!AI115)</f>
        <v>0</v>
      </c>
      <c r="AJ115" s="386">
        <f>SUM('3-1'!AJ115,'3-2'!AJ115)</f>
        <v>0</v>
      </c>
      <c r="AK115" s="386">
        <f>SUM('3-1'!AK115,'3-2'!AK115)</f>
        <v>0</v>
      </c>
      <c r="AL115" s="387">
        <f>SUM('3-1'!AL115,'3-2'!AL115)</f>
        <v>0</v>
      </c>
      <c r="AM115" s="1497">
        <f>SUM('3-1'!AM115,'3-2'!AM115)</f>
        <v>0</v>
      </c>
      <c r="AN115" s="386">
        <f>SUM('3-1'!AN115,'3-2'!AN115)</f>
        <v>0</v>
      </c>
      <c r="AO115" s="386">
        <f>SUM('3-1'!AO115,'3-2'!AO115)</f>
        <v>0</v>
      </c>
      <c r="AP115" s="386">
        <f>SUM('3-1'!AP115,'3-2'!AP115)</f>
        <v>0</v>
      </c>
      <c r="AQ115" s="387">
        <f>SUM('3-1'!AQ115,'3-2'!AQ115)</f>
        <v>0</v>
      </c>
      <c r="AR115" s="732">
        <f>SUM('3-1'!AR115,'3-2'!AR115)</f>
        <v>0</v>
      </c>
    </row>
    <row r="116" spans="1:44" s="49" customFormat="1" ht="15" customHeight="1">
      <c r="A116" s="1654"/>
      <c r="B116" s="1646"/>
      <c r="C116" s="546" t="s">
        <v>44</v>
      </c>
      <c r="D116" s="251">
        <f t="shared" si="431"/>
        <v>0</v>
      </c>
      <c r="E116" s="268">
        <f t="shared" si="431"/>
        <v>0</v>
      </c>
      <c r="F116" s="268">
        <f t="shared" si="434"/>
        <v>0</v>
      </c>
      <c r="G116" s="268">
        <f t="shared" si="432"/>
        <v>0</v>
      </c>
      <c r="H116" s="269">
        <f t="shared" si="433"/>
        <v>0</v>
      </c>
      <c r="I116" s="578">
        <f>SUM('3-1'!I116,'3-2'!I116)</f>
        <v>0</v>
      </c>
      <c r="J116" s="579">
        <f>SUM('3-1'!J116,'3-2'!J116)</f>
        <v>0</v>
      </c>
      <c r="K116" s="579">
        <f>SUM('3-1'!K116,'3-2'!K116)</f>
        <v>0</v>
      </c>
      <c r="L116" s="579">
        <f>SUM('3-1'!L116,'3-2'!L116)</f>
        <v>0</v>
      </c>
      <c r="M116" s="580">
        <f>SUM('3-1'!M116,'3-2'!M116)</f>
        <v>0</v>
      </c>
      <c r="N116" s="578">
        <f>SUM('3-1'!N116,'3-2'!N116)</f>
        <v>0</v>
      </c>
      <c r="O116" s="579">
        <f>SUM('3-1'!O116,'3-2'!O116)</f>
        <v>0</v>
      </c>
      <c r="P116" s="579">
        <f>SUM('3-1'!P116,'3-2'!P116)</f>
        <v>0</v>
      </c>
      <c r="Q116" s="579">
        <f>SUM('3-1'!Q116,'3-2'!Q116)</f>
        <v>0</v>
      </c>
      <c r="R116" s="580">
        <f>SUM('3-1'!R116,'3-2'!R116)</f>
        <v>0</v>
      </c>
      <c r="S116" s="578">
        <f>SUM('3-1'!S116,'3-2'!S116)</f>
        <v>0</v>
      </c>
      <c r="T116" s="579">
        <f>SUM('3-1'!T116,'3-2'!T116)</f>
        <v>0</v>
      </c>
      <c r="U116" s="579">
        <f>SUM('3-1'!U116,'3-2'!U116)</f>
        <v>0</v>
      </c>
      <c r="V116" s="579">
        <f>SUM('3-1'!V116,'3-2'!V116)</f>
        <v>0</v>
      </c>
      <c r="W116" s="580">
        <f>SUM('3-1'!W116,'3-2'!W116)</f>
        <v>0</v>
      </c>
      <c r="X116" s="578">
        <f>SUM('3-1'!X116,'3-2'!X116)</f>
        <v>0</v>
      </c>
      <c r="Y116" s="579">
        <f>SUM('3-1'!Y116,'3-2'!Y116)</f>
        <v>0</v>
      </c>
      <c r="Z116" s="579">
        <f>SUM('3-1'!Z116,'3-2'!Z116)</f>
        <v>0</v>
      </c>
      <c r="AA116" s="579">
        <f>SUM('3-1'!AA116,'3-2'!AA116)</f>
        <v>0</v>
      </c>
      <c r="AB116" s="580">
        <f>SUM('3-1'!AB116,'3-2'!AB116)</f>
        <v>0</v>
      </c>
      <c r="AC116" s="1496">
        <f>SUM('3-1'!AC116,'3-2'!AC116)</f>
        <v>0</v>
      </c>
      <c r="AD116" s="585">
        <f>SUM('3-1'!AD116,'3-2'!AD116)</f>
        <v>0</v>
      </c>
      <c r="AE116" s="585">
        <f>SUM('3-1'!AE116,'3-2'!AE116)</f>
        <v>0</v>
      </c>
      <c r="AF116" s="585">
        <f>SUM('3-1'!AF116,'3-2'!AF116)</f>
        <v>0</v>
      </c>
      <c r="AG116" s="726">
        <f>SUM('3-1'!AG116,'3-2'!AG116)</f>
        <v>0</v>
      </c>
      <c r="AH116" s="1496">
        <f>SUM('3-1'!AH116,'3-2'!AH116)</f>
        <v>0</v>
      </c>
      <c r="AI116" s="585">
        <f>SUM('3-1'!AI116,'3-2'!AI116)</f>
        <v>0</v>
      </c>
      <c r="AJ116" s="585">
        <f>SUM('3-1'!AJ116,'3-2'!AJ116)</f>
        <v>0</v>
      </c>
      <c r="AK116" s="585">
        <f>SUM('3-1'!AK116,'3-2'!AK116)</f>
        <v>0</v>
      </c>
      <c r="AL116" s="726">
        <f>SUM('3-1'!AL116,'3-2'!AL116)</f>
        <v>0</v>
      </c>
      <c r="AM116" s="1496">
        <f>SUM('3-1'!AM116,'3-2'!AM116)</f>
        <v>0</v>
      </c>
      <c r="AN116" s="585">
        <f>SUM('3-1'!AN116,'3-2'!AN116)</f>
        <v>0</v>
      </c>
      <c r="AO116" s="585">
        <f>SUM('3-1'!AO116,'3-2'!AO116)</f>
        <v>0</v>
      </c>
      <c r="AP116" s="585">
        <f>SUM('3-1'!AP116,'3-2'!AP116)</f>
        <v>0</v>
      </c>
      <c r="AQ116" s="726">
        <f>SUM('3-1'!AQ116,'3-2'!AQ116)</f>
        <v>0</v>
      </c>
      <c r="AR116" s="731">
        <f>SUM('3-1'!AR116,'3-2'!AR116)</f>
        <v>0</v>
      </c>
    </row>
    <row r="117" spans="1:44" s="49" customFormat="1" ht="15" customHeight="1">
      <c r="A117" s="1654"/>
      <c r="B117" s="1647" t="s">
        <v>74</v>
      </c>
      <c r="C117" s="545" t="s">
        <v>43</v>
      </c>
      <c r="D117" s="324">
        <f>SUM(I117,N117,S117,X117,AC117,AH117,AM117)</f>
        <v>380</v>
      </c>
      <c r="E117" s="535">
        <f>SUM(J117,O117,T117,Y117,AD117,AI117,AN117)</f>
        <v>380</v>
      </c>
      <c r="F117" s="535">
        <f t="shared" si="434"/>
        <v>1335</v>
      </c>
      <c r="G117" s="535">
        <f t="shared" si="432"/>
        <v>497</v>
      </c>
      <c r="H117" s="573">
        <f t="shared" si="433"/>
        <v>838</v>
      </c>
      <c r="I117" s="537">
        <f>SUM('3-1'!I117,'3-2'!I117)</f>
        <v>0</v>
      </c>
      <c r="J117" s="538">
        <f>SUM('3-1'!J117,'3-2'!J117)</f>
        <v>0</v>
      </c>
      <c r="K117" s="538">
        <f>SUM('3-1'!K117,'3-2'!K117)</f>
        <v>0</v>
      </c>
      <c r="L117" s="538">
        <f>SUM('3-1'!L117,'3-2'!L117)</f>
        <v>0</v>
      </c>
      <c r="M117" s="539">
        <f>SUM('3-1'!M117,'3-2'!M117)</f>
        <v>0</v>
      </c>
      <c r="N117" s="537">
        <f>SUM('3-1'!N117,'3-2'!N117)</f>
        <v>0</v>
      </c>
      <c r="O117" s="538">
        <f>SUM('3-1'!O117,'3-2'!O117)</f>
        <v>0</v>
      </c>
      <c r="P117" s="538">
        <f>SUM('3-1'!P117,'3-2'!P117)</f>
        <v>0</v>
      </c>
      <c r="Q117" s="538">
        <f>SUM('3-1'!Q117,'3-2'!Q117)</f>
        <v>0</v>
      </c>
      <c r="R117" s="539">
        <f>SUM('3-1'!R117,'3-2'!R117)</f>
        <v>0</v>
      </c>
      <c r="S117" s="537">
        <f>SUM('3-1'!S117,'3-2'!S117)</f>
        <v>0</v>
      </c>
      <c r="T117" s="538">
        <f>SUM('3-1'!T117,'3-2'!T117)</f>
        <v>0</v>
      </c>
      <c r="U117" s="538">
        <f>SUM('3-1'!U117,'3-2'!U117)</f>
        <v>0</v>
      </c>
      <c r="V117" s="538">
        <f>SUM('3-1'!V117,'3-2'!V117)</f>
        <v>0</v>
      </c>
      <c r="W117" s="539">
        <f>SUM('3-1'!W117,'3-2'!W117)</f>
        <v>0</v>
      </c>
      <c r="X117" s="537">
        <f>SUM('3-1'!X117,'3-2'!X117)</f>
        <v>0</v>
      </c>
      <c r="Y117" s="538">
        <f>SUM('3-1'!Y117,'3-2'!Y117)</f>
        <v>0</v>
      </c>
      <c r="Z117" s="538">
        <f>SUM('3-1'!Z117,'3-2'!Z117)</f>
        <v>0</v>
      </c>
      <c r="AA117" s="538">
        <f>SUM('3-1'!AA117,'3-2'!AA117)</f>
        <v>0</v>
      </c>
      <c r="AB117" s="539">
        <f>SUM('3-1'!AB117,'3-2'!AB117)</f>
        <v>0</v>
      </c>
      <c r="AC117" s="1494">
        <v>150</v>
      </c>
      <c r="AD117" s="540">
        <f>SUM('3-1'!AD117,'3-2'!AD117)</f>
        <v>150</v>
      </c>
      <c r="AE117" s="540">
        <f>SUM('3-1'!AE117,'3-2'!AE117)</f>
        <v>497</v>
      </c>
      <c r="AF117" s="540">
        <f>SUM('3-1'!AF117,'3-2'!AF117)</f>
        <v>497</v>
      </c>
      <c r="AG117" s="541">
        <f>SUM('3-1'!AG117,'3-2'!AG117)</f>
        <v>0</v>
      </c>
      <c r="AH117" s="1494">
        <f>SUM('3-1'!AH117,'3-2'!AH117)</f>
        <v>0</v>
      </c>
      <c r="AI117" s="540">
        <f>SUM('3-1'!AI117,'3-2'!AI117)</f>
        <v>0</v>
      </c>
      <c r="AJ117" s="540">
        <f>SUM('3-1'!AJ117,'3-2'!AJ117)</f>
        <v>0</v>
      </c>
      <c r="AK117" s="540">
        <f>SUM('3-1'!AK117,'3-2'!AK117)</f>
        <v>0</v>
      </c>
      <c r="AL117" s="541">
        <f>SUM('3-1'!AL117,'3-2'!AL117)</f>
        <v>0</v>
      </c>
      <c r="AM117" s="1494">
        <v>230</v>
      </c>
      <c r="AN117" s="540">
        <f>SUM('3-1'!AN117,'3-2'!AN117)</f>
        <v>230</v>
      </c>
      <c r="AO117" s="354">
        <f>SUM('3-1'!AO117,'3-2'!AO117)</f>
        <v>838</v>
      </c>
      <c r="AP117" s="540">
        <f>SUM('3-1'!AP117,'3-2'!AP117)</f>
        <v>0</v>
      </c>
      <c r="AQ117" s="541">
        <f>SUM('3-1'!AQ117,'3-2'!AQ117)</f>
        <v>838</v>
      </c>
      <c r="AR117" s="729">
        <f>SUM('3-1'!AR117,'3-2'!AR117)</f>
        <v>0</v>
      </c>
    </row>
    <row r="118" spans="1:44" s="49" customFormat="1" ht="15" customHeight="1">
      <c r="A118" s="1654"/>
      <c r="B118" s="1646"/>
      <c r="C118" s="546" t="s">
        <v>44</v>
      </c>
      <c r="D118" s="279">
        <f>SUM(I118,N118,S118,X118,AC118,AH118,AM118)</f>
        <v>207</v>
      </c>
      <c r="E118" s="513">
        <f>SUM(J118,O118,T118,Y118,AD118,AI118,AN118)</f>
        <v>180</v>
      </c>
      <c r="F118" s="513">
        <f t="shared" si="434"/>
        <v>364</v>
      </c>
      <c r="G118" s="513">
        <f t="shared" si="432"/>
        <v>135</v>
      </c>
      <c r="H118" s="569">
        <f t="shared" si="433"/>
        <v>229</v>
      </c>
      <c r="I118" s="570">
        <f>SUM('3-1'!I118,'3-2'!I118)</f>
        <v>0</v>
      </c>
      <c r="J118" s="571">
        <f>SUM('3-1'!J118,'3-2'!J118)</f>
        <v>0</v>
      </c>
      <c r="K118" s="571">
        <f>SUM('3-1'!K118,'3-2'!K118)</f>
        <v>0</v>
      </c>
      <c r="L118" s="571">
        <f>SUM('3-1'!L118,'3-2'!L118)</f>
        <v>0</v>
      </c>
      <c r="M118" s="572">
        <f>SUM('3-1'!M118,'3-2'!M118)</f>
        <v>0</v>
      </c>
      <c r="N118" s="570">
        <f>SUM('3-1'!N118,'3-2'!N118)</f>
        <v>0</v>
      </c>
      <c r="O118" s="571">
        <f>SUM('3-1'!O118,'3-2'!O118)</f>
        <v>0</v>
      </c>
      <c r="P118" s="571">
        <f>SUM('3-1'!P118,'3-2'!P118)</f>
        <v>0</v>
      </c>
      <c r="Q118" s="571">
        <f>SUM('3-1'!Q118,'3-2'!Q118)</f>
        <v>0</v>
      </c>
      <c r="R118" s="572">
        <f>SUM('3-1'!R118,'3-2'!R118)</f>
        <v>0</v>
      </c>
      <c r="S118" s="570">
        <f>SUM('3-1'!S118,'3-2'!S118)</f>
        <v>0</v>
      </c>
      <c r="T118" s="571">
        <f>SUM('3-1'!T118,'3-2'!T118)</f>
        <v>0</v>
      </c>
      <c r="U118" s="571">
        <f>SUM('3-1'!U118,'3-2'!U118)</f>
        <v>0</v>
      </c>
      <c r="V118" s="571">
        <f>SUM('3-1'!V118,'3-2'!V118)</f>
        <v>0</v>
      </c>
      <c r="W118" s="572">
        <f>SUM('3-1'!W118,'3-2'!W118)</f>
        <v>0</v>
      </c>
      <c r="X118" s="570">
        <f>SUM('3-1'!X118,'3-2'!X118)</f>
        <v>0</v>
      </c>
      <c r="Y118" s="571">
        <f>SUM('3-1'!Y118,'3-2'!Y118)</f>
        <v>0</v>
      </c>
      <c r="Z118" s="571">
        <f>SUM('3-1'!Z118,'3-2'!Z118)</f>
        <v>0</v>
      </c>
      <c r="AA118" s="571">
        <f>SUM('3-1'!AA118,'3-2'!AA118)</f>
        <v>0</v>
      </c>
      <c r="AB118" s="572">
        <f>SUM('3-1'!AB118,'3-2'!AB118)</f>
        <v>0</v>
      </c>
      <c r="AC118" s="1498">
        <v>70</v>
      </c>
      <c r="AD118" s="574">
        <f>SUM('3-1'!AD118,'3-2'!AD118)</f>
        <v>70</v>
      </c>
      <c r="AE118" s="574">
        <f>SUM('3-1'!AE118,'3-2'!AE118)</f>
        <v>135</v>
      </c>
      <c r="AF118" s="543">
        <f>SUM('3-1'!AF118,'3-2'!AF118)</f>
        <v>135</v>
      </c>
      <c r="AG118" s="725">
        <f>SUM('3-1'!AG118,'3-2'!AG118)</f>
        <v>0</v>
      </c>
      <c r="AH118" s="1495">
        <f>SUM('3-1'!AH118,'3-2'!AH118)</f>
        <v>0</v>
      </c>
      <c r="AI118" s="543">
        <f>SUM('3-1'!AI118,'3-2'!AI118)</f>
        <v>0</v>
      </c>
      <c r="AJ118" s="543">
        <f>SUM('3-1'!AJ118,'3-2'!AJ118)</f>
        <v>0</v>
      </c>
      <c r="AK118" s="543">
        <f>SUM('3-1'!AK118,'3-2'!AK118)</f>
        <v>0</v>
      </c>
      <c r="AL118" s="725">
        <f>SUM('3-1'!AL118,'3-2'!AL118)</f>
        <v>0</v>
      </c>
      <c r="AM118" s="1498">
        <f>SUM('3-1'!AM118,'3-2'!AM118)</f>
        <v>137</v>
      </c>
      <c r="AN118" s="574">
        <f>SUM('3-1'!AN118,'3-2'!AN118)</f>
        <v>110</v>
      </c>
      <c r="AO118" s="413">
        <f>SUM('3-1'!AO118,'3-2'!AO118)</f>
        <v>229</v>
      </c>
      <c r="AP118" s="584">
        <f>SUM('3-1'!AP118,'3-2'!AP118)</f>
        <v>0</v>
      </c>
      <c r="AQ118" s="728">
        <f>SUM('3-1'!AQ118,'3-2'!AQ118)</f>
        <v>229</v>
      </c>
      <c r="AR118" s="730">
        <f>SUM('3-1'!AR118,'3-2'!AR118)</f>
        <v>0</v>
      </c>
    </row>
    <row r="119" spans="1:44" s="49" customFormat="1" ht="15" customHeight="1">
      <c r="A119" s="1654"/>
      <c r="B119" s="1648" t="s">
        <v>75</v>
      </c>
      <c r="C119" s="545" t="s">
        <v>43</v>
      </c>
      <c r="D119" s="242">
        <f t="shared" si="431"/>
        <v>4987</v>
      </c>
      <c r="E119" s="259">
        <f t="shared" si="431"/>
        <v>4987</v>
      </c>
      <c r="F119" s="259">
        <f t="shared" si="434"/>
        <v>38956</v>
      </c>
      <c r="G119" s="259">
        <f t="shared" si="432"/>
        <v>38956</v>
      </c>
      <c r="H119" s="260">
        <f t="shared" si="433"/>
        <v>0</v>
      </c>
      <c r="I119" s="383">
        <f>SUM('3-1'!I119,'3-2'!I119)</f>
        <v>0</v>
      </c>
      <c r="J119" s="384">
        <f>SUM('3-1'!J119,'3-2'!J119)</f>
        <v>0</v>
      </c>
      <c r="K119" s="384">
        <f>SUM('3-1'!K119,'3-2'!K119)</f>
        <v>0</v>
      </c>
      <c r="L119" s="384">
        <f>SUM('3-1'!L119,'3-2'!L119)</f>
        <v>0</v>
      </c>
      <c r="M119" s="385">
        <f>SUM('3-1'!M119,'3-2'!M119)</f>
        <v>0</v>
      </c>
      <c r="N119" s="383">
        <f>SUM('3-1'!N119,'3-2'!N119)</f>
        <v>0</v>
      </c>
      <c r="O119" s="384">
        <f>SUM('3-1'!O119,'3-2'!O119)</f>
        <v>0</v>
      </c>
      <c r="P119" s="384">
        <f>SUM('3-1'!P119,'3-2'!P119)</f>
        <v>0</v>
      </c>
      <c r="Q119" s="384">
        <f>SUM('3-1'!Q119,'3-2'!Q119)</f>
        <v>0</v>
      </c>
      <c r="R119" s="385">
        <f>SUM('3-1'!R119,'3-2'!R119)</f>
        <v>0</v>
      </c>
      <c r="S119" s="383">
        <f>SUM('3-1'!S119,'3-2'!S119)</f>
        <v>201</v>
      </c>
      <c r="T119" s="384">
        <f>SUM('3-1'!T119,'3-2'!T119)</f>
        <v>201</v>
      </c>
      <c r="U119" s="384">
        <f>SUM('3-1'!U119,'3-2'!U119)</f>
        <v>404</v>
      </c>
      <c r="V119" s="384">
        <f>SUM('3-1'!V119,'3-2'!V119)</f>
        <v>404</v>
      </c>
      <c r="W119" s="385">
        <f>SUM('3-1'!W119,'3-2'!W119)</f>
        <v>0</v>
      </c>
      <c r="X119" s="383">
        <f>SUM('3-1'!X119,'3-2'!X119)</f>
        <v>0</v>
      </c>
      <c r="Y119" s="384">
        <f>SUM('3-1'!Y119,'3-2'!Y119)</f>
        <v>0</v>
      </c>
      <c r="Z119" s="384">
        <f>SUM('3-1'!Z119,'3-2'!Z119)</f>
        <v>0</v>
      </c>
      <c r="AA119" s="384">
        <f>SUM('3-1'!AA119,'3-2'!AA119)</f>
        <v>0</v>
      </c>
      <c r="AB119" s="385">
        <f>SUM('3-1'!AB119,'3-2'!AB119)</f>
        <v>0</v>
      </c>
      <c r="AC119" s="1497">
        <f>SUM('3-1'!AC119,'3-2'!AC119)</f>
        <v>4786</v>
      </c>
      <c r="AD119" s="386">
        <f>SUM('3-1'!AD119,'3-2'!AD119)</f>
        <v>4786</v>
      </c>
      <c r="AE119" s="386">
        <f>SUM('3-1'!AE119,'3-2'!AE119)</f>
        <v>38552</v>
      </c>
      <c r="AF119" s="386">
        <f>SUM('3-1'!AF119,'3-2'!AF119)</f>
        <v>38552</v>
      </c>
      <c r="AG119" s="387">
        <f>SUM('3-1'!AG119,'3-2'!AG119)</f>
        <v>0</v>
      </c>
      <c r="AH119" s="1497">
        <f>SUM('3-1'!AH119,'3-2'!AH119)</f>
        <v>0</v>
      </c>
      <c r="AI119" s="386">
        <f>SUM('3-1'!AI119,'3-2'!AI119)</f>
        <v>0</v>
      </c>
      <c r="AJ119" s="386">
        <f>SUM('3-1'!AJ119,'3-2'!AJ119)</f>
        <v>0</v>
      </c>
      <c r="AK119" s="386">
        <f>SUM('3-1'!AK119,'3-2'!AK119)</f>
        <v>0</v>
      </c>
      <c r="AL119" s="387">
        <f>SUM('3-1'!AL119,'3-2'!AL119)</f>
        <v>0</v>
      </c>
      <c r="AM119" s="1497">
        <f>SUM('3-1'!AM119,'3-2'!AM119)</f>
        <v>0</v>
      </c>
      <c r="AN119" s="386">
        <f>SUM('3-1'!AN119,'3-2'!AN119)</f>
        <v>0</v>
      </c>
      <c r="AO119" s="386">
        <f>SUM('3-1'!AO119,'3-2'!AO119)</f>
        <v>0</v>
      </c>
      <c r="AP119" s="386">
        <f>SUM('3-1'!AP119,'3-2'!AP119)</f>
        <v>0</v>
      </c>
      <c r="AQ119" s="387">
        <f>SUM('3-1'!AQ119,'3-2'!AQ119)</f>
        <v>0</v>
      </c>
      <c r="AR119" s="732">
        <f>SUM('3-1'!AR119,'3-2'!AR119)</f>
        <v>0</v>
      </c>
    </row>
    <row r="120" spans="1:44" s="49" customFormat="1" ht="15" customHeight="1" thickBot="1">
      <c r="A120" s="1655"/>
      <c r="B120" s="1649"/>
      <c r="C120" s="547" t="s">
        <v>44</v>
      </c>
      <c r="D120" s="575">
        <f t="shared" si="431"/>
        <v>1343</v>
      </c>
      <c r="E120" s="576">
        <f t="shared" si="431"/>
        <v>1343</v>
      </c>
      <c r="F120" s="576">
        <f t="shared" si="434"/>
        <v>10134</v>
      </c>
      <c r="G120" s="576">
        <f t="shared" si="432"/>
        <v>10134</v>
      </c>
      <c r="H120" s="577">
        <f t="shared" si="433"/>
        <v>0</v>
      </c>
      <c r="I120" s="578">
        <f>SUM('3-1'!I120,'3-2'!I120)</f>
        <v>0</v>
      </c>
      <c r="J120" s="579">
        <f>SUM('3-1'!J120,'3-2'!J120)</f>
        <v>0</v>
      </c>
      <c r="K120" s="579">
        <f>SUM('3-1'!K120,'3-2'!K120)</f>
        <v>0</v>
      </c>
      <c r="L120" s="579">
        <f>SUM('3-1'!L120,'3-2'!L120)</f>
        <v>0</v>
      </c>
      <c r="M120" s="580">
        <f>SUM('3-1'!M120,'3-2'!M120)</f>
        <v>0</v>
      </c>
      <c r="N120" s="578">
        <f>SUM('3-1'!N120,'3-2'!N120)</f>
        <v>0</v>
      </c>
      <c r="O120" s="579">
        <f>SUM('3-1'!O120,'3-2'!O120)</f>
        <v>0</v>
      </c>
      <c r="P120" s="579">
        <f>SUM('3-1'!P120,'3-2'!P120)</f>
        <v>0</v>
      </c>
      <c r="Q120" s="579">
        <f>SUM('3-1'!Q120,'3-2'!Q120)</f>
        <v>0</v>
      </c>
      <c r="R120" s="580">
        <f>SUM('3-1'!R120,'3-2'!R120)</f>
        <v>0</v>
      </c>
      <c r="S120" s="578">
        <f>SUM('3-1'!S120,'3-2'!S120)</f>
        <v>180</v>
      </c>
      <c r="T120" s="579">
        <f>SUM('3-1'!T120,'3-2'!T120)</f>
        <v>180</v>
      </c>
      <c r="U120" s="579">
        <f>SUM('3-1'!U120,'3-2'!U120)</f>
        <v>394</v>
      </c>
      <c r="V120" s="579">
        <f>SUM('3-1'!V120,'3-2'!V120)</f>
        <v>394</v>
      </c>
      <c r="W120" s="580">
        <f>SUM('3-1'!W120,'3-2'!W120)</f>
        <v>0</v>
      </c>
      <c r="X120" s="578">
        <f>SUM('3-1'!X120,'3-2'!X120)</f>
        <v>0</v>
      </c>
      <c r="Y120" s="579">
        <f>SUM('3-1'!Y120,'3-2'!Y120)</f>
        <v>0</v>
      </c>
      <c r="Z120" s="579">
        <f>SUM('3-1'!Z120,'3-2'!Z120)</f>
        <v>0</v>
      </c>
      <c r="AA120" s="579">
        <f>SUM('3-1'!AA120,'3-2'!AA120)</f>
        <v>0</v>
      </c>
      <c r="AB120" s="580">
        <f>SUM('3-1'!AB120,'3-2'!AB120)</f>
        <v>0</v>
      </c>
      <c r="AC120" s="1514">
        <f>SUM('3-1'!AC120,'3-2'!AC120)</f>
        <v>1163</v>
      </c>
      <c r="AD120" s="1174">
        <f>SUM('3-1'!AD120,'3-2'!AD120)</f>
        <v>1163</v>
      </c>
      <c r="AE120" s="1174">
        <f>SUM('3-1'!AE120,'3-2'!AE120)</f>
        <v>9740</v>
      </c>
      <c r="AF120" s="1174">
        <f>SUM('3-1'!AF120,'3-2'!AF120)</f>
        <v>9740</v>
      </c>
      <c r="AG120" s="1175">
        <f>SUM('3-1'!AG120,'3-2'!AG120)</f>
        <v>0</v>
      </c>
      <c r="AH120" s="1496">
        <f>SUM('3-1'!AH120,'3-2'!AH120)</f>
        <v>0</v>
      </c>
      <c r="AI120" s="585">
        <f>SUM('3-1'!AI120,'3-2'!AI120)</f>
        <v>0</v>
      </c>
      <c r="AJ120" s="585">
        <f>SUM('3-1'!AJ120,'3-2'!AJ120)</f>
        <v>0</v>
      </c>
      <c r="AK120" s="585">
        <f>SUM('3-1'!AK120,'3-2'!AK120)</f>
        <v>0</v>
      </c>
      <c r="AL120" s="726">
        <f>SUM('3-1'!AL120,'3-2'!AL120)</f>
        <v>0</v>
      </c>
      <c r="AM120" s="1499">
        <f>SUM('3-1'!AM120,'3-2'!AM120)</f>
        <v>0</v>
      </c>
      <c r="AN120" s="1176">
        <f>SUM('3-1'!AN120,'3-2'!AN120)</f>
        <v>0</v>
      </c>
      <c r="AO120" s="1176">
        <f>SUM('3-1'!AO120,'3-2'!AO120)</f>
        <v>0</v>
      </c>
      <c r="AP120" s="1176">
        <f>SUM('3-1'!AP120,'3-2'!AP120)</f>
        <v>0</v>
      </c>
      <c r="AQ120" s="1175">
        <f>SUM('3-1'!AQ120,'3-2'!AQ120)</f>
        <v>0</v>
      </c>
      <c r="AR120" s="731">
        <f>SUM('3-1'!AR120,'3-2'!AR120)</f>
        <v>0</v>
      </c>
    </row>
    <row r="121" spans="1:44" ht="17.25">
      <c r="A121" s="1650" t="s">
        <v>159</v>
      </c>
      <c r="B121" s="1645" t="s">
        <v>69</v>
      </c>
      <c r="C121" s="183" t="s">
        <v>43</v>
      </c>
      <c r="D121" s="548">
        <f t="shared" ref="D121:E123" si="435">SUM(I121,N121,S121,X121,AC121,AH121,AM121)</f>
        <v>179</v>
      </c>
      <c r="E121" s="549">
        <f t="shared" si="435"/>
        <v>179</v>
      </c>
      <c r="F121" s="549">
        <f>G121+H121</f>
        <v>24228</v>
      </c>
      <c r="G121" s="549">
        <f t="shared" ref="G121:G122" si="436">SUM(L121,Q121,V121,AA121,AF121,AK121,AP121)</f>
        <v>10210</v>
      </c>
      <c r="H121" s="550">
        <f t="shared" ref="H121:H122" si="437">SUM(M121,R121,W121,AB121,AG121,AL121,AQ121)</f>
        <v>14018</v>
      </c>
      <c r="I121" s="236">
        <f>SUM(I123,I125,I127,I129,I131,I133)</f>
        <v>31</v>
      </c>
      <c r="J121" s="237">
        <f>SUM(J123,J125,J127,J129,J131,J133)</f>
        <v>31</v>
      </c>
      <c r="K121" s="237">
        <f t="shared" ref="K121:K122" si="438">L121+M121</f>
        <v>7208</v>
      </c>
      <c r="L121" s="237">
        <f t="shared" ref="L121:M121" si="439">SUM(L123,L125,L127,L129,L131,L133)</f>
        <v>1830</v>
      </c>
      <c r="M121" s="238">
        <f t="shared" si="439"/>
        <v>5378</v>
      </c>
      <c r="N121" s="236">
        <f>SUM(N123,N125,N127,N129,N131,N133)</f>
        <v>0</v>
      </c>
      <c r="O121" s="237">
        <f>SUM(O123,O125,O127,O129,O131,O133)</f>
        <v>0</v>
      </c>
      <c r="P121" s="237">
        <f>Q121+R121</f>
        <v>0</v>
      </c>
      <c r="Q121" s="237">
        <f t="shared" ref="Q121:R121" si="440">SUM(Q123,Q125,Q127,Q129,Q131,Q133)</f>
        <v>0</v>
      </c>
      <c r="R121" s="238">
        <f t="shared" si="440"/>
        <v>0</v>
      </c>
      <c r="S121" s="236">
        <f>SUM(S123,S125,S127,S129,S131,S133)</f>
        <v>30</v>
      </c>
      <c r="T121" s="237">
        <f>SUM(T123,T125,T127,T129,T131,T133)</f>
        <v>30</v>
      </c>
      <c r="U121" s="237">
        <f>V121+W121</f>
        <v>3649</v>
      </c>
      <c r="V121" s="237">
        <f t="shared" ref="V121:X121" si="441">SUM(V123,V125,V127,V129,V131,V133)</f>
        <v>1800</v>
      </c>
      <c r="W121" s="238">
        <f t="shared" si="441"/>
        <v>1849</v>
      </c>
      <c r="X121" s="236">
        <f t="shared" si="441"/>
        <v>42</v>
      </c>
      <c r="Y121" s="237">
        <f t="shared" ref="Y121" si="442">SUM(Y123,Y125,Y127,Y129,Y131,Y133)</f>
        <v>42</v>
      </c>
      <c r="Z121" s="237">
        <f>AA121+AB121</f>
        <v>5481</v>
      </c>
      <c r="AA121" s="237">
        <f t="shared" ref="AA121:AC121" si="443">SUM(AA123,AA125,AA127,AA129,AA131,AA133)</f>
        <v>3419</v>
      </c>
      <c r="AB121" s="238">
        <f t="shared" si="443"/>
        <v>2062</v>
      </c>
      <c r="AC121" s="236">
        <f t="shared" si="443"/>
        <v>13</v>
      </c>
      <c r="AD121" s="237">
        <f t="shared" ref="AD121" si="444">SUM(AD123,AD125,AD127,AD129,AD131,AD133)</f>
        <v>13</v>
      </c>
      <c r="AE121" s="237">
        <f>AF121+AG121</f>
        <v>140</v>
      </c>
      <c r="AF121" s="237">
        <f t="shared" ref="AF121:AH121" si="445">SUM(AF123,AF125,AF127,AF129,AF131,AF133)</f>
        <v>140</v>
      </c>
      <c r="AG121" s="238">
        <f t="shared" si="445"/>
        <v>0</v>
      </c>
      <c r="AH121" s="236">
        <f t="shared" si="445"/>
        <v>63</v>
      </c>
      <c r="AI121" s="237">
        <f t="shared" ref="AI121" si="446">SUM(AI123,AI125,AI127,AI129,AI131,AI133)</f>
        <v>63</v>
      </c>
      <c r="AJ121" s="237">
        <f>AK121+AL121</f>
        <v>7750</v>
      </c>
      <c r="AK121" s="237">
        <f t="shared" ref="AK121:AM121" si="447">SUM(AK123,AK125,AK127,AK129,AK131,AK133)</f>
        <v>3021</v>
      </c>
      <c r="AL121" s="238">
        <f t="shared" si="447"/>
        <v>4729</v>
      </c>
      <c r="AM121" s="236">
        <f t="shared" si="447"/>
        <v>0</v>
      </c>
      <c r="AN121" s="237">
        <f t="shared" ref="AN121" si="448">SUM(AN123,AN125,AN127,AN129,AN131,AN133)</f>
        <v>0</v>
      </c>
      <c r="AO121" s="237">
        <f>AP121+AQ121</f>
        <v>0</v>
      </c>
      <c r="AP121" s="237">
        <f t="shared" ref="AP121:AR121" si="449">SUM(AP123,AP125,AP127,AP129,AP131,AP133)</f>
        <v>0</v>
      </c>
      <c r="AQ121" s="238">
        <f t="shared" si="449"/>
        <v>0</v>
      </c>
      <c r="AR121" s="368">
        <f t="shared" si="449"/>
        <v>158</v>
      </c>
    </row>
    <row r="122" spans="1:44" ht="17.25">
      <c r="A122" s="1651"/>
      <c r="B122" s="1646"/>
      <c r="C122" s="40" t="s">
        <v>44</v>
      </c>
      <c r="D122" s="240">
        <f t="shared" si="435"/>
        <v>179</v>
      </c>
      <c r="E122" s="216">
        <f t="shared" si="435"/>
        <v>179</v>
      </c>
      <c r="F122" s="216">
        <f>G122+H122</f>
        <v>24144</v>
      </c>
      <c r="G122" s="216">
        <f t="shared" si="436"/>
        <v>10210</v>
      </c>
      <c r="H122" s="241">
        <f t="shared" si="437"/>
        <v>13934</v>
      </c>
      <c r="I122" s="559">
        <f>SUM(I124,I126,I128,I130,I132,I134)</f>
        <v>31</v>
      </c>
      <c r="J122" s="1526">
        <f>SUM(J124,J126,J128,J130,J132,J134)</f>
        <v>31</v>
      </c>
      <c r="K122" s="1526">
        <f t="shared" si="438"/>
        <v>7208</v>
      </c>
      <c r="L122" s="1526">
        <f t="shared" ref="L122:M122" si="450">SUM(L124,L126,L128,L130,L132,L134)</f>
        <v>1830</v>
      </c>
      <c r="M122" s="1527">
        <f t="shared" si="450"/>
        <v>5378</v>
      </c>
      <c r="N122" s="212">
        <f>SUM(N124,N126,N128,N130,N132,N134)</f>
        <v>0</v>
      </c>
      <c r="O122" s="211">
        <f>SUM(O124,O126,O128,O130,O132,O134)</f>
        <v>0</v>
      </c>
      <c r="P122" s="211">
        <f>Q122+R122</f>
        <v>0</v>
      </c>
      <c r="Q122" s="211">
        <f t="shared" ref="Q122:S122" si="451">SUM(Q124,Q126,Q128,Q130,Q132,Q134)</f>
        <v>0</v>
      </c>
      <c r="R122" s="217">
        <f t="shared" si="451"/>
        <v>0</v>
      </c>
      <c r="S122" s="212">
        <f t="shared" si="451"/>
        <v>30</v>
      </c>
      <c r="T122" s="211">
        <f t="shared" ref="T122" si="452">SUM(T124,T126,T128,T130,T132,T134)</f>
        <v>30</v>
      </c>
      <c r="U122" s="211">
        <f>V122+W122</f>
        <v>3649</v>
      </c>
      <c r="V122" s="211">
        <f t="shared" ref="V122:X122" si="453">SUM(V124,V126,V128,V130,V132,V134)</f>
        <v>1800</v>
      </c>
      <c r="W122" s="217">
        <f t="shared" si="453"/>
        <v>1849</v>
      </c>
      <c r="X122" s="212">
        <f t="shared" si="453"/>
        <v>42</v>
      </c>
      <c r="Y122" s="211">
        <f t="shared" ref="Y122" si="454">SUM(Y124,Y126,Y128,Y130,Y132,Y134)</f>
        <v>42</v>
      </c>
      <c r="Z122" s="211">
        <f>AA122+AB122</f>
        <v>5397</v>
      </c>
      <c r="AA122" s="211">
        <f t="shared" ref="AA122:AC122" si="455">SUM(AA124,AA126,AA128,AA130,AA132,AA134)</f>
        <v>3419</v>
      </c>
      <c r="AB122" s="217">
        <f t="shared" si="455"/>
        <v>1978</v>
      </c>
      <c r="AC122" s="212">
        <f t="shared" si="455"/>
        <v>13</v>
      </c>
      <c r="AD122" s="211">
        <f t="shared" ref="AD122" si="456">SUM(AD124,AD126,AD128,AD130,AD132,AD134)</f>
        <v>13</v>
      </c>
      <c r="AE122" s="211">
        <f>AF122+AG122</f>
        <v>140</v>
      </c>
      <c r="AF122" s="211">
        <f t="shared" ref="AF122:AH122" si="457">SUM(AF124,AF126,AF128,AF130,AF132,AF134)</f>
        <v>140</v>
      </c>
      <c r="AG122" s="217">
        <f t="shared" si="457"/>
        <v>0</v>
      </c>
      <c r="AH122" s="212">
        <f t="shared" si="457"/>
        <v>63</v>
      </c>
      <c r="AI122" s="211">
        <f t="shared" ref="AI122" si="458">SUM(AI124,AI126,AI128,AI130,AI132,AI134)</f>
        <v>63</v>
      </c>
      <c r="AJ122" s="211">
        <f>AK122+AL122</f>
        <v>7750</v>
      </c>
      <c r="AK122" s="211">
        <f t="shared" ref="AK122:AM122" si="459">SUM(AK124,AK126,AK128,AK130,AK132,AK134)</f>
        <v>3021</v>
      </c>
      <c r="AL122" s="217">
        <f t="shared" si="459"/>
        <v>4729</v>
      </c>
      <c r="AM122" s="212">
        <f t="shared" si="459"/>
        <v>0</v>
      </c>
      <c r="AN122" s="211">
        <f t="shared" ref="AN122" si="460">SUM(AN124,AN126,AN128,AN130,AN132,AN134)</f>
        <v>0</v>
      </c>
      <c r="AO122" s="211">
        <f>AP122+AQ122</f>
        <v>0</v>
      </c>
      <c r="AP122" s="211">
        <f t="shared" ref="AP122:AR122" si="461">SUM(AP124,AP126,AP128,AP130,AP132,AP134)</f>
        <v>0</v>
      </c>
      <c r="AQ122" s="217">
        <f t="shared" si="461"/>
        <v>0</v>
      </c>
      <c r="AR122" s="369">
        <f t="shared" si="461"/>
        <v>158</v>
      </c>
    </row>
    <row r="123" spans="1:44" ht="17.25">
      <c r="A123" s="1651"/>
      <c r="B123" s="1647" t="s">
        <v>70</v>
      </c>
      <c r="C123" s="38" t="s">
        <v>43</v>
      </c>
      <c r="D123" s="324">
        <f t="shared" si="435"/>
        <v>179</v>
      </c>
      <c r="E123" s="535">
        <f t="shared" si="435"/>
        <v>179</v>
      </c>
      <c r="F123" s="535">
        <f>G123+H123</f>
        <v>24228</v>
      </c>
      <c r="G123" s="535">
        <f t="shared" ref="G123:G134" si="462">SUM(L123+Q123+V123+AA123+AF123+AK123+AP123)</f>
        <v>10210</v>
      </c>
      <c r="H123" s="536">
        <f t="shared" ref="H123:H134" si="463">SUM(M123+R123+W123+AB123+AG123+AL123+AQ123)</f>
        <v>14018</v>
      </c>
      <c r="I123" s="877">
        <f>SUM('3-1'!I123,'3-2'!I123)</f>
        <v>31</v>
      </c>
      <c r="J123" s="878">
        <f>SUM('3-1'!J123,'3-2'!J123)</f>
        <v>31</v>
      </c>
      <c r="K123" s="878">
        <f>SUM('3-1'!K123,'3-2'!K123)</f>
        <v>7208</v>
      </c>
      <c r="L123" s="878">
        <f>SUM('3-1'!L123,'3-2'!L123)</f>
        <v>1830</v>
      </c>
      <c r="M123" s="879">
        <f>SUM('3-1'!M123,'3-2'!M123)</f>
        <v>5378</v>
      </c>
      <c r="N123" s="877">
        <f>SUM('3-1'!N123,'3-2'!N123)</f>
        <v>0</v>
      </c>
      <c r="O123" s="878">
        <f>SUM('3-1'!O123,'3-2'!O123)</f>
        <v>0</v>
      </c>
      <c r="P123" s="878">
        <f>SUM('3-1'!P123,'3-2'!P123)</f>
        <v>0</v>
      </c>
      <c r="Q123" s="878">
        <f>SUM('3-1'!Q123,'3-2'!Q123)</f>
        <v>0</v>
      </c>
      <c r="R123" s="879">
        <f>SUM('3-1'!R123,'3-2'!R123)</f>
        <v>0</v>
      </c>
      <c r="S123" s="877">
        <f>SUM('3-1'!S123,'3-2'!S123)</f>
        <v>30</v>
      </c>
      <c r="T123" s="878">
        <f>SUM('3-1'!T123,'3-2'!T123)</f>
        <v>30</v>
      </c>
      <c r="U123" s="878">
        <f>SUM('3-1'!U123,'3-2'!U123)</f>
        <v>3649</v>
      </c>
      <c r="V123" s="878">
        <f>SUM('3-1'!V123,'3-2'!V123)</f>
        <v>1800</v>
      </c>
      <c r="W123" s="879">
        <f>SUM('3-1'!W123,'3-2'!W123)</f>
        <v>1849</v>
      </c>
      <c r="X123" s="877">
        <f>SUM('3-1'!X123,'3-2'!X123)</f>
        <v>42</v>
      </c>
      <c r="Y123" s="878">
        <f>SUM('3-1'!Y123,'3-2'!Y123)</f>
        <v>42</v>
      </c>
      <c r="Z123" s="878">
        <f>SUM('3-1'!Z123,'3-2'!Z123)</f>
        <v>5481</v>
      </c>
      <c r="AA123" s="878">
        <f>SUM('3-1'!AA123,'3-2'!AA123)</f>
        <v>3419</v>
      </c>
      <c r="AB123" s="879">
        <f>SUM('3-1'!AB123,'3-2'!AB123)</f>
        <v>2062</v>
      </c>
      <c r="AC123" s="877">
        <f>SUM('3-1'!AC123,'3-2'!AC123)</f>
        <v>13</v>
      </c>
      <c r="AD123" s="878">
        <f>SUM('3-1'!AD123,'3-2'!AD123)</f>
        <v>13</v>
      </c>
      <c r="AE123" s="878">
        <f>SUM('3-1'!AE123,'3-2'!AE123)</f>
        <v>140</v>
      </c>
      <c r="AF123" s="878">
        <f>SUM('3-1'!AF123,'3-2'!AF123)</f>
        <v>140</v>
      </c>
      <c r="AG123" s="879">
        <f>SUM('3-1'!AG123,'3-2'!AG123)</f>
        <v>0</v>
      </c>
      <c r="AH123" s="877">
        <f>SUM('3-1'!AH123,'3-2'!AH123)</f>
        <v>63</v>
      </c>
      <c r="AI123" s="878">
        <f>SUM('3-1'!AI123,'3-2'!AI123)</f>
        <v>63</v>
      </c>
      <c r="AJ123" s="878">
        <f>SUM('3-1'!AJ123,'3-2'!AJ123)</f>
        <v>7750</v>
      </c>
      <c r="AK123" s="878">
        <f>SUM('3-1'!AK123,'3-2'!AK123)</f>
        <v>3021</v>
      </c>
      <c r="AL123" s="879">
        <f>SUM('3-1'!AL123,'3-2'!AL123)</f>
        <v>4729</v>
      </c>
      <c r="AM123" s="877">
        <f>SUM('3-1'!AM123,'3-2'!AM123)</f>
        <v>0</v>
      </c>
      <c r="AN123" s="878">
        <f>SUM('3-1'!AN123,'3-2'!AN123)</f>
        <v>0</v>
      </c>
      <c r="AO123" s="878">
        <f>SUM('3-1'!AO123,'3-2'!AO123)</f>
        <v>0</v>
      </c>
      <c r="AP123" s="878">
        <f>SUM('3-1'!AP123,'3-2'!AP123)</f>
        <v>0</v>
      </c>
      <c r="AQ123" s="879">
        <f>SUM('3-1'!AQ123,'3-2'!AQ123)</f>
        <v>0</v>
      </c>
      <c r="AR123" s="898">
        <f>SUM('3-1'!AR123,'3-2'!AR123)</f>
        <v>158</v>
      </c>
    </row>
    <row r="124" spans="1:44" ht="17.25">
      <c r="A124" s="1651"/>
      <c r="B124" s="1646"/>
      <c r="C124" s="39" t="s">
        <v>44</v>
      </c>
      <c r="D124" s="279">
        <f t="shared" ref="D124:E134" si="464">SUM(I124,N124,S124,X124,AC124,AH124,AM124)</f>
        <v>179</v>
      </c>
      <c r="E124" s="513">
        <f t="shared" si="464"/>
        <v>179</v>
      </c>
      <c r="F124" s="525">
        <f t="shared" ref="F124:F134" si="465">G124+H124</f>
        <v>24144</v>
      </c>
      <c r="G124" s="525">
        <f t="shared" si="462"/>
        <v>10210</v>
      </c>
      <c r="H124" s="526">
        <f t="shared" si="463"/>
        <v>13934</v>
      </c>
      <c r="I124" s="880">
        <f>SUM('3-1'!I124,'3-2'!I124)</f>
        <v>31</v>
      </c>
      <c r="J124" s="882">
        <f>SUM('3-1'!J124,'3-2'!J124)</f>
        <v>31</v>
      </c>
      <c r="K124" s="881">
        <f>SUM('3-1'!K124,'3-2'!K124)</f>
        <v>7208</v>
      </c>
      <c r="L124" s="882">
        <f>SUM('3-1'!L124,'3-2'!L124)</f>
        <v>1830</v>
      </c>
      <c r="M124" s="883">
        <f>SUM('3-1'!M124,'3-2'!M124)</f>
        <v>5378</v>
      </c>
      <c r="N124" s="880">
        <f>SUM('3-1'!N124,'3-2'!N124)</f>
        <v>0</v>
      </c>
      <c r="O124" s="882">
        <f>SUM('3-1'!O124,'3-2'!O124)</f>
        <v>0</v>
      </c>
      <c r="P124" s="881">
        <f>SUM('3-1'!P124,'3-2'!P124)</f>
        <v>0</v>
      </c>
      <c r="Q124" s="882">
        <f>SUM('3-1'!Q124,'3-2'!Q124)</f>
        <v>0</v>
      </c>
      <c r="R124" s="883">
        <f>SUM('3-1'!R124,'3-2'!R124)</f>
        <v>0</v>
      </c>
      <c r="S124" s="880">
        <f>SUM('3-1'!S124,'3-2'!S124)</f>
        <v>30</v>
      </c>
      <c r="T124" s="882">
        <f>SUM('3-1'!T124,'3-2'!T124)</f>
        <v>30</v>
      </c>
      <c r="U124" s="881">
        <f>SUM('3-1'!U124,'3-2'!U124)</f>
        <v>3649</v>
      </c>
      <c r="V124" s="882">
        <f>SUM('3-1'!V124,'3-2'!V124)</f>
        <v>1800</v>
      </c>
      <c r="W124" s="883">
        <f>SUM('3-1'!W124,'3-2'!W124)</f>
        <v>1849</v>
      </c>
      <c r="X124" s="880">
        <f>SUM('3-1'!X124,'3-2'!X124)</f>
        <v>42</v>
      </c>
      <c r="Y124" s="882">
        <f>SUM('3-1'!Y124,'3-2'!Y124)</f>
        <v>42</v>
      </c>
      <c r="Z124" s="881">
        <f>SUM('3-1'!Z124,'3-2'!Z124)</f>
        <v>5397</v>
      </c>
      <c r="AA124" s="882">
        <f>SUM('3-1'!AA124,'3-2'!AA124)</f>
        <v>3419</v>
      </c>
      <c r="AB124" s="883">
        <f>SUM('3-1'!AB124,'3-2'!AB124)</f>
        <v>1978</v>
      </c>
      <c r="AC124" s="880">
        <f>SUM('3-1'!AC124,'3-2'!AC124)</f>
        <v>13</v>
      </c>
      <c r="AD124" s="882">
        <f>SUM('3-1'!AD124,'3-2'!AD124)</f>
        <v>13</v>
      </c>
      <c r="AE124" s="881">
        <f>SUM('3-1'!AE124,'3-2'!AE124)</f>
        <v>140</v>
      </c>
      <c r="AF124" s="882">
        <f>SUM('3-1'!AF124,'3-2'!AF124)</f>
        <v>140</v>
      </c>
      <c r="AG124" s="883">
        <f>SUM('3-1'!AG124,'3-2'!AG124)</f>
        <v>0</v>
      </c>
      <c r="AH124" s="880">
        <f>SUM('3-1'!AH124,'3-2'!AH124)</f>
        <v>63</v>
      </c>
      <c r="AI124" s="882">
        <f>SUM('3-1'!AI124,'3-2'!AI124)</f>
        <v>63</v>
      </c>
      <c r="AJ124" s="881">
        <f>SUM('3-1'!AJ124,'3-2'!AJ124)</f>
        <v>7750</v>
      </c>
      <c r="AK124" s="882">
        <f>SUM('3-1'!AK124,'3-2'!AK124)</f>
        <v>3021</v>
      </c>
      <c r="AL124" s="883">
        <f>SUM('3-1'!AL124,'3-2'!AL124)</f>
        <v>4729</v>
      </c>
      <c r="AM124" s="880">
        <f>SUM('3-1'!AM124,'3-2'!AM124)</f>
        <v>0</v>
      </c>
      <c r="AN124" s="882">
        <f>SUM('3-1'!AN124,'3-2'!AN124)</f>
        <v>0</v>
      </c>
      <c r="AO124" s="881">
        <f>SUM('3-1'!AO124,'3-2'!AO124)</f>
        <v>0</v>
      </c>
      <c r="AP124" s="882">
        <f>SUM('3-1'!AP124,'3-2'!AP124)</f>
        <v>0</v>
      </c>
      <c r="AQ124" s="883">
        <f>SUM('3-1'!AQ124,'3-2'!AQ124)</f>
        <v>0</v>
      </c>
      <c r="AR124" s="899">
        <f>SUM('3-1'!AR124,'3-2'!AR124)</f>
        <v>158</v>
      </c>
    </row>
    <row r="125" spans="1:44" ht="17.25">
      <c r="A125" s="1651"/>
      <c r="B125" s="1647" t="s">
        <v>71</v>
      </c>
      <c r="C125" s="38" t="s">
        <v>43</v>
      </c>
      <c r="D125" s="324">
        <f t="shared" si="464"/>
        <v>0</v>
      </c>
      <c r="E125" s="535">
        <f t="shared" si="464"/>
        <v>0</v>
      </c>
      <c r="F125" s="535">
        <f t="shared" si="465"/>
        <v>0</v>
      </c>
      <c r="G125" s="535">
        <f t="shared" si="462"/>
        <v>0</v>
      </c>
      <c r="H125" s="536">
        <f t="shared" si="463"/>
        <v>0</v>
      </c>
      <c r="I125" s="877">
        <f>SUM('3-1'!I125,'3-2'!I125)</f>
        <v>0</v>
      </c>
      <c r="J125" s="878">
        <f>SUM('3-1'!J125,'3-2'!J125)</f>
        <v>0</v>
      </c>
      <c r="K125" s="878">
        <f>SUM('3-1'!K125,'3-2'!K125)</f>
        <v>0</v>
      </c>
      <c r="L125" s="878">
        <f>SUM('3-1'!L125,'3-2'!L125)</f>
        <v>0</v>
      </c>
      <c r="M125" s="879">
        <f>SUM('3-1'!M125,'3-2'!M125)</f>
        <v>0</v>
      </c>
      <c r="N125" s="877">
        <f>SUM('3-1'!N125,'3-2'!N125)</f>
        <v>0</v>
      </c>
      <c r="O125" s="878">
        <f>SUM('3-1'!O125,'3-2'!O125)</f>
        <v>0</v>
      </c>
      <c r="P125" s="878">
        <f>SUM('3-1'!P125,'3-2'!P125)</f>
        <v>0</v>
      </c>
      <c r="Q125" s="878">
        <f>SUM('3-1'!Q125,'3-2'!Q125)</f>
        <v>0</v>
      </c>
      <c r="R125" s="879">
        <f>SUM('3-1'!R125,'3-2'!R125)</f>
        <v>0</v>
      </c>
      <c r="S125" s="877">
        <f>SUM('3-1'!S125,'3-2'!S125)</f>
        <v>0</v>
      </c>
      <c r="T125" s="878">
        <f>SUM('3-1'!T125,'3-2'!T125)</f>
        <v>0</v>
      </c>
      <c r="U125" s="878">
        <f>SUM('3-1'!U125,'3-2'!U125)</f>
        <v>0</v>
      </c>
      <c r="V125" s="878">
        <f>SUM('3-1'!V125,'3-2'!V125)</f>
        <v>0</v>
      </c>
      <c r="W125" s="879">
        <f>SUM('3-1'!W125,'3-2'!W125)</f>
        <v>0</v>
      </c>
      <c r="X125" s="877">
        <f>SUM('3-1'!X125,'3-2'!X125)</f>
        <v>0</v>
      </c>
      <c r="Y125" s="878">
        <f>SUM('3-1'!Y125,'3-2'!Y125)</f>
        <v>0</v>
      </c>
      <c r="Z125" s="878">
        <f>SUM('3-1'!Z125,'3-2'!Z125)</f>
        <v>0</v>
      </c>
      <c r="AA125" s="878">
        <f>SUM('3-1'!AA125,'3-2'!AA125)</f>
        <v>0</v>
      </c>
      <c r="AB125" s="879">
        <f>SUM('3-1'!AB125,'3-2'!AB125)</f>
        <v>0</v>
      </c>
      <c r="AC125" s="877">
        <f>SUM('3-1'!AC125,'3-2'!AC125)</f>
        <v>0</v>
      </c>
      <c r="AD125" s="878">
        <f>SUM('3-1'!AD125,'3-2'!AD125)</f>
        <v>0</v>
      </c>
      <c r="AE125" s="878">
        <f>SUM('3-1'!AE125,'3-2'!AE125)</f>
        <v>0</v>
      </c>
      <c r="AF125" s="878">
        <f>SUM('3-1'!AF125,'3-2'!AF125)</f>
        <v>0</v>
      </c>
      <c r="AG125" s="879">
        <f>SUM('3-1'!AG125,'3-2'!AG125)</f>
        <v>0</v>
      </c>
      <c r="AH125" s="877">
        <f>SUM('3-1'!AH125,'3-2'!AH125)</f>
        <v>0</v>
      </c>
      <c r="AI125" s="878">
        <f>SUM('3-1'!AI125,'3-2'!AI125)</f>
        <v>0</v>
      </c>
      <c r="AJ125" s="878">
        <f>SUM('3-1'!AJ125,'3-2'!AJ125)</f>
        <v>0</v>
      </c>
      <c r="AK125" s="878">
        <f>SUM('3-1'!AK125,'3-2'!AK125)</f>
        <v>0</v>
      </c>
      <c r="AL125" s="879">
        <f>SUM('3-1'!AL125,'3-2'!AL125)</f>
        <v>0</v>
      </c>
      <c r="AM125" s="877">
        <f>SUM('3-1'!AM125,'3-2'!AM125)</f>
        <v>0</v>
      </c>
      <c r="AN125" s="878">
        <f>SUM('3-1'!AN125,'3-2'!AN125)</f>
        <v>0</v>
      </c>
      <c r="AO125" s="878">
        <f>SUM('3-1'!AO125,'3-2'!AO125)</f>
        <v>0</v>
      </c>
      <c r="AP125" s="878">
        <f>SUM('3-1'!AP125,'3-2'!AP125)</f>
        <v>0</v>
      </c>
      <c r="AQ125" s="879">
        <f>SUM('3-1'!AQ125,'3-2'!AQ125)</f>
        <v>0</v>
      </c>
      <c r="AR125" s="898">
        <f>SUM('3-1'!AR125,'3-2'!AR125)</f>
        <v>0</v>
      </c>
    </row>
    <row r="126" spans="1:44" ht="17.25">
      <c r="A126" s="1651"/>
      <c r="B126" s="1646"/>
      <c r="C126" s="39" t="s">
        <v>44</v>
      </c>
      <c r="D126" s="279">
        <f t="shared" si="464"/>
        <v>0</v>
      </c>
      <c r="E126" s="513">
        <f t="shared" si="464"/>
        <v>0</v>
      </c>
      <c r="F126" s="525">
        <f t="shared" si="465"/>
        <v>0</v>
      </c>
      <c r="G126" s="525">
        <f t="shared" si="462"/>
        <v>0</v>
      </c>
      <c r="H126" s="526">
        <f t="shared" si="463"/>
        <v>0</v>
      </c>
      <c r="I126" s="880">
        <f>SUM('3-1'!I126,'3-2'!I126)</f>
        <v>0</v>
      </c>
      <c r="J126" s="882">
        <f>SUM('3-1'!J126,'3-2'!J126)</f>
        <v>0</v>
      </c>
      <c r="K126" s="881">
        <f>SUM('3-1'!K126,'3-2'!K126)</f>
        <v>0</v>
      </c>
      <c r="L126" s="882">
        <f>SUM('3-1'!L126,'3-2'!L126)</f>
        <v>0</v>
      </c>
      <c r="M126" s="883">
        <f>SUM('3-1'!M126,'3-2'!M126)</f>
        <v>0</v>
      </c>
      <c r="N126" s="880">
        <f>SUM('3-1'!N126,'3-2'!N126)</f>
        <v>0</v>
      </c>
      <c r="O126" s="882">
        <f>SUM('3-1'!O126,'3-2'!O126)</f>
        <v>0</v>
      </c>
      <c r="P126" s="881">
        <f>SUM('3-1'!P126,'3-2'!P126)</f>
        <v>0</v>
      </c>
      <c r="Q126" s="882">
        <f>SUM('3-1'!Q126,'3-2'!Q126)</f>
        <v>0</v>
      </c>
      <c r="R126" s="883">
        <f>SUM('3-1'!R126,'3-2'!R126)</f>
        <v>0</v>
      </c>
      <c r="S126" s="880">
        <f>SUM('3-1'!S126,'3-2'!S126)</f>
        <v>0</v>
      </c>
      <c r="T126" s="882">
        <f>SUM('3-1'!T126,'3-2'!T126)</f>
        <v>0</v>
      </c>
      <c r="U126" s="881">
        <f>SUM('3-1'!U126,'3-2'!U126)</f>
        <v>0</v>
      </c>
      <c r="V126" s="882">
        <f>SUM('3-1'!V126,'3-2'!V126)</f>
        <v>0</v>
      </c>
      <c r="W126" s="883">
        <f>SUM('3-1'!W126,'3-2'!W126)</f>
        <v>0</v>
      </c>
      <c r="X126" s="880">
        <f>SUM('3-1'!X126,'3-2'!X126)</f>
        <v>0</v>
      </c>
      <c r="Y126" s="882">
        <f>SUM('3-1'!Y126,'3-2'!Y126)</f>
        <v>0</v>
      </c>
      <c r="Z126" s="881">
        <f>SUM('3-1'!Z126,'3-2'!Z126)</f>
        <v>0</v>
      </c>
      <c r="AA126" s="882">
        <f>SUM('3-1'!AA126,'3-2'!AA126)</f>
        <v>0</v>
      </c>
      <c r="AB126" s="883">
        <f>SUM('3-1'!AB126,'3-2'!AB126)</f>
        <v>0</v>
      </c>
      <c r="AC126" s="880">
        <f>SUM('3-1'!AC126,'3-2'!AC126)</f>
        <v>0</v>
      </c>
      <c r="AD126" s="882">
        <f>SUM('3-1'!AD126,'3-2'!AD126)</f>
        <v>0</v>
      </c>
      <c r="AE126" s="881">
        <f>SUM('3-1'!AE126,'3-2'!AE126)</f>
        <v>0</v>
      </c>
      <c r="AF126" s="882">
        <f>SUM('3-1'!AF126,'3-2'!AF126)</f>
        <v>0</v>
      </c>
      <c r="AG126" s="883">
        <f>SUM('3-1'!AG126,'3-2'!AG126)</f>
        <v>0</v>
      </c>
      <c r="AH126" s="880">
        <f>SUM('3-1'!AH126,'3-2'!AH126)</f>
        <v>0</v>
      </c>
      <c r="AI126" s="882">
        <f>SUM('3-1'!AI126,'3-2'!AI126)</f>
        <v>0</v>
      </c>
      <c r="AJ126" s="881">
        <f>SUM('3-1'!AJ126,'3-2'!AJ126)</f>
        <v>0</v>
      </c>
      <c r="AK126" s="882">
        <f>SUM('3-1'!AK126,'3-2'!AK126)</f>
        <v>0</v>
      </c>
      <c r="AL126" s="883">
        <f>SUM('3-1'!AL126,'3-2'!AL126)</f>
        <v>0</v>
      </c>
      <c r="AM126" s="880">
        <f>SUM('3-1'!AM126,'3-2'!AM126)</f>
        <v>0</v>
      </c>
      <c r="AN126" s="882">
        <f>SUM('3-1'!AN126,'3-2'!AN126)</f>
        <v>0</v>
      </c>
      <c r="AO126" s="881">
        <f>SUM('3-1'!AO126,'3-2'!AO126)</f>
        <v>0</v>
      </c>
      <c r="AP126" s="882">
        <f>SUM('3-1'!AP126,'3-2'!AP126)</f>
        <v>0</v>
      </c>
      <c r="AQ126" s="883">
        <f>SUM('3-1'!AQ126,'3-2'!AQ126)</f>
        <v>0</v>
      </c>
      <c r="AR126" s="899">
        <f>SUM('3-1'!AR126,'3-2'!AR126)</f>
        <v>0</v>
      </c>
    </row>
    <row r="127" spans="1:44" ht="17.25">
      <c r="A127" s="1651"/>
      <c r="B127" s="1647" t="s">
        <v>72</v>
      </c>
      <c r="C127" s="38" t="s">
        <v>43</v>
      </c>
      <c r="D127" s="324">
        <f t="shared" si="464"/>
        <v>0</v>
      </c>
      <c r="E127" s="535">
        <f t="shared" si="464"/>
        <v>0</v>
      </c>
      <c r="F127" s="535">
        <f t="shared" si="465"/>
        <v>0</v>
      </c>
      <c r="G127" s="535">
        <f t="shared" si="462"/>
        <v>0</v>
      </c>
      <c r="H127" s="536">
        <f t="shared" si="463"/>
        <v>0</v>
      </c>
      <c r="I127" s="877">
        <f>SUM('3-1'!I127,'3-2'!I127)</f>
        <v>0</v>
      </c>
      <c r="J127" s="878">
        <f>SUM('3-1'!J127,'3-2'!J127)</f>
        <v>0</v>
      </c>
      <c r="K127" s="878">
        <f>SUM('3-1'!K127,'3-2'!K127)</f>
        <v>0</v>
      </c>
      <c r="L127" s="878">
        <f>SUM('3-1'!L127,'3-2'!L127)</f>
        <v>0</v>
      </c>
      <c r="M127" s="879">
        <f>SUM('3-1'!M127,'3-2'!M127)</f>
        <v>0</v>
      </c>
      <c r="N127" s="877">
        <f>SUM('3-1'!N127,'3-2'!N127)</f>
        <v>0</v>
      </c>
      <c r="O127" s="878">
        <f>SUM('3-1'!O127,'3-2'!O127)</f>
        <v>0</v>
      </c>
      <c r="P127" s="878">
        <f>SUM('3-1'!P127,'3-2'!P127)</f>
        <v>0</v>
      </c>
      <c r="Q127" s="878">
        <f>SUM('3-1'!Q127,'3-2'!Q127)</f>
        <v>0</v>
      </c>
      <c r="R127" s="879">
        <f>SUM('3-1'!R127,'3-2'!R127)</f>
        <v>0</v>
      </c>
      <c r="S127" s="877">
        <f>SUM('3-1'!S127,'3-2'!S127)</f>
        <v>0</v>
      </c>
      <c r="T127" s="878">
        <f>SUM('3-1'!T127,'3-2'!T127)</f>
        <v>0</v>
      </c>
      <c r="U127" s="878">
        <f>SUM('3-1'!U127,'3-2'!U127)</f>
        <v>0</v>
      </c>
      <c r="V127" s="878">
        <f>SUM('3-1'!V127,'3-2'!V127)</f>
        <v>0</v>
      </c>
      <c r="W127" s="879">
        <f>SUM('3-1'!W127,'3-2'!W127)</f>
        <v>0</v>
      </c>
      <c r="X127" s="877">
        <f>SUM('3-1'!X127,'3-2'!X127)</f>
        <v>0</v>
      </c>
      <c r="Y127" s="878">
        <f>SUM('3-1'!Y127,'3-2'!Y127)</f>
        <v>0</v>
      </c>
      <c r="Z127" s="878">
        <f>SUM('3-1'!Z127,'3-2'!Z127)</f>
        <v>0</v>
      </c>
      <c r="AA127" s="878">
        <f>SUM('3-1'!AA127,'3-2'!AA127)</f>
        <v>0</v>
      </c>
      <c r="AB127" s="879">
        <f>SUM('3-1'!AB127,'3-2'!AB127)</f>
        <v>0</v>
      </c>
      <c r="AC127" s="877">
        <f>SUM('3-1'!AC127,'3-2'!AC127)</f>
        <v>0</v>
      </c>
      <c r="AD127" s="878">
        <f>SUM('3-1'!AD127,'3-2'!AD127)</f>
        <v>0</v>
      </c>
      <c r="AE127" s="878">
        <f>SUM('3-1'!AE127,'3-2'!AE127)</f>
        <v>0</v>
      </c>
      <c r="AF127" s="878">
        <f>SUM('3-1'!AF127,'3-2'!AF127)</f>
        <v>0</v>
      </c>
      <c r="AG127" s="879">
        <f>SUM('3-1'!AG127,'3-2'!AG127)</f>
        <v>0</v>
      </c>
      <c r="AH127" s="877">
        <f>SUM('3-1'!AH127,'3-2'!AH127)</f>
        <v>0</v>
      </c>
      <c r="AI127" s="878">
        <f>SUM('3-1'!AI127,'3-2'!AI127)</f>
        <v>0</v>
      </c>
      <c r="AJ127" s="878">
        <f>SUM('3-1'!AJ127,'3-2'!AJ127)</f>
        <v>0</v>
      </c>
      <c r="AK127" s="878">
        <f>SUM('3-1'!AK127,'3-2'!AK127)</f>
        <v>0</v>
      </c>
      <c r="AL127" s="879">
        <f>SUM('3-1'!AL127,'3-2'!AL127)</f>
        <v>0</v>
      </c>
      <c r="AM127" s="877">
        <f>SUM('3-1'!AM127,'3-2'!AM127)</f>
        <v>0</v>
      </c>
      <c r="AN127" s="878">
        <f>SUM('3-1'!AN127,'3-2'!AN127)</f>
        <v>0</v>
      </c>
      <c r="AO127" s="878">
        <f>SUM('3-1'!AO127,'3-2'!AO127)</f>
        <v>0</v>
      </c>
      <c r="AP127" s="878">
        <f>SUM('3-1'!AP127,'3-2'!AP127)</f>
        <v>0</v>
      </c>
      <c r="AQ127" s="879">
        <f>SUM('3-1'!AQ127,'3-2'!AQ127)</f>
        <v>0</v>
      </c>
      <c r="AR127" s="898">
        <f>SUM('3-1'!AR127,'3-2'!AR127)</f>
        <v>0</v>
      </c>
    </row>
    <row r="128" spans="1:44" ht="17.25">
      <c r="A128" s="1651"/>
      <c r="B128" s="1646"/>
      <c r="C128" s="39" t="s">
        <v>44</v>
      </c>
      <c r="D128" s="279">
        <f t="shared" si="464"/>
        <v>0</v>
      </c>
      <c r="E128" s="513">
        <f t="shared" si="464"/>
        <v>0</v>
      </c>
      <c r="F128" s="525">
        <f t="shared" si="465"/>
        <v>0</v>
      </c>
      <c r="G128" s="525">
        <f t="shared" si="462"/>
        <v>0</v>
      </c>
      <c r="H128" s="526">
        <f t="shared" si="463"/>
        <v>0</v>
      </c>
      <c r="I128" s="880">
        <f>SUM('3-1'!I128,'3-2'!I128)</f>
        <v>0</v>
      </c>
      <c r="J128" s="882">
        <f>SUM('3-1'!J128,'3-2'!J128)</f>
        <v>0</v>
      </c>
      <c r="K128" s="881">
        <f>SUM('3-1'!K128,'3-2'!K128)</f>
        <v>0</v>
      </c>
      <c r="L128" s="882">
        <f>SUM('3-1'!L128,'3-2'!L128)</f>
        <v>0</v>
      </c>
      <c r="M128" s="883">
        <f>SUM('3-1'!M128,'3-2'!M128)</f>
        <v>0</v>
      </c>
      <c r="N128" s="880">
        <f>SUM('3-1'!N128,'3-2'!N128)</f>
        <v>0</v>
      </c>
      <c r="O128" s="882">
        <f>SUM('3-1'!O128,'3-2'!O128)</f>
        <v>0</v>
      </c>
      <c r="P128" s="881">
        <f>SUM('3-1'!P128,'3-2'!P128)</f>
        <v>0</v>
      </c>
      <c r="Q128" s="882">
        <f>SUM('3-1'!Q128,'3-2'!Q128)</f>
        <v>0</v>
      </c>
      <c r="R128" s="883">
        <f>SUM('3-1'!R128,'3-2'!R128)</f>
        <v>0</v>
      </c>
      <c r="S128" s="880">
        <f>SUM('3-1'!S128,'3-2'!S128)</f>
        <v>0</v>
      </c>
      <c r="T128" s="882">
        <f>SUM('3-1'!T128,'3-2'!T128)</f>
        <v>0</v>
      </c>
      <c r="U128" s="881">
        <f>SUM('3-1'!U128,'3-2'!U128)</f>
        <v>0</v>
      </c>
      <c r="V128" s="882">
        <f>SUM('3-1'!V128,'3-2'!V128)</f>
        <v>0</v>
      </c>
      <c r="W128" s="883">
        <f>SUM('3-1'!W128,'3-2'!W128)</f>
        <v>0</v>
      </c>
      <c r="X128" s="880">
        <f>SUM('3-1'!X128,'3-2'!X128)</f>
        <v>0</v>
      </c>
      <c r="Y128" s="882">
        <f>SUM('3-1'!Y128,'3-2'!Y128)</f>
        <v>0</v>
      </c>
      <c r="Z128" s="881">
        <f>SUM('3-1'!Z128,'3-2'!Z128)</f>
        <v>0</v>
      </c>
      <c r="AA128" s="882">
        <f>SUM('3-1'!AA128,'3-2'!AA128)</f>
        <v>0</v>
      </c>
      <c r="AB128" s="883">
        <f>SUM('3-1'!AB128,'3-2'!AB128)</f>
        <v>0</v>
      </c>
      <c r="AC128" s="880">
        <f>SUM('3-1'!AC128,'3-2'!AC128)</f>
        <v>0</v>
      </c>
      <c r="AD128" s="882">
        <f>SUM('3-1'!AD128,'3-2'!AD128)</f>
        <v>0</v>
      </c>
      <c r="AE128" s="881">
        <f>SUM('3-1'!AE128,'3-2'!AE128)</f>
        <v>0</v>
      </c>
      <c r="AF128" s="882">
        <f>SUM('3-1'!AF128,'3-2'!AF128)</f>
        <v>0</v>
      </c>
      <c r="AG128" s="883">
        <f>SUM('3-1'!AG128,'3-2'!AG128)</f>
        <v>0</v>
      </c>
      <c r="AH128" s="880">
        <f>SUM('3-1'!AH128,'3-2'!AH128)</f>
        <v>0</v>
      </c>
      <c r="AI128" s="882">
        <f>SUM('3-1'!AI128,'3-2'!AI128)</f>
        <v>0</v>
      </c>
      <c r="AJ128" s="881">
        <f>SUM('3-1'!AJ128,'3-2'!AJ128)</f>
        <v>0</v>
      </c>
      <c r="AK128" s="882">
        <f>SUM('3-1'!AK128,'3-2'!AK128)</f>
        <v>0</v>
      </c>
      <c r="AL128" s="883">
        <f>SUM('3-1'!AL128,'3-2'!AL128)</f>
        <v>0</v>
      </c>
      <c r="AM128" s="880">
        <f>SUM('3-1'!AM128,'3-2'!AM128)</f>
        <v>0</v>
      </c>
      <c r="AN128" s="882">
        <f>SUM('3-1'!AN128,'3-2'!AN128)</f>
        <v>0</v>
      </c>
      <c r="AO128" s="881">
        <f>SUM('3-1'!AO128,'3-2'!AO128)</f>
        <v>0</v>
      </c>
      <c r="AP128" s="882">
        <f>SUM('3-1'!AP128,'3-2'!AP128)</f>
        <v>0</v>
      </c>
      <c r="AQ128" s="883">
        <f>SUM('3-1'!AQ128,'3-2'!AQ128)</f>
        <v>0</v>
      </c>
      <c r="AR128" s="899">
        <f>SUM('3-1'!AR128,'3-2'!AR128)</f>
        <v>0</v>
      </c>
    </row>
    <row r="129" spans="1:44" ht="17.25">
      <c r="A129" s="1651"/>
      <c r="B129" s="1647" t="s">
        <v>73</v>
      </c>
      <c r="C129" s="38" t="s">
        <v>43</v>
      </c>
      <c r="D129" s="324">
        <f t="shared" si="464"/>
        <v>0</v>
      </c>
      <c r="E129" s="535">
        <f t="shared" si="464"/>
        <v>0</v>
      </c>
      <c r="F129" s="535">
        <f t="shared" si="465"/>
        <v>0</v>
      </c>
      <c r="G129" s="535">
        <f t="shared" si="462"/>
        <v>0</v>
      </c>
      <c r="H129" s="536">
        <f t="shared" si="463"/>
        <v>0</v>
      </c>
      <c r="I129" s="877">
        <f>SUM('3-1'!I129,'3-2'!I129)</f>
        <v>0</v>
      </c>
      <c r="J129" s="878">
        <f>SUM('3-1'!J129,'3-2'!J129)</f>
        <v>0</v>
      </c>
      <c r="K129" s="878">
        <f>SUM('3-1'!K129,'3-2'!K129)</f>
        <v>0</v>
      </c>
      <c r="L129" s="878">
        <f>SUM('3-1'!L129,'3-2'!L129)</f>
        <v>0</v>
      </c>
      <c r="M129" s="879">
        <f>SUM('3-1'!M129,'3-2'!M129)</f>
        <v>0</v>
      </c>
      <c r="N129" s="877">
        <f>SUM('3-1'!N129,'3-2'!N129)</f>
        <v>0</v>
      </c>
      <c r="O129" s="878">
        <f>SUM('3-1'!O129,'3-2'!O129)</f>
        <v>0</v>
      </c>
      <c r="P129" s="878">
        <f>SUM('3-1'!P129,'3-2'!P129)</f>
        <v>0</v>
      </c>
      <c r="Q129" s="878">
        <f>SUM('3-1'!Q129,'3-2'!Q129)</f>
        <v>0</v>
      </c>
      <c r="R129" s="879">
        <f>SUM('3-1'!R129,'3-2'!R129)</f>
        <v>0</v>
      </c>
      <c r="S129" s="877">
        <f>SUM('3-1'!S129,'3-2'!S129)</f>
        <v>0</v>
      </c>
      <c r="T129" s="878">
        <f>SUM('3-1'!T129,'3-2'!T129)</f>
        <v>0</v>
      </c>
      <c r="U129" s="878">
        <f>SUM('3-1'!U129,'3-2'!U129)</f>
        <v>0</v>
      </c>
      <c r="V129" s="878">
        <f>SUM('3-1'!V129,'3-2'!V129)</f>
        <v>0</v>
      </c>
      <c r="W129" s="879">
        <f>SUM('3-1'!W129,'3-2'!W129)</f>
        <v>0</v>
      </c>
      <c r="X129" s="877">
        <f>SUM('3-1'!X129,'3-2'!X129)</f>
        <v>0</v>
      </c>
      <c r="Y129" s="878">
        <f>SUM('3-1'!Y129,'3-2'!Y129)</f>
        <v>0</v>
      </c>
      <c r="Z129" s="878">
        <f>SUM('3-1'!Z129,'3-2'!Z129)</f>
        <v>0</v>
      </c>
      <c r="AA129" s="878">
        <f>SUM('3-1'!AA129,'3-2'!AA129)</f>
        <v>0</v>
      </c>
      <c r="AB129" s="879">
        <f>SUM('3-1'!AB129,'3-2'!AB129)</f>
        <v>0</v>
      </c>
      <c r="AC129" s="877">
        <f>SUM('3-1'!AC129,'3-2'!AC129)</f>
        <v>0</v>
      </c>
      <c r="AD129" s="878">
        <f>SUM('3-1'!AD129,'3-2'!AD129)</f>
        <v>0</v>
      </c>
      <c r="AE129" s="878">
        <f>SUM('3-1'!AE129,'3-2'!AE129)</f>
        <v>0</v>
      </c>
      <c r="AF129" s="878">
        <f>SUM('3-1'!AF129,'3-2'!AF129)</f>
        <v>0</v>
      </c>
      <c r="AG129" s="879">
        <f>SUM('3-1'!AG129,'3-2'!AG129)</f>
        <v>0</v>
      </c>
      <c r="AH129" s="877">
        <f>SUM('3-1'!AH129,'3-2'!AH129)</f>
        <v>0</v>
      </c>
      <c r="AI129" s="878">
        <f>SUM('3-1'!AI129,'3-2'!AI129)</f>
        <v>0</v>
      </c>
      <c r="AJ129" s="878">
        <f>SUM('3-1'!AJ129,'3-2'!AJ129)</f>
        <v>0</v>
      </c>
      <c r="AK129" s="878">
        <f>SUM('3-1'!AK129,'3-2'!AK129)</f>
        <v>0</v>
      </c>
      <c r="AL129" s="879">
        <f>SUM('3-1'!AL129,'3-2'!AL129)</f>
        <v>0</v>
      </c>
      <c r="AM129" s="877">
        <f>SUM('3-1'!AM129,'3-2'!AM129)</f>
        <v>0</v>
      </c>
      <c r="AN129" s="878">
        <f>SUM('3-1'!AN129,'3-2'!AN129)</f>
        <v>0</v>
      </c>
      <c r="AO129" s="878">
        <f>SUM('3-1'!AO129,'3-2'!AO129)</f>
        <v>0</v>
      </c>
      <c r="AP129" s="878">
        <f>SUM('3-1'!AP129,'3-2'!AP129)</f>
        <v>0</v>
      </c>
      <c r="AQ129" s="879">
        <f>SUM('3-1'!AQ129,'3-2'!AQ129)</f>
        <v>0</v>
      </c>
      <c r="AR129" s="898">
        <f>SUM('3-1'!AR129,'3-2'!AR129)</f>
        <v>0</v>
      </c>
    </row>
    <row r="130" spans="1:44" ht="17.25">
      <c r="A130" s="1651"/>
      <c r="B130" s="1646"/>
      <c r="C130" s="39" t="s">
        <v>44</v>
      </c>
      <c r="D130" s="279">
        <f t="shared" si="464"/>
        <v>0</v>
      </c>
      <c r="E130" s="513">
        <f t="shared" si="464"/>
        <v>0</v>
      </c>
      <c r="F130" s="525">
        <f t="shared" si="465"/>
        <v>0</v>
      </c>
      <c r="G130" s="525">
        <f t="shared" si="462"/>
        <v>0</v>
      </c>
      <c r="H130" s="526">
        <f t="shared" si="463"/>
        <v>0</v>
      </c>
      <c r="I130" s="880">
        <f>SUM('3-1'!I130,'3-2'!I130)</f>
        <v>0</v>
      </c>
      <c r="J130" s="882">
        <f>SUM('3-1'!J130,'3-2'!J130)</f>
        <v>0</v>
      </c>
      <c r="K130" s="881">
        <f>SUM('3-1'!K130,'3-2'!K130)</f>
        <v>0</v>
      </c>
      <c r="L130" s="882">
        <f>SUM('3-1'!L130,'3-2'!L130)</f>
        <v>0</v>
      </c>
      <c r="M130" s="883">
        <f>SUM('3-1'!M130,'3-2'!M130)</f>
        <v>0</v>
      </c>
      <c r="N130" s="880">
        <f>SUM('3-1'!N130,'3-2'!N130)</f>
        <v>0</v>
      </c>
      <c r="O130" s="882">
        <f>SUM('3-1'!O130,'3-2'!O130)</f>
        <v>0</v>
      </c>
      <c r="P130" s="881">
        <f>SUM('3-1'!P130,'3-2'!P130)</f>
        <v>0</v>
      </c>
      <c r="Q130" s="882">
        <f>SUM('3-1'!Q130,'3-2'!Q130)</f>
        <v>0</v>
      </c>
      <c r="R130" s="883">
        <f>SUM('3-1'!R130,'3-2'!R130)</f>
        <v>0</v>
      </c>
      <c r="S130" s="880">
        <f>SUM('3-1'!S130,'3-2'!S130)</f>
        <v>0</v>
      </c>
      <c r="T130" s="882">
        <f>SUM('3-1'!T130,'3-2'!T130)</f>
        <v>0</v>
      </c>
      <c r="U130" s="881">
        <f>SUM('3-1'!U130,'3-2'!U130)</f>
        <v>0</v>
      </c>
      <c r="V130" s="882">
        <f>SUM('3-1'!V130,'3-2'!V130)</f>
        <v>0</v>
      </c>
      <c r="W130" s="883">
        <f>SUM('3-1'!W130,'3-2'!W130)</f>
        <v>0</v>
      </c>
      <c r="X130" s="880">
        <f>SUM('3-1'!X130,'3-2'!X130)</f>
        <v>0</v>
      </c>
      <c r="Y130" s="882">
        <f>SUM('3-1'!Y130,'3-2'!Y130)</f>
        <v>0</v>
      </c>
      <c r="Z130" s="881">
        <f>SUM('3-1'!Z130,'3-2'!Z130)</f>
        <v>0</v>
      </c>
      <c r="AA130" s="882">
        <f>SUM('3-1'!AA130,'3-2'!AA130)</f>
        <v>0</v>
      </c>
      <c r="AB130" s="883">
        <f>SUM('3-1'!AB130,'3-2'!AB130)</f>
        <v>0</v>
      </c>
      <c r="AC130" s="880">
        <f>SUM('3-1'!AC130,'3-2'!AC130)</f>
        <v>0</v>
      </c>
      <c r="AD130" s="882">
        <f>SUM('3-1'!AD130,'3-2'!AD130)</f>
        <v>0</v>
      </c>
      <c r="AE130" s="881">
        <f>SUM('3-1'!AE130,'3-2'!AE130)</f>
        <v>0</v>
      </c>
      <c r="AF130" s="882">
        <f>SUM('3-1'!AF130,'3-2'!AF130)</f>
        <v>0</v>
      </c>
      <c r="AG130" s="883">
        <f>SUM('3-1'!AG130,'3-2'!AG130)</f>
        <v>0</v>
      </c>
      <c r="AH130" s="880">
        <f>SUM('3-1'!AH130,'3-2'!AH130)</f>
        <v>0</v>
      </c>
      <c r="AI130" s="882">
        <f>SUM('3-1'!AI130,'3-2'!AI130)</f>
        <v>0</v>
      </c>
      <c r="AJ130" s="881">
        <f>SUM('3-1'!AJ130,'3-2'!AJ130)</f>
        <v>0</v>
      </c>
      <c r="AK130" s="882">
        <f>SUM('3-1'!AK130,'3-2'!AK130)</f>
        <v>0</v>
      </c>
      <c r="AL130" s="883">
        <f>SUM('3-1'!AL130,'3-2'!AL130)</f>
        <v>0</v>
      </c>
      <c r="AM130" s="880">
        <f>SUM('3-1'!AM130,'3-2'!AM130)</f>
        <v>0</v>
      </c>
      <c r="AN130" s="882">
        <f>SUM('3-1'!AN130,'3-2'!AN130)</f>
        <v>0</v>
      </c>
      <c r="AO130" s="881">
        <f>SUM('3-1'!AO130,'3-2'!AO130)</f>
        <v>0</v>
      </c>
      <c r="AP130" s="882">
        <f>SUM('3-1'!AP130,'3-2'!AP130)</f>
        <v>0</v>
      </c>
      <c r="AQ130" s="883">
        <f>SUM('3-1'!AQ130,'3-2'!AQ130)</f>
        <v>0</v>
      </c>
      <c r="AR130" s="899">
        <f>SUM('3-1'!AR130,'3-2'!AR130)</f>
        <v>0</v>
      </c>
    </row>
    <row r="131" spans="1:44" ht="17.25">
      <c r="A131" s="1651"/>
      <c r="B131" s="1647" t="s">
        <v>74</v>
      </c>
      <c r="C131" s="38" t="s">
        <v>43</v>
      </c>
      <c r="D131" s="324">
        <f t="shared" si="464"/>
        <v>0</v>
      </c>
      <c r="E131" s="535">
        <f t="shared" si="464"/>
        <v>0</v>
      </c>
      <c r="F131" s="535">
        <f t="shared" si="465"/>
        <v>0</v>
      </c>
      <c r="G131" s="535">
        <f t="shared" si="462"/>
        <v>0</v>
      </c>
      <c r="H131" s="536">
        <f t="shared" si="463"/>
        <v>0</v>
      </c>
      <c r="I131" s="884">
        <f>SUM('3-1'!I131,'3-2'!I131)</f>
        <v>0</v>
      </c>
      <c r="J131" s="885">
        <f>SUM('3-1'!J131,'3-2'!J131)</f>
        <v>0</v>
      </c>
      <c r="K131" s="885">
        <f>SUM('3-1'!K131,'3-2'!K131)</f>
        <v>0</v>
      </c>
      <c r="L131" s="885">
        <f>SUM('3-1'!L131,'3-2'!L131)</f>
        <v>0</v>
      </c>
      <c r="M131" s="886">
        <f>SUM('3-1'!M131,'3-2'!M131)</f>
        <v>0</v>
      </c>
      <c r="N131" s="877">
        <f>SUM('3-1'!N131,'3-2'!N131)</f>
        <v>0</v>
      </c>
      <c r="O131" s="878">
        <f>SUM('3-1'!O131,'3-2'!O131)</f>
        <v>0</v>
      </c>
      <c r="P131" s="878">
        <f>SUM('3-1'!P131,'3-2'!P131)</f>
        <v>0</v>
      </c>
      <c r="Q131" s="878">
        <f>SUM('3-1'!Q131,'3-2'!Q131)</f>
        <v>0</v>
      </c>
      <c r="R131" s="879">
        <f>SUM('3-1'!R131,'3-2'!R131)</f>
        <v>0</v>
      </c>
      <c r="S131" s="877">
        <f>SUM('3-1'!S131,'3-2'!S131)</f>
        <v>0</v>
      </c>
      <c r="T131" s="878">
        <f>SUM('3-1'!T131,'3-2'!T131)</f>
        <v>0</v>
      </c>
      <c r="U131" s="878">
        <f>SUM('3-1'!U131,'3-2'!U131)</f>
        <v>0</v>
      </c>
      <c r="V131" s="878">
        <f>SUM('3-1'!V131,'3-2'!V131)</f>
        <v>0</v>
      </c>
      <c r="W131" s="879">
        <f>SUM('3-1'!W131,'3-2'!W131)</f>
        <v>0</v>
      </c>
      <c r="X131" s="877">
        <f>SUM('3-1'!X131,'3-2'!X131)</f>
        <v>0</v>
      </c>
      <c r="Y131" s="878">
        <f>SUM('3-1'!Y131,'3-2'!Y131)</f>
        <v>0</v>
      </c>
      <c r="Z131" s="878">
        <f>SUM('3-1'!Z131,'3-2'!Z131)</f>
        <v>0</v>
      </c>
      <c r="AA131" s="878">
        <f>SUM('3-1'!AA131,'3-2'!AA131)</f>
        <v>0</v>
      </c>
      <c r="AB131" s="879">
        <f>SUM('3-1'!AB131,'3-2'!AB131)</f>
        <v>0</v>
      </c>
      <c r="AC131" s="877">
        <f>SUM('3-1'!AC131,'3-2'!AC131)</f>
        <v>0</v>
      </c>
      <c r="AD131" s="878">
        <f>SUM('3-1'!AD131,'3-2'!AD131)</f>
        <v>0</v>
      </c>
      <c r="AE131" s="878">
        <f>SUM('3-1'!AE131,'3-2'!AE131)</f>
        <v>0</v>
      </c>
      <c r="AF131" s="878">
        <f>SUM('3-1'!AF131,'3-2'!AF131)</f>
        <v>0</v>
      </c>
      <c r="AG131" s="879">
        <f>SUM('3-1'!AG131,'3-2'!AG131)</f>
        <v>0</v>
      </c>
      <c r="AH131" s="877">
        <f>SUM('3-1'!AH131,'3-2'!AH131)</f>
        <v>0</v>
      </c>
      <c r="AI131" s="878">
        <f>SUM('3-1'!AI131,'3-2'!AI131)</f>
        <v>0</v>
      </c>
      <c r="AJ131" s="878">
        <f>SUM('3-1'!AJ131,'3-2'!AJ131)</f>
        <v>0</v>
      </c>
      <c r="AK131" s="878">
        <f>SUM('3-1'!AK131,'3-2'!AK131)</f>
        <v>0</v>
      </c>
      <c r="AL131" s="879">
        <f>SUM('3-1'!AL131,'3-2'!AL131)</f>
        <v>0</v>
      </c>
      <c r="AM131" s="877">
        <f>SUM('3-1'!AM131,'3-2'!AM131)</f>
        <v>0</v>
      </c>
      <c r="AN131" s="878">
        <f>SUM('3-1'!AN131,'3-2'!AN131)</f>
        <v>0</v>
      </c>
      <c r="AO131" s="878">
        <f>SUM('3-1'!AO131,'3-2'!AO131)</f>
        <v>0</v>
      </c>
      <c r="AP131" s="878">
        <f>SUM('3-1'!AP131,'3-2'!AP131)</f>
        <v>0</v>
      </c>
      <c r="AQ131" s="879">
        <f>SUM('3-1'!AQ131,'3-2'!AQ131)</f>
        <v>0</v>
      </c>
      <c r="AR131" s="898">
        <f>SUM('3-1'!AR131,'3-2'!AR131)</f>
        <v>0</v>
      </c>
    </row>
    <row r="132" spans="1:44" ht="17.25">
      <c r="A132" s="1651"/>
      <c r="B132" s="1646"/>
      <c r="C132" s="39" t="s">
        <v>44</v>
      </c>
      <c r="D132" s="279">
        <f t="shared" si="464"/>
        <v>0</v>
      </c>
      <c r="E132" s="513">
        <f t="shared" si="464"/>
        <v>0</v>
      </c>
      <c r="F132" s="525">
        <f t="shared" si="465"/>
        <v>0</v>
      </c>
      <c r="G132" s="525">
        <f t="shared" si="462"/>
        <v>0</v>
      </c>
      <c r="H132" s="526">
        <f t="shared" si="463"/>
        <v>0</v>
      </c>
      <c r="I132" s="887">
        <f>SUM('3-1'!I132,'3-2'!I132)</f>
        <v>0</v>
      </c>
      <c r="J132" s="889">
        <f>SUM('3-1'!J132,'3-2'!J132)</f>
        <v>0</v>
      </c>
      <c r="K132" s="888">
        <f>SUM('3-1'!K132,'3-2'!K132)</f>
        <v>0</v>
      </c>
      <c r="L132" s="889">
        <f>SUM('3-1'!L132,'3-2'!L132)</f>
        <v>0</v>
      </c>
      <c r="M132" s="890">
        <f>SUM('3-1'!M132,'3-2'!M132)</f>
        <v>0</v>
      </c>
      <c r="N132" s="880">
        <f>SUM('3-1'!N132,'3-2'!N132)</f>
        <v>0</v>
      </c>
      <c r="O132" s="882">
        <f>SUM('3-1'!O132,'3-2'!O132)</f>
        <v>0</v>
      </c>
      <c r="P132" s="881">
        <f>SUM('3-1'!P132,'3-2'!P132)</f>
        <v>0</v>
      </c>
      <c r="Q132" s="882">
        <f>SUM('3-1'!Q132,'3-2'!Q132)</f>
        <v>0</v>
      </c>
      <c r="R132" s="883">
        <f>SUM('3-1'!R132,'3-2'!R132)</f>
        <v>0</v>
      </c>
      <c r="S132" s="880">
        <f>SUM('3-1'!S132,'3-2'!S132)</f>
        <v>0</v>
      </c>
      <c r="T132" s="882">
        <f>SUM('3-1'!T132,'3-2'!T132)</f>
        <v>0</v>
      </c>
      <c r="U132" s="881">
        <f>SUM('3-1'!U132,'3-2'!U132)</f>
        <v>0</v>
      </c>
      <c r="V132" s="882">
        <f>SUM('3-1'!V132,'3-2'!V132)</f>
        <v>0</v>
      </c>
      <c r="W132" s="883">
        <f>SUM('3-1'!W132,'3-2'!W132)</f>
        <v>0</v>
      </c>
      <c r="X132" s="880">
        <f>SUM('3-1'!X132,'3-2'!X132)</f>
        <v>0</v>
      </c>
      <c r="Y132" s="882">
        <f>SUM('3-1'!Y132,'3-2'!Y132)</f>
        <v>0</v>
      </c>
      <c r="Z132" s="881">
        <f>SUM('3-1'!Z132,'3-2'!Z132)</f>
        <v>0</v>
      </c>
      <c r="AA132" s="882">
        <f>SUM('3-1'!AA132,'3-2'!AA132)</f>
        <v>0</v>
      </c>
      <c r="AB132" s="883">
        <f>SUM('3-1'!AB132,'3-2'!AB132)</f>
        <v>0</v>
      </c>
      <c r="AC132" s="880">
        <f>SUM('3-1'!AC132,'3-2'!AC132)</f>
        <v>0</v>
      </c>
      <c r="AD132" s="882">
        <f>SUM('3-1'!AD132,'3-2'!AD132)</f>
        <v>0</v>
      </c>
      <c r="AE132" s="881">
        <f>SUM('3-1'!AE132,'3-2'!AE132)</f>
        <v>0</v>
      </c>
      <c r="AF132" s="882">
        <f>SUM('3-1'!AF132,'3-2'!AF132)</f>
        <v>0</v>
      </c>
      <c r="AG132" s="883">
        <f>SUM('3-1'!AG132,'3-2'!AG132)</f>
        <v>0</v>
      </c>
      <c r="AH132" s="880">
        <f>SUM('3-1'!AH132,'3-2'!AH132)</f>
        <v>0</v>
      </c>
      <c r="AI132" s="882">
        <f>SUM('3-1'!AI132,'3-2'!AI132)</f>
        <v>0</v>
      </c>
      <c r="AJ132" s="881">
        <f>SUM('3-1'!AJ132,'3-2'!AJ132)</f>
        <v>0</v>
      </c>
      <c r="AK132" s="882">
        <f>SUM('3-1'!AK132,'3-2'!AK132)</f>
        <v>0</v>
      </c>
      <c r="AL132" s="883">
        <f>SUM('3-1'!AL132,'3-2'!AL132)</f>
        <v>0</v>
      </c>
      <c r="AM132" s="880">
        <f>SUM('3-1'!AM132,'3-2'!AM132)</f>
        <v>0</v>
      </c>
      <c r="AN132" s="882">
        <f>SUM('3-1'!AN132,'3-2'!AN132)</f>
        <v>0</v>
      </c>
      <c r="AO132" s="881">
        <f>SUM('3-1'!AO132,'3-2'!AO132)</f>
        <v>0</v>
      </c>
      <c r="AP132" s="882">
        <f>SUM('3-1'!AP132,'3-2'!AP132)</f>
        <v>0</v>
      </c>
      <c r="AQ132" s="883">
        <f>SUM('3-1'!AQ132,'3-2'!AQ132)</f>
        <v>0</v>
      </c>
      <c r="AR132" s="899">
        <f>SUM('3-1'!AR132,'3-2'!AR132)</f>
        <v>0</v>
      </c>
    </row>
    <row r="133" spans="1:44" ht="17.25">
      <c r="A133" s="1651"/>
      <c r="B133" s="1648" t="s">
        <v>75</v>
      </c>
      <c r="C133" s="38" t="s">
        <v>43</v>
      </c>
      <c r="D133" s="242">
        <f t="shared" si="464"/>
        <v>0</v>
      </c>
      <c r="E133" s="259">
        <f t="shared" si="464"/>
        <v>0</v>
      </c>
      <c r="F133" s="259">
        <f t="shared" si="465"/>
        <v>0</v>
      </c>
      <c r="G133" s="259">
        <f t="shared" si="462"/>
        <v>0</v>
      </c>
      <c r="H133" s="258">
        <f t="shared" si="463"/>
        <v>0</v>
      </c>
      <c r="I133" s="891">
        <f>SUM('3-1'!I133,'3-2'!I133)</f>
        <v>0</v>
      </c>
      <c r="J133" s="892">
        <f>SUM('3-1'!J133,'3-2'!J133)</f>
        <v>0</v>
      </c>
      <c r="K133" s="892">
        <f>SUM('3-1'!K133,'3-2'!K133)</f>
        <v>0</v>
      </c>
      <c r="L133" s="892">
        <f>SUM('3-1'!L133,'3-2'!L133)</f>
        <v>0</v>
      </c>
      <c r="M133" s="893">
        <f>SUM('3-1'!M133,'3-2'!M133)</f>
        <v>0</v>
      </c>
      <c r="N133" s="891">
        <f>SUM('3-1'!N133,'3-2'!N133)</f>
        <v>0</v>
      </c>
      <c r="O133" s="892">
        <f>SUM('3-1'!O133,'3-2'!O133)</f>
        <v>0</v>
      </c>
      <c r="P133" s="892">
        <f>SUM('3-1'!P133,'3-2'!P133)</f>
        <v>0</v>
      </c>
      <c r="Q133" s="892">
        <f>SUM('3-1'!Q133,'3-2'!Q133)</f>
        <v>0</v>
      </c>
      <c r="R133" s="893">
        <f>SUM('3-1'!R133,'3-2'!R133)</f>
        <v>0</v>
      </c>
      <c r="S133" s="891">
        <f>SUM('3-1'!S133,'3-2'!S133)</f>
        <v>0</v>
      </c>
      <c r="T133" s="892">
        <f>SUM('3-1'!T133,'3-2'!T133)</f>
        <v>0</v>
      </c>
      <c r="U133" s="892">
        <f>SUM('3-1'!U133,'3-2'!U133)</f>
        <v>0</v>
      </c>
      <c r="V133" s="892">
        <f>SUM('3-1'!V133,'3-2'!V133)</f>
        <v>0</v>
      </c>
      <c r="W133" s="893">
        <f>SUM('3-1'!W133,'3-2'!W133)</f>
        <v>0</v>
      </c>
      <c r="X133" s="891">
        <f>SUM('3-1'!X133,'3-2'!X133)</f>
        <v>0</v>
      </c>
      <c r="Y133" s="892">
        <f>SUM('3-1'!Y133,'3-2'!Y133)</f>
        <v>0</v>
      </c>
      <c r="Z133" s="892">
        <f>SUM('3-1'!Z133,'3-2'!Z133)</f>
        <v>0</v>
      </c>
      <c r="AA133" s="892">
        <f>SUM('3-1'!AA133,'3-2'!AA133)</f>
        <v>0</v>
      </c>
      <c r="AB133" s="893">
        <f>SUM('3-1'!AB133,'3-2'!AB133)</f>
        <v>0</v>
      </c>
      <c r="AC133" s="891">
        <f>SUM('3-1'!AC133,'3-2'!AC133)</f>
        <v>0</v>
      </c>
      <c r="AD133" s="892">
        <f>SUM('3-1'!AD133,'3-2'!AD133)</f>
        <v>0</v>
      </c>
      <c r="AE133" s="892">
        <f>SUM('3-1'!AE133,'3-2'!AE133)</f>
        <v>0</v>
      </c>
      <c r="AF133" s="892">
        <f>SUM('3-1'!AF133,'3-2'!AF133)</f>
        <v>0</v>
      </c>
      <c r="AG133" s="893">
        <f>SUM('3-1'!AG133,'3-2'!AG133)</f>
        <v>0</v>
      </c>
      <c r="AH133" s="891">
        <f>SUM('3-1'!AH133,'3-2'!AH133)</f>
        <v>0</v>
      </c>
      <c r="AI133" s="892">
        <f>SUM('3-1'!AI133,'3-2'!AI133)</f>
        <v>0</v>
      </c>
      <c r="AJ133" s="892">
        <f>SUM('3-1'!AJ133,'3-2'!AJ133)</f>
        <v>0</v>
      </c>
      <c r="AK133" s="892">
        <f>SUM('3-1'!AK133,'3-2'!AK133)</f>
        <v>0</v>
      </c>
      <c r="AL133" s="893">
        <f>SUM('3-1'!AL133,'3-2'!AL133)</f>
        <v>0</v>
      </c>
      <c r="AM133" s="891">
        <f>SUM('3-1'!AM133,'3-2'!AM133)</f>
        <v>0</v>
      </c>
      <c r="AN133" s="892">
        <f>SUM('3-1'!AN133,'3-2'!AN133)</f>
        <v>0</v>
      </c>
      <c r="AO133" s="892">
        <f>SUM('3-1'!AO133,'3-2'!AO133)</f>
        <v>0</v>
      </c>
      <c r="AP133" s="892">
        <f>SUM('3-1'!AP133,'3-2'!AP133)</f>
        <v>0</v>
      </c>
      <c r="AQ133" s="893">
        <f>SUM('3-1'!AQ133,'3-2'!AQ133)</f>
        <v>0</v>
      </c>
      <c r="AR133" s="900">
        <f>SUM('3-1'!AR133,'3-2'!AR133)</f>
        <v>0</v>
      </c>
    </row>
    <row r="134" spans="1:44" ht="18" thickBot="1">
      <c r="A134" s="1652"/>
      <c r="B134" s="1649"/>
      <c r="C134" s="46" t="s">
        <v>44</v>
      </c>
      <c r="D134" s="251">
        <f t="shared" si="464"/>
        <v>0</v>
      </c>
      <c r="E134" s="268">
        <f t="shared" si="464"/>
        <v>0</v>
      </c>
      <c r="F134" s="259">
        <f t="shared" si="465"/>
        <v>0</v>
      </c>
      <c r="G134" s="259">
        <f t="shared" si="462"/>
        <v>0</v>
      </c>
      <c r="H134" s="258">
        <f t="shared" si="463"/>
        <v>0</v>
      </c>
      <c r="I134" s="894">
        <f>SUM('3-1'!I134,'3-2'!I134)</f>
        <v>0</v>
      </c>
      <c r="J134" s="896">
        <f>SUM('3-1'!J134,'3-2'!J134)</f>
        <v>0</v>
      </c>
      <c r="K134" s="895">
        <f>SUM('3-1'!K134,'3-2'!K134)</f>
        <v>0</v>
      </c>
      <c r="L134" s="896">
        <f>SUM('3-1'!L134,'3-2'!L134)</f>
        <v>0</v>
      </c>
      <c r="M134" s="897">
        <f>SUM('3-1'!M134,'3-2'!M134)</f>
        <v>0</v>
      </c>
      <c r="N134" s="894">
        <f>SUM('3-1'!N134,'3-2'!N134)</f>
        <v>0</v>
      </c>
      <c r="O134" s="896">
        <f>SUM('3-1'!O134,'3-2'!O134)</f>
        <v>0</v>
      </c>
      <c r="P134" s="895">
        <f>SUM('3-1'!P134,'3-2'!P134)</f>
        <v>0</v>
      </c>
      <c r="Q134" s="896">
        <f>SUM('3-1'!Q134,'3-2'!Q134)</f>
        <v>0</v>
      </c>
      <c r="R134" s="897">
        <f>SUM('3-1'!R134,'3-2'!R134)</f>
        <v>0</v>
      </c>
      <c r="S134" s="894">
        <f>SUM('3-1'!S134,'3-2'!S134)</f>
        <v>0</v>
      </c>
      <c r="T134" s="896">
        <f>SUM('3-1'!T134,'3-2'!T134)</f>
        <v>0</v>
      </c>
      <c r="U134" s="895">
        <f>SUM('3-1'!U134,'3-2'!U134)</f>
        <v>0</v>
      </c>
      <c r="V134" s="896">
        <f>SUM('3-1'!V134,'3-2'!V134)</f>
        <v>0</v>
      </c>
      <c r="W134" s="897">
        <f>SUM('3-1'!W134,'3-2'!W134)</f>
        <v>0</v>
      </c>
      <c r="X134" s="894">
        <f>SUM('3-1'!X134,'3-2'!X134)</f>
        <v>0</v>
      </c>
      <c r="Y134" s="896">
        <f>SUM('3-1'!Y134,'3-2'!Y134)</f>
        <v>0</v>
      </c>
      <c r="Z134" s="895">
        <f>SUM('3-1'!Z134,'3-2'!Z134)</f>
        <v>0</v>
      </c>
      <c r="AA134" s="896">
        <f>SUM('3-1'!AA134,'3-2'!AA134)</f>
        <v>0</v>
      </c>
      <c r="AB134" s="897">
        <f>SUM('3-1'!AB134,'3-2'!AB134)</f>
        <v>0</v>
      </c>
      <c r="AC134" s="894">
        <f>SUM('3-1'!AC134,'3-2'!AC134)</f>
        <v>0</v>
      </c>
      <c r="AD134" s="896">
        <f>SUM('3-1'!AD134,'3-2'!AD134)</f>
        <v>0</v>
      </c>
      <c r="AE134" s="895">
        <f>SUM('3-1'!AE134,'3-2'!AE134)</f>
        <v>0</v>
      </c>
      <c r="AF134" s="896">
        <f>SUM('3-1'!AF134,'3-2'!AF134)</f>
        <v>0</v>
      </c>
      <c r="AG134" s="897">
        <f>SUM('3-1'!AG134,'3-2'!AG134)</f>
        <v>0</v>
      </c>
      <c r="AH134" s="894">
        <f>SUM('3-1'!AH134,'3-2'!AH134)</f>
        <v>0</v>
      </c>
      <c r="AI134" s="896">
        <f>SUM('3-1'!AI134,'3-2'!AI134)</f>
        <v>0</v>
      </c>
      <c r="AJ134" s="895">
        <f>SUM('3-1'!AJ134,'3-2'!AJ134)</f>
        <v>0</v>
      </c>
      <c r="AK134" s="896">
        <f>SUM('3-1'!AK134,'3-2'!AK134)</f>
        <v>0</v>
      </c>
      <c r="AL134" s="897">
        <f>SUM('3-1'!AL134,'3-2'!AL134)</f>
        <v>0</v>
      </c>
      <c r="AM134" s="894">
        <f>SUM('3-1'!AM134,'3-2'!AM134)</f>
        <v>0</v>
      </c>
      <c r="AN134" s="896">
        <f>SUM('3-1'!AN134,'3-2'!AN134)</f>
        <v>0</v>
      </c>
      <c r="AO134" s="895">
        <f>SUM('3-1'!AO134,'3-2'!AO134)</f>
        <v>0</v>
      </c>
      <c r="AP134" s="896">
        <f>SUM('3-1'!AP134,'3-2'!AP134)</f>
        <v>0</v>
      </c>
      <c r="AQ134" s="897">
        <f>SUM('3-1'!AQ134,'3-2'!AQ134)</f>
        <v>0</v>
      </c>
      <c r="AR134" s="901">
        <f>SUM('3-1'!AR134,'3-2'!AR134)</f>
        <v>0</v>
      </c>
    </row>
    <row r="135" spans="1:44" ht="17.25">
      <c r="A135" s="1650" t="s">
        <v>147</v>
      </c>
      <c r="B135" s="1645" t="s">
        <v>69</v>
      </c>
      <c r="C135" s="183" t="s">
        <v>43</v>
      </c>
      <c r="D135" s="234">
        <f t="shared" ref="D135:E138" si="466">SUM(I135,N135,S135,X135,AC135,AH135,AM135)</f>
        <v>1574</v>
      </c>
      <c r="E135" s="323">
        <f t="shared" si="466"/>
        <v>1391</v>
      </c>
      <c r="F135" s="323">
        <f>G135+H135</f>
        <v>155958</v>
      </c>
      <c r="G135" s="323">
        <f t="shared" ref="G135:G136" si="467">SUM(L135,Q135,V135,AA135,AF135,AK135,AP135)</f>
        <v>106980</v>
      </c>
      <c r="H135" s="235">
        <f t="shared" ref="H135:H136" si="468">SUM(M135,R135,W135,AB135,AG135,AL135,AQ135)</f>
        <v>48978</v>
      </c>
      <c r="I135" s="236">
        <f>SUM(I137,I139,I141,I143,I145,I147)</f>
        <v>816</v>
      </c>
      <c r="J135" s="237">
        <f>SUM(J137,J139,J141,J143,J145,J147)</f>
        <v>795</v>
      </c>
      <c r="K135" s="237">
        <f>L135+M135</f>
        <v>125414</v>
      </c>
      <c r="L135" s="237">
        <f t="shared" ref="L135:M135" si="469">SUM(L137,L139,L141,L143,L145,L147)</f>
        <v>89262</v>
      </c>
      <c r="M135" s="238">
        <f t="shared" si="469"/>
        <v>36152</v>
      </c>
      <c r="N135" s="236">
        <f>SUM(N137,N139,N141,N143,N145,N147)</f>
        <v>198</v>
      </c>
      <c r="O135" s="237">
        <f>SUM(O137,O139,O141,O143,O145,O147)</f>
        <v>193</v>
      </c>
      <c r="P135" s="237">
        <f>Q135+R135</f>
        <v>3537</v>
      </c>
      <c r="Q135" s="237">
        <f t="shared" ref="Q135:R135" si="470">SUM(Q137,Q139,Q141,Q143,Q145,Q147)</f>
        <v>1459</v>
      </c>
      <c r="R135" s="238">
        <f t="shared" si="470"/>
        <v>2078</v>
      </c>
      <c r="S135" s="236">
        <f>SUM(S137,S139,S141,S143,S145,S147)</f>
        <v>295</v>
      </c>
      <c r="T135" s="237">
        <f>SUM(T137,T139,T141,T143,T145,T147)</f>
        <v>295</v>
      </c>
      <c r="U135" s="237">
        <f t="shared" ref="U135:U136" si="471">V135+W135</f>
        <v>10281</v>
      </c>
      <c r="V135" s="237">
        <f t="shared" ref="V135:X135" si="472">SUM(V137,V139,V141,V143,V145,V147)</f>
        <v>3328</v>
      </c>
      <c r="W135" s="238">
        <f t="shared" si="472"/>
        <v>6953</v>
      </c>
      <c r="X135" s="236">
        <f t="shared" si="472"/>
        <v>9</v>
      </c>
      <c r="Y135" s="237">
        <f t="shared" ref="Y135" si="473">SUM(Y137,Y139,Y141,Y143,Y145,Y147)</f>
        <v>9</v>
      </c>
      <c r="Z135" s="237">
        <f>AA135+AB135</f>
        <v>699</v>
      </c>
      <c r="AA135" s="237">
        <f t="shared" ref="AA135:AC135" si="474">SUM(AA137,AA139,AA141,AA143,AA145,AA147)</f>
        <v>60</v>
      </c>
      <c r="AB135" s="238">
        <f t="shared" si="474"/>
        <v>639</v>
      </c>
      <c r="AC135" s="236">
        <f t="shared" si="474"/>
        <v>177</v>
      </c>
      <c r="AD135" s="237">
        <f t="shared" ref="AD135" si="475">SUM(AD137,AD139,AD141,AD143,AD145,AD147)</f>
        <v>90</v>
      </c>
      <c r="AE135" s="237">
        <f>AF135+AG135</f>
        <v>9690</v>
      </c>
      <c r="AF135" s="237">
        <f t="shared" ref="AF135:AH135" si="476">SUM(AF137,AF139,AF141,AF143,AF145,AF147)</f>
        <v>9347</v>
      </c>
      <c r="AG135" s="238">
        <f t="shared" si="476"/>
        <v>343</v>
      </c>
      <c r="AH135" s="236">
        <f t="shared" si="476"/>
        <v>63</v>
      </c>
      <c r="AI135" s="237">
        <f t="shared" ref="AI135" si="477">SUM(AI137,AI139,AI141,AI143,AI145,AI147)</f>
        <v>1</v>
      </c>
      <c r="AJ135" s="237">
        <f>AK135+AL135</f>
        <v>5109</v>
      </c>
      <c r="AK135" s="237">
        <f t="shared" ref="AK135:AM135" si="478">SUM(AK137,AK139,AK141,AK143,AK145,AK147)</f>
        <v>2729</v>
      </c>
      <c r="AL135" s="238">
        <f t="shared" si="478"/>
        <v>2380</v>
      </c>
      <c r="AM135" s="236">
        <f t="shared" si="478"/>
        <v>16</v>
      </c>
      <c r="AN135" s="237">
        <f t="shared" ref="AN135" si="479">SUM(AN137,AN139,AN141,AN143,AN145,AN147)</f>
        <v>8</v>
      </c>
      <c r="AO135" s="237">
        <f>AP135+AQ135</f>
        <v>1228</v>
      </c>
      <c r="AP135" s="237">
        <f t="shared" ref="AP135:AR135" si="480">SUM(AP137,AP139,AP141,AP143,AP145,AP147)</f>
        <v>795</v>
      </c>
      <c r="AQ135" s="238">
        <f t="shared" si="480"/>
        <v>433</v>
      </c>
      <c r="AR135" s="368">
        <f t="shared" si="480"/>
        <v>17624</v>
      </c>
    </row>
    <row r="136" spans="1:44" ht="17.25">
      <c r="A136" s="1651"/>
      <c r="B136" s="1646"/>
      <c r="C136" s="40" t="s">
        <v>44</v>
      </c>
      <c r="D136" s="240">
        <f t="shared" si="466"/>
        <v>1238</v>
      </c>
      <c r="E136" s="216">
        <f t="shared" si="466"/>
        <v>1144</v>
      </c>
      <c r="F136" s="216">
        <f>G136+H136</f>
        <v>142340</v>
      </c>
      <c r="G136" s="216">
        <f t="shared" si="467"/>
        <v>100012</v>
      </c>
      <c r="H136" s="241">
        <f t="shared" si="468"/>
        <v>42328</v>
      </c>
      <c r="I136" s="212">
        <f>SUM(I138,I140,I142,I144,I146,I148)</f>
        <v>816</v>
      </c>
      <c r="J136" s="211">
        <f>SUM(J138,J140,J142,J144,J146,J148)</f>
        <v>795</v>
      </c>
      <c r="K136" s="211">
        <f>L136+M136</f>
        <v>125414</v>
      </c>
      <c r="L136" s="211">
        <f t="shared" ref="L136:M136" si="481">SUM(L138,L140,L142,L144,L146,L148)</f>
        <v>89262</v>
      </c>
      <c r="M136" s="217">
        <f t="shared" si="481"/>
        <v>36152</v>
      </c>
      <c r="N136" s="212">
        <f>SUM(N138,N140,N142,N144,N146,N148)</f>
        <v>198</v>
      </c>
      <c r="O136" s="211">
        <f>SUM(O138,O140,O142,O144,O146,O148)</f>
        <v>193</v>
      </c>
      <c r="P136" s="211">
        <f>Q136+R136</f>
        <v>3537</v>
      </c>
      <c r="Q136" s="211">
        <f t="shared" ref="Q136:S136" si="482">SUM(Q138,Q140,Q142,Q144,Q146,Q148)</f>
        <v>1459</v>
      </c>
      <c r="R136" s="217">
        <f t="shared" si="482"/>
        <v>2078</v>
      </c>
      <c r="S136" s="212">
        <f t="shared" si="482"/>
        <v>49</v>
      </c>
      <c r="T136" s="211">
        <f t="shared" ref="T136" si="483">SUM(T138,T140,T142,T144,T146,T148)</f>
        <v>49</v>
      </c>
      <c r="U136" s="211">
        <f t="shared" si="471"/>
        <v>369</v>
      </c>
      <c r="V136" s="211">
        <f t="shared" ref="V136:X136" si="484">SUM(V138,V140,V142,V144,V146,V148)</f>
        <v>3</v>
      </c>
      <c r="W136" s="217">
        <f t="shared" si="484"/>
        <v>366</v>
      </c>
      <c r="X136" s="212">
        <f t="shared" si="484"/>
        <v>9</v>
      </c>
      <c r="Y136" s="211">
        <f t="shared" ref="Y136" si="485">SUM(Y138,Y140,Y142,Y144,Y146,Y148)</f>
        <v>9</v>
      </c>
      <c r="Z136" s="211">
        <f>AA136+AB136</f>
        <v>699</v>
      </c>
      <c r="AA136" s="211">
        <f t="shared" ref="AA136:AC136" si="486">SUM(AA138,AA140,AA142,AA144,AA146,AA148)</f>
        <v>60</v>
      </c>
      <c r="AB136" s="217">
        <f t="shared" si="486"/>
        <v>639</v>
      </c>
      <c r="AC136" s="212">
        <f t="shared" si="486"/>
        <v>89</v>
      </c>
      <c r="AD136" s="211">
        <f t="shared" ref="AD136" si="487">SUM(AD138,AD140,AD142,AD144,AD146,AD148)</f>
        <v>89</v>
      </c>
      <c r="AE136" s="211">
        <f>AF136+AG136</f>
        <v>6102</v>
      </c>
      <c r="AF136" s="211">
        <f t="shared" ref="AF136:AH136" si="488">SUM(AF138,AF140,AF142,AF144,AF146,AF148)</f>
        <v>5770</v>
      </c>
      <c r="AG136" s="217">
        <f t="shared" si="488"/>
        <v>332</v>
      </c>
      <c r="AH136" s="212">
        <f t="shared" si="488"/>
        <v>62</v>
      </c>
      <c r="AI136" s="211">
        <f t="shared" ref="AI136" si="489">SUM(AI138,AI140,AI142,AI144,AI146,AI148)</f>
        <v>1</v>
      </c>
      <c r="AJ136" s="211">
        <f>AK136+AL136</f>
        <v>5069</v>
      </c>
      <c r="AK136" s="211">
        <f t="shared" ref="AK136:AM136" si="490">SUM(AK138,AK140,AK142,AK144,AK146,AK148)</f>
        <v>2707</v>
      </c>
      <c r="AL136" s="217">
        <f t="shared" si="490"/>
        <v>2362</v>
      </c>
      <c r="AM136" s="212">
        <f t="shared" si="490"/>
        <v>15</v>
      </c>
      <c r="AN136" s="211">
        <f t="shared" ref="AN136" si="491">SUM(AN138,AN140,AN142,AN144,AN146,AN148)</f>
        <v>8</v>
      </c>
      <c r="AO136" s="211">
        <f>AP136+AQ136</f>
        <v>1150</v>
      </c>
      <c r="AP136" s="211">
        <f t="shared" ref="AP136:AR136" si="492">SUM(AP138,AP140,AP142,AP144,AP146,AP148)</f>
        <v>751</v>
      </c>
      <c r="AQ136" s="217">
        <f t="shared" si="492"/>
        <v>399</v>
      </c>
      <c r="AR136" s="369">
        <f t="shared" si="492"/>
        <v>196</v>
      </c>
    </row>
    <row r="137" spans="1:44" ht="17.25">
      <c r="A137" s="1651"/>
      <c r="B137" s="1647" t="s">
        <v>70</v>
      </c>
      <c r="C137" s="38" t="s">
        <v>43</v>
      </c>
      <c r="D137" s="324">
        <f t="shared" si="466"/>
        <v>915</v>
      </c>
      <c r="E137" s="535">
        <f t="shared" si="466"/>
        <v>841</v>
      </c>
      <c r="F137" s="535">
        <f>G137+H137</f>
        <v>135110</v>
      </c>
      <c r="G137" s="535">
        <f t="shared" ref="G137:G148" si="493">SUM(L137+Q137+V137+AA137+AF137+AK137+AP137)</f>
        <v>95494</v>
      </c>
      <c r="H137" s="536">
        <f t="shared" ref="H137:H148" si="494">SUM(M137+R137+W137+AB137+AG137+AL137+AQ137)</f>
        <v>39616</v>
      </c>
      <c r="I137" s="591">
        <f>SUM('3-1'!I137,'3-2'!I137)</f>
        <v>808</v>
      </c>
      <c r="J137" s="592">
        <f>SUM('3-1'!J137,'3-2'!J137)</f>
        <v>795</v>
      </c>
      <c r="K137" s="592">
        <f>SUM('3-1'!K137,'3-2'!K137)</f>
        <v>125001</v>
      </c>
      <c r="L137" s="592">
        <f>SUM('3-1'!L137,'3-2'!L137)</f>
        <v>88858</v>
      </c>
      <c r="M137" s="593">
        <f>SUM('3-1'!M137,'3-2'!M137)</f>
        <v>36143</v>
      </c>
      <c r="N137" s="591">
        <f>SUM('3-1'!N137,'3-2'!N137)</f>
        <v>0</v>
      </c>
      <c r="O137" s="592">
        <f>SUM('3-1'!O137,'3-2'!O137)</f>
        <v>0</v>
      </c>
      <c r="P137" s="592">
        <f>SUM('3-1'!P137,'3-2'!P137)</f>
        <v>0</v>
      </c>
      <c r="Q137" s="592">
        <f>SUM('3-1'!Q137,'3-2'!Q137)</f>
        <v>0</v>
      </c>
      <c r="R137" s="593">
        <f>SUM('3-1'!R137,'3-2'!R137)</f>
        <v>0</v>
      </c>
      <c r="S137" s="591">
        <f>SUM('3-1'!S137,'3-2'!S137)</f>
        <v>0</v>
      </c>
      <c r="T137" s="592">
        <f>SUM('3-1'!T137,'3-2'!T137)</f>
        <v>0</v>
      </c>
      <c r="U137" s="592">
        <f>SUM('3-1'!U137,'3-2'!U137)</f>
        <v>0</v>
      </c>
      <c r="V137" s="592">
        <f>SUM('3-1'!V137,'3-2'!V137)</f>
        <v>0</v>
      </c>
      <c r="W137" s="593">
        <f>SUM('3-1'!W137,'3-2'!W137)</f>
        <v>0</v>
      </c>
      <c r="X137" s="591">
        <f>SUM('3-1'!X137,'3-2'!X137)</f>
        <v>9</v>
      </c>
      <c r="Y137" s="592">
        <f>SUM('3-1'!Y137,'3-2'!Y137)</f>
        <v>9</v>
      </c>
      <c r="Z137" s="592">
        <f>SUM('3-1'!Z137,'3-2'!Z137)</f>
        <v>699</v>
      </c>
      <c r="AA137" s="592">
        <f>SUM('3-1'!AA137,'3-2'!AA137)</f>
        <v>60</v>
      </c>
      <c r="AB137" s="593">
        <f>SUM('3-1'!AB137,'3-2'!AB137)</f>
        <v>639</v>
      </c>
      <c r="AC137" s="591">
        <f>SUM('3-1'!AC137,'3-2'!AC137)</f>
        <v>37</v>
      </c>
      <c r="AD137" s="592">
        <f>SUM('3-1'!AD137,'3-2'!AD137)</f>
        <v>37</v>
      </c>
      <c r="AE137" s="592">
        <f>SUM('3-1'!AE137,'3-2'!AE137)</f>
        <v>3940</v>
      </c>
      <c r="AF137" s="592">
        <f>SUM('3-1'!AF137,'3-2'!AF137)</f>
        <v>3608</v>
      </c>
      <c r="AG137" s="593">
        <f>SUM('3-1'!AG137,'3-2'!AG137)</f>
        <v>332</v>
      </c>
      <c r="AH137" s="591">
        <f>SUM('3-1'!AH137,'3-2'!AH137)</f>
        <v>55</v>
      </c>
      <c r="AI137" s="592">
        <f>SUM('3-1'!AI137,'3-2'!AI137)</f>
        <v>0</v>
      </c>
      <c r="AJ137" s="592">
        <f>SUM('3-1'!AJ137,'3-2'!AJ137)</f>
        <v>4819</v>
      </c>
      <c r="AK137" s="592">
        <f>SUM('3-1'!AK137,'3-2'!AK137)</f>
        <v>2561</v>
      </c>
      <c r="AL137" s="593">
        <f>SUM('3-1'!AL137,'3-2'!AL137)</f>
        <v>2258</v>
      </c>
      <c r="AM137" s="591">
        <f>SUM('3-1'!AM137,'3-2'!AM137)</f>
        <v>6</v>
      </c>
      <c r="AN137" s="592">
        <f>SUM('3-1'!AN137,'3-2'!AN137)</f>
        <v>0</v>
      </c>
      <c r="AO137" s="592">
        <f>SUM('3-1'!AO137,'3-2'!AO137)</f>
        <v>651</v>
      </c>
      <c r="AP137" s="592">
        <f>SUM('3-1'!AP137,'3-2'!AP137)</f>
        <v>407</v>
      </c>
      <c r="AQ137" s="593">
        <f>SUM('3-1'!AQ137,'3-2'!AQ137)</f>
        <v>244</v>
      </c>
      <c r="AR137" s="542">
        <f>SUM('3-1'!AR137,'3-2'!AR137)</f>
        <v>15789</v>
      </c>
    </row>
    <row r="138" spans="1:44" ht="17.25">
      <c r="A138" s="1651"/>
      <c r="B138" s="1646"/>
      <c r="C138" s="39" t="s">
        <v>44</v>
      </c>
      <c r="D138" s="594">
        <f t="shared" si="466"/>
        <v>914</v>
      </c>
      <c r="E138" s="1542">
        <f t="shared" si="466"/>
        <v>841</v>
      </c>
      <c r="F138" s="525">
        <f t="shared" ref="F138:F148" si="495">G138+H138</f>
        <v>135086</v>
      </c>
      <c r="G138" s="525">
        <f t="shared" si="493"/>
        <v>95481</v>
      </c>
      <c r="H138" s="526">
        <f t="shared" si="494"/>
        <v>39605</v>
      </c>
      <c r="I138" s="330">
        <f>SUM('3-1'!I138,'3-2'!I138)</f>
        <v>808</v>
      </c>
      <c r="J138" s="331">
        <f>SUM('3-1'!J138,'3-2'!J138)</f>
        <v>795</v>
      </c>
      <c r="K138" s="331">
        <f>SUM('3-1'!K138,'3-2'!K138)</f>
        <v>125001</v>
      </c>
      <c r="L138" s="331">
        <f>SUM('3-1'!L138,'3-2'!L138)</f>
        <v>88858</v>
      </c>
      <c r="M138" s="332">
        <f>SUM('3-1'!M138,'3-2'!M138)</f>
        <v>36143</v>
      </c>
      <c r="N138" s="330">
        <f>SUM('3-1'!N138,'3-2'!N138)</f>
        <v>0</v>
      </c>
      <c r="O138" s="331">
        <f>SUM('3-1'!O138,'3-2'!O138)</f>
        <v>0</v>
      </c>
      <c r="P138" s="331">
        <f>SUM('3-1'!P138,'3-2'!P138)</f>
        <v>0</v>
      </c>
      <c r="Q138" s="331">
        <f>SUM('3-1'!Q138,'3-2'!Q138)</f>
        <v>0</v>
      </c>
      <c r="R138" s="332">
        <f>SUM('3-1'!R138,'3-2'!R138)</f>
        <v>0</v>
      </c>
      <c r="S138" s="330">
        <f>SUM('3-1'!S138,'3-2'!S138)</f>
        <v>0</v>
      </c>
      <c r="T138" s="331">
        <f>SUM('3-1'!T138,'3-2'!T138)</f>
        <v>0</v>
      </c>
      <c r="U138" s="331">
        <f>SUM('3-1'!U138,'3-2'!U138)</f>
        <v>0</v>
      </c>
      <c r="V138" s="331">
        <f>SUM('3-1'!V138,'3-2'!V138)</f>
        <v>0</v>
      </c>
      <c r="W138" s="332">
        <f>SUM('3-1'!W138,'3-2'!W138)</f>
        <v>0</v>
      </c>
      <c r="X138" s="330">
        <f>SUM('3-1'!X138,'3-2'!X138)</f>
        <v>9</v>
      </c>
      <c r="Y138" s="331">
        <f>SUM('3-1'!Y138,'3-2'!Y138)</f>
        <v>9</v>
      </c>
      <c r="Z138" s="331">
        <f>SUM('3-1'!Z138,'3-2'!Z138)</f>
        <v>699</v>
      </c>
      <c r="AA138" s="331">
        <f>SUM('3-1'!AA138,'3-2'!AA138)</f>
        <v>60</v>
      </c>
      <c r="AB138" s="332">
        <f>SUM('3-1'!AB138,'3-2'!AB138)</f>
        <v>639</v>
      </c>
      <c r="AC138" s="330">
        <f>SUM('3-1'!AC138,'3-2'!AC138)</f>
        <v>37</v>
      </c>
      <c r="AD138" s="331">
        <f>SUM('3-1'!AD138,'3-2'!AD138)</f>
        <v>37</v>
      </c>
      <c r="AE138" s="331">
        <f>SUM('3-1'!AE138,'3-2'!AE138)</f>
        <v>3940</v>
      </c>
      <c r="AF138" s="331">
        <f>SUM('3-1'!AF138,'3-2'!AF138)</f>
        <v>3608</v>
      </c>
      <c r="AG138" s="332">
        <f>SUM('3-1'!AG138,'3-2'!AG138)</f>
        <v>332</v>
      </c>
      <c r="AH138" s="330">
        <f>SUM('3-1'!AH138,'3-2'!AH138)</f>
        <v>55</v>
      </c>
      <c r="AI138" s="331">
        <f>SUM('3-1'!AI138,'3-2'!AI138)</f>
        <v>0</v>
      </c>
      <c r="AJ138" s="331">
        <f>SUM('3-1'!AJ138,'3-2'!AJ138)</f>
        <v>4819</v>
      </c>
      <c r="AK138" s="331">
        <f>SUM('3-1'!AK138,'3-2'!AK138)</f>
        <v>2561</v>
      </c>
      <c r="AL138" s="332">
        <f>SUM('3-1'!AL138,'3-2'!AL138)</f>
        <v>2258</v>
      </c>
      <c r="AM138" s="330">
        <f>SUM('3-1'!AM138,'3-2'!AM138)</f>
        <v>5</v>
      </c>
      <c r="AN138" s="331">
        <f>SUM('3-1'!AN138,'3-2'!AN138)</f>
        <v>0</v>
      </c>
      <c r="AO138" s="331">
        <f>SUM('3-1'!AO138,'3-2'!AO138)</f>
        <v>627</v>
      </c>
      <c r="AP138" s="331">
        <f>SUM('3-1'!AP138,'3-2'!AP138)</f>
        <v>394</v>
      </c>
      <c r="AQ138" s="332">
        <f>SUM('3-1'!AQ138,'3-2'!AQ138)</f>
        <v>233</v>
      </c>
      <c r="AR138" s="544">
        <f>SUM('3-1'!AR138,'3-2'!AR138)</f>
        <v>178</v>
      </c>
    </row>
    <row r="139" spans="1:44" ht="17.25">
      <c r="A139" s="1651"/>
      <c r="B139" s="1647" t="s">
        <v>71</v>
      </c>
      <c r="C139" s="38" t="s">
        <v>43</v>
      </c>
      <c r="D139" s="324">
        <f t="shared" ref="D139:E148" si="496">SUM(I139,N139,S139,X139,AC139,AH139,AM139)</f>
        <v>6</v>
      </c>
      <c r="E139" s="535">
        <f t="shared" si="496"/>
        <v>1</v>
      </c>
      <c r="F139" s="535">
        <f t="shared" si="495"/>
        <v>323</v>
      </c>
      <c r="G139" s="535">
        <f t="shared" si="493"/>
        <v>303</v>
      </c>
      <c r="H139" s="536">
        <f t="shared" si="494"/>
        <v>20</v>
      </c>
      <c r="I139" s="591">
        <f>SUM('3-1'!I139,'3-2'!I139)</f>
        <v>5</v>
      </c>
      <c r="J139" s="592">
        <f>SUM('3-1'!J139,'3-2'!J139)</f>
        <v>0</v>
      </c>
      <c r="K139" s="592">
        <f>SUM('3-1'!K139,'3-2'!K139)</f>
        <v>279</v>
      </c>
      <c r="L139" s="592">
        <f>SUM('3-1'!L139,'3-2'!L139)</f>
        <v>270</v>
      </c>
      <c r="M139" s="593">
        <f>SUM('3-1'!M139,'3-2'!M139)</f>
        <v>9</v>
      </c>
      <c r="N139" s="591">
        <f>SUM('3-1'!N139,'3-2'!N139)</f>
        <v>0</v>
      </c>
      <c r="O139" s="592">
        <f>SUM('3-1'!O139,'3-2'!O139)</f>
        <v>0</v>
      </c>
      <c r="P139" s="592">
        <f>SUM('3-1'!P139,'3-2'!P139)</f>
        <v>0</v>
      </c>
      <c r="Q139" s="592">
        <f>SUM('3-1'!Q139,'3-2'!Q139)</f>
        <v>0</v>
      </c>
      <c r="R139" s="593">
        <f>SUM('3-1'!R139,'3-2'!R139)</f>
        <v>0</v>
      </c>
      <c r="S139" s="591">
        <f>SUM('3-1'!S139,'3-2'!S139)</f>
        <v>0</v>
      </c>
      <c r="T139" s="592">
        <f>SUM('3-1'!T139,'3-2'!T139)</f>
        <v>0</v>
      </c>
      <c r="U139" s="592">
        <f>SUM('3-1'!U139,'3-2'!U139)</f>
        <v>0</v>
      </c>
      <c r="V139" s="592">
        <f>SUM('3-1'!V139,'3-2'!V139)</f>
        <v>0</v>
      </c>
      <c r="W139" s="593">
        <f>SUM('3-1'!W139,'3-2'!W139)</f>
        <v>0</v>
      </c>
      <c r="X139" s="591">
        <f>SUM('3-1'!X139,'3-2'!X139)</f>
        <v>0</v>
      </c>
      <c r="Y139" s="592">
        <f>SUM('3-1'!Y139,'3-2'!Y139)</f>
        <v>0</v>
      </c>
      <c r="Z139" s="592">
        <f>SUM('3-1'!Z139,'3-2'!Z139)</f>
        <v>0</v>
      </c>
      <c r="AA139" s="592">
        <f>SUM('3-1'!AA139,'3-2'!AA139)</f>
        <v>0</v>
      </c>
      <c r="AB139" s="593">
        <f>SUM('3-1'!AB139,'3-2'!AB139)</f>
        <v>0</v>
      </c>
      <c r="AC139" s="591">
        <f>SUM('3-1'!AC139,'3-2'!AC139)</f>
        <v>1</v>
      </c>
      <c r="AD139" s="592">
        <f>SUM('3-1'!AD139,'3-2'!AD139)</f>
        <v>1</v>
      </c>
      <c r="AE139" s="592">
        <f>SUM('3-1'!AE139,'3-2'!AE139)</f>
        <v>44</v>
      </c>
      <c r="AF139" s="592">
        <f>SUM('3-1'!AF139,'3-2'!AF139)</f>
        <v>33</v>
      </c>
      <c r="AG139" s="593">
        <f>SUM('3-1'!AG139,'3-2'!AG139)</f>
        <v>11</v>
      </c>
      <c r="AH139" s="591">
        <f>SUM('3-1'!AH139,'3-2'!AH139)</f>
        <v>0</v>
      </c>
      <c r="AI139" s="592">
        <f>SUM('3-1'!AI139,'3-2'!AI139)</f>
        <v>0</v>
      </c>
      <c r="AJ139" s="592">
        <f>SUM('3-1'!AJ139,'3-2'!AJ139)</f>
        <v>0</v>
      </c>
      <c r="AK139" s="592">
        <f>SUM('3-1'!AK139,'3-2'!AK139)</f>
        <v>0</v>
      </c>
      <c r="AL139" s="593">
        <f>SUM('3-1'!AL139,'3-2'!AL139)</f>
        <v>0</v>
      </c>
      <c r="AM139" s="591">
        <f>SUM('3-1'!AM139,'3-2'!AM139)</f>
        <v>0</v>
      </c>
      <c r="AN139" s="592">
        <f>SUM('3-1'!AN139,'3-2'!AN139)</f>
        <v>0</v>
      </c>
      <c r="AO139" s="592">
        <f>SUM('3-1'!AO139,'3-2'!AO139)</f>
        <v>0</v>
      </c>
      <c r="AP139" s="592">
        <f>SUM('3-1'!AP139,'3-2'!AP139)</f>
        <v>0</v>
      </c>
      <c r="AQ139" s="593">
        <f>SUM('3-1'!AQ139,'3-2'!AQ139)</f>
        <v>0</v>
      </c>
      <c r="AR139" s="542">
        <f>SUM('3-1'!AR139,'3-2'!AR139)</f>
        <v>18</v>
      </c>
    </row>
    <row r="140" spans="1:44" ht="17.25">
      <c r="A140" s="1651"/>
      <c r="B140" s="1646"/>
      <c r="C140" s="39" t="s">
        <v>44</v>
      </c>
      <c r="D140" s="279">
        <f t="shared" si="496"/>
        <v>5</v>
      </c>
      <c r="E140" s="513">
        <f t="shared" si="496"/>
        <v>0</v>
      </c>
      <c r="F140" s="525">
        <f t="shared" si="495"/>
        <v>304</v>
      </c>
      <c r="G140" s="525">
        <f t="shared" si="493"/>
        <v>295</v>
      </c>
      <c r="H140" s="526">
        <f t="shared" si="494"/>
        <v>9</v>
      </c>
      <c r="I140" s="330">
        <f>SUM('3-1'!I140,'3-2'!I140)</f>
        <v>5</v>
      </c>
      <c r="J140" s="331">
        <f>SUM('3-1'!J140,'3-2'!J140)</f>
        <v>0</v>
      </c>
      <c r="K140" s="331">
        <f>SUM('3-1'!K140,'3-2'!K140)</f>
        <v>279</v>
      </c>
      <c r="L140" s="331">
        <f>SUM('3-1'!L140,'3-2'!L140)</f>
        <v>270</v>
      </c>
      <c r="M140" s="332">
        <f>SUM('3-1'!M140,'3-2'!M140)</f>
        <v>9</v>
      </c>
      <c r="N140" s="330">
        <f>SUM('3-1'!N140,'3-2'!N140)</f>
        <v>0</v>
      </c>
      <c r="O140" s="331">
        <f>SUM('3-1'!O140,'3-2'!O140)</f>
        <v>0</v>
      </c>
      <c r="P140" s="331">
        <f>SUM('3-1'!P140,'3-2'!P140)</f>
        <v>0</v>
      </c>
      <c r="Q140" s="331">
        <f>SUM('3-1'!Q140,'3-2'!Q140)</f>
        <v>0</v>
      </c>
      <c r="R140" s="332">
        <f>SUM('3-1'!R140,'3-2'!R140)</f>
        <v>0</v>
      </c>
      <c r="S140" s="330">
        <f>SUM('3-1'!S140,'3-2'!S140)</f>
        <v>0</v>
      </c>
      <c r="T140" s="331">
        <f>SUM('3-1'!T140,'3-2'!T140)</f>
        <v>0</v>
      </c>
      <c r="U140" s="331">
        <f>SUM('3-1'!U140,'3-2'!U140)</f>
        <v>0</v>
      </c>
      <c r="V140" s="331">
        <f>SUM('3-1'!V140,'3-2'!V140)</f>
        <v>0</v>
      </c>
      <c r="W140" s="332">
        <f>SUM('3-1'!W140,'3-2'!W140)</f>
        <v>0</v>
      </c>
      <c r="X140" s="330">
        <f>SUM('3-1'!X140,'3-2'!X140)</f>
        <v>0</v>
      </c>
      <c r="Y140" s="331">
        <f>SUM('3-1'!Y140,'3-2'!Y140)</f>
        <v>0</v>
      </c>
      <c r="Z140" s="331">
        <f>SUM('3-1'!Z140,'3-2'!Z140)</f>
        <v>0</v>
      </c>
      <c r="AA140" s="331">
        <f>SUM('3-1'!AA140,'3-2'!AA140)</f>
        <v>0</v>
      </c>
      <c r="AB140" s="332">
        <f>SUM('3-1'!AB140,'3-2'!AB140)</f>
        <v>0</v>
      </c>
      <c r="AC140" s="330">
        <f>SUM('3-1'!AC140,'3-2'!AC140)</f>
        <v>0</v>
      </c>
      <c r="AD140" s="331">
        <f>SUM('3-1'!AD140,'3-2'!AD140)</f>
        <v>0</v>
      </c>
      <c r="AE140" s="331">
        <f>SUM('3-1'!AE140,'3-2'!AE140)</f>
        <v>25</v>
      </c>
      <c r="AF140" s="331">
        <f>SUM('3-1'!AF140,'3-2'!AF140)</f>
        <v>25</v>
      </c>
      <c r="AG140" s="332">
        <f>SUM('3-1'!AG140,'3-2'!AG140)</f>
        <v>0</v>
      </c>
      <c r="AH140" s="330">
        <f>SUM('3-1'!AH140,'3-2'!AH140)</f>
        <v>0</v>
      </c>
      <c r="AI140" s="331">
        <f>SUM('3-1'!AI140,'3-2'!AI140)</f>
        <v>0</v>
      </c>
      <c r="AJ140" s="331">
        <f>SUM('3-1'!AJ140,'3-2'!AJ140)</f>
        <v>0</v>
      </c>
      <c r="AK140" s="331">
        <f>SUM('3-1'!AK140,'3-2'!AK140)</f>
        <v>0</v>
      </c>
      <c r="AL140" s="332">
        <f>SUM('3-1'!AL140,'3-2'!AL140)</f>
        <v>0</v>
      </c>
      <c r="AM140" s="330">
        <f>SUM('3-1'!AM140,'3-2'!AM140)</f>
        <v>0</v>
      </c>
      <c r="AN140" s="331">
        <f>SUM('3-1'!AN140,'3-2'!AN140)</f>
        <v>0</v>
      </c>
      <c r="AO140" s="331">
        <f>SUM('3-1'!AO140,'3-2'!AO140)</f>
        <v>0</v>
      </c>
      <c r="AP140" s="331">
        <f>SUM('3-1'!AP140,'3-2'!AP140)</f>
        <v>0</v>
      </c>
      <c r="AQ140" s="332">
        <f>SUM('3-1'!AQ140,'3-2'!AQ140)</f>
        <v>0</v>
      </c>
      <c r="AR140" s="544">
        <f>SUM('3-1'!AR140,'3-2'!AR140)</f>
        <v>18</v>
      </c>
    </row>
    <row r="141" spans="1:44" ht="17.25">
      <c r="A141" s="1651"/>
      <c r="B141" s="1647" t="s">
        <v>72</v>
      </c>
      <c r="C141" s="38" t="s">
        <v>43</v>
      </c>
      <c r="D141" s="324">
        <f t="shared" si="496"/>
        <v>0</v>
      </c>
      <c r="E141" s="535">
        <f t="shared" si="496"/>
        <v>0</v>
      </c>
      <c r="F141" s="535">
        <f t="shared" si="495"/>
        <v>0</v>
      </c>
      <c r="G141" s="535">
        <f t="shared" si="493"/>
        <v>0</v>
      </c>
      <c r="H141" s="536">
        <f t="shared" si="494"/>
        <v>0</v>
      </c>
      <c r="I141" s="591">
        <f>SUM('3-1'!I141,'3-2'!I141)</f>
        <v>0</v>
      </c>
      <c r="J141" s="592">
        <f>SUM('3-1'!J141,'3-2'!J141)</f>
        <v>0</v>
      </c>
      <c r="K141" s="592">
        <f>SUM('3-1'!K141,'3-2'!K141)</f>
        <v>0</v>
      </c>
      <c r="L141" s="592">
        <f>SUM('3-1'!L141,'3-2'!L141)</f>
        <v>0</v>
      </c>
      <c r="M141" s="593">
        <f>SUM('3-1'!M141,'3-2'!M141)</f>
        <v>0</v>
      </c>
      <c r="N141" s="591">
        <f>SUM('3-1'!N141,'3-2'!N141)</f>
        <v>0</v>
      </c>
      <c r="O141" s="592">
        <f>SUM('3-1'!O141,'3-2'!O141)</f>
        <v>0</v>
      </c>
      <c r="P141" s="592">
        <f>SUM('3-1'!P141,'3-2'!P141)</f>
        <v>0</v>
      </c>
      <c r="Q141" s="592">
        <f>SUM('3-1'!Q141,'3-2'!Q141)</f>
        <v>0</v>
      </c>
      <c r="R141" s="593">
        <f>SUM('3-1'!R141,'3-2'!R141)</f>
        <v>0</v>
      </c>
      <c r="S141" s="591">
        <f>SUM('3-1'!S141,'3-2'!S141)</f>
        <v>0</v>
      </c>
      <c r="T141" s="592">
        <f>SUM('3-1'!T141,'3-2'!T141)</f>
        <v>0</v>
      </c>
      <c r="U141" s="592">
        <f>SUM('3-1'!U141,'3-2'!U141)</f>
        <v>0</v>
      </c>
      <c r="V141" s="592">
        <f>SUM('3-1'!V141,'3-2'!V141)</f>
        <v>0</v>
      </c>
      <c r="W141" s="593">
        <f>SUM('3-1'!W141,'3-2'!W141)</f>
        <v>0</v>
      </c>
      <c r="X141" s="591">
        <f>SUM('3-1'!X141,'3-2'!X141)</f>
        <v>0</v>
      </c>
      <c r="Y141" s="592">
        <f>SUM('3-1'!Y141,'3-2'!Y141)</f>
        <v>0</v>
      </c>
      <c r="Z141" s="592">
        <f>SUM('3-1'!Z141,'3-2'!Z141)</f>
        <v>0</v>
      </c>
      <c r="AA141" s="592">
        <f>SUM('3-1'!AA141,'3-2'!AA141)</f>
        <v>0</v>
      </c>
      <c r="AB141" s="593">
        <f>SUM('3-1'!AB141,'3-2'!AB141)</f>
        <v>0</v>
      </c>
      <c r="AC141" s="591">
        <f>SUM('3-1'!AC141,'3-2'!AC141)</f>
        <v>0</v>
      </c>
      <c r="AD141" s="592">
        <f>SUM('3-1'!AD141,'3-2'!AD141)</f>
        <v>0</v>
      </c>
      <c r="AE141" s="592">
        <f>SUM('3-1'!AE141,'3-2'!AE141)</f>
        <v>0</v>
      </c>
      <c r="AF141" s="592">
        <f>SUM('3-1'!AF141,'3-2'!AF141)</f>
        <v>0</v>
      </c>
      <c r="AG141" s="593">
        <f>SUM('3-1'!AG141,'3-2'!AG141)</f>
        <v>0</v>
      </c>
      <c r="AH141" s="591">
        <f>SUM('3-1'!AH141,'3-2'!AH141)</f>
        <v>0</v>
      </c>
      <c r="AI141" s="592">
        <f>SUM('3-1'!AI141,'3-2'!AI141)</f>
        <v>0</v>
      </c>
      <c r="AJ141" s="592">
        <f>SUM('3-1'!AJ141,'3-2'!AJ141)</f>
        <v>0</v>
      </c>
      <c r="AK141" s="592">
        <f>SUM('3-1'!AK141,'3-2'!AK141)</f>
        <v>0</v>
      </c>
      <c r="AL141" s="593">
        <f>SUM('3-1'!AL141,'3-2'!AL141)</f>
        <v>0</v>
      </c>
      <c r="AM141" s="591">
        <f>SUM('3-1'!AM141,'3-2'!AM141)</f>
        <v>0</v>
      </c>
      <c r="AN141" s="592">
        <f>SUM('3-1'!AN141,'3-2'!AN141)</f>
        <v>0</v>
      </c>
      <c r="AO141" s="592">
        <f>SUM('3-1'!AO141,'3-2'!AO141)</f>
        <v>0</v>
      </c>
      <c r="AP141" s="592">
        <f>SUM('3-1'!AP141,'3-2'!AP141)</f>
        <v>0</v>
      </c>
      <c r="AQ141" s="593">
        <f>SUM('3-1'!AQ141,'3-2'!AQ141)</f>
        <v>0</v>
      </c>
      <c r="AR141" s="542">
        <f>SUM('3-1'!AR141,'3-2'!AR141)</f>
        <v>0</v>
      </c>
    </row>
    <row r="142" spans="1:44" ht="17.25">
      <c r="A142" s="1651"/>
      <c r="B142" s="1646"/>
      <c r="C142" s="39" t="s">
        <v>44</v>
      </c>
      <c r="D142" s="279">
        <f t="shared" si="496"/>
        <v>0</v>
      </c>
      <c r="E142" s="513">
        <f t="shared" si="496"/>
        <v>0</v>
      </c>
      <c r="F142" s="525">
        <f t="shared" si="495"/>
        <v>0</v>
      </c>
      <c r="G142" s="525">
        <f t="shared" si="493"/>
        <v>0</v>
      </c>
      <c r="H142" s="526">
        <f t="shared" si="494"/>
        <v>0</v>
      </c>
      <c r="I142" s="330">
        <f>SUM('3-1'!I142,'3-2'!I142)</f>
        <v>0</v>
      </c>
      <c r="J142" s="331">
        <f>SUM('3-1'!J142,'3-2'!J142)</f>
        <v>0</v>
      </c>
      <c r="K142" s="331">
        <f>SUM('3-1'!K142,'3-2'!K142)</f>
        <v>0</v>
      </c>
      <c r="L142" s="331">
        <f>SUM('3-1'!L142,'3-2'!L142)</f>
        <v>0</v>
      </c>
      <c r="M142" s="332">
        <f>SUM('3-1'!M142,'3-2'!M142)</f>
        <v>0</v>
      </c>
      <c r="N142" s="330">
        <f>SUM('3-1'!N142,'3-2'!N142)</f>
        <v>0</v>
      </c>
      <c r="O142" s="331">
        <f>SUM('3-1'!O142,'3-2'!O142)</f>
        <v>0</v>
      </c>
      <c r="P142" s="331">
        <f>SUM('3-1'!P142,'3-2'!P142)</f>
        <v>0</v>
      </c>
      <c r="Q142" s="331">
        <f>SUM('3-1'!Q142,'3-2'!Q142)</f>
        <v>0</v>
      </c>
      <c r="R142" s="332">
        <f>SUM('3-1'!R142,'3-2'!R142)</f>
        <v>0</v>
      </c>
      <c r="S142" s="330">
        <f>SUM('3-1'!S142,'3-2'!S142)</f>
        <v>0</v>
      </c>
      <c r="T142" s="331">
        <f>SUM('3-1'!T142,'3-2'!T142)</f>
        <v>0</v>
      </c>
      <c r="U142" s="331">
        <f>SUM('3-1'!U142,'3-2'!U142)</f>
        <v>0</v>
      </c>
      <c r="V142" s="331">
        <f>SUM('3-1'!V142,'3-2'!V142)</f>
        <v>0</v>
      </c>
      <c r="W142" s="332">
        <f>SUM('3-1'!W142,'3-2'!W142)</f>
        <v>0</v>
      </c>
      <c r="X142" s="330">
        <f>SUM('3-1'!X142,'3-2'!X142)</f>
        <v>0</v>
      </c>
      <c r="Y142" s="331">
        <f>SUM('3-1'!Y142,'3-2'!Y142)</f>
        <v>0</v>
      </c>
      <c r="Z142" s="331">
        <f>SUM('3-1'!Z142,'3-2'!Z142)</f>
        <v>0</v>
      </c>
      <c r="AA142" s="331">
        <f>SUM('3-1'!AA142,'3-2'!AA142)</f>
        <v>0</v>
      </c>
      <c r="AB142" s="332">
        <f>SUM('3-1'!AB142,'3-2'!AB142)</f>
        <v>0</v>
      </c>
      <c r="AC142" s="330">
        <f>SUM('3-1'!AC142,'3-2'!AC142)</f>
        <v>0</v>
      </c>
      <c r="AD142" s="331">
        <f>SUM('3-1'!AD142,'3-2'!AD142)</f>
        <v>0</v>
      </c>
      <c r="AE142" s="331">
        <f>SUM('3-1'!AE142,'3-2'!AE142)</f>
        <v>0</v>
      </c>
      <c r="AF142" s="331">
        <f>SUM('3-1'!AF142,'3-2'!AF142)</f>
        <v>0</v>
      </c>
      <c r="AG142" s="332">
        <f>SUM('3-1'!AG142,'3-2'!AG142)</f>
        <v>0</v>
      </c>
      <c r="AH142" s="330">
        <f>SUM('3-1'!AH142,'3-2'!AH142)</f>
        <v>0</v>
      </c>
      <c r="AI142" s="331">
        <f>SUM('3-1'!AI142,'3-2'!AI142)</f>
        <v>0</v>
      </c>
      <c r="AJ142" s="331">
        <f>SUM('3-1'!AJ142,'3-2'!AJ142)</f>
        <v>0</v>
      </c>
      <c r="AK142" s="331">
        <f>SUM('3-1'!AK142,'3-2'!AK142)</f>
        <v>0</v>
      </c>
      <c r="AL142" s="332">
        <f>SUM('3-1'!AL142,'3-2'!AL142)</f>
        <v>0</v>
      </c>
      <c r="AM142" s="330">
        <f>SUM('3-1'!AM142,'3-2'!AM142)</f>
        <v>0</v>
      </c>
      <c r="AN142" s="331">
        <f>SUM('3-1'!AN142,'3-2'!AN142)</f>
        <v>0</v>
      </c>
      <c r="AO142" s="331">
        <f>SUM('3-1'!AO142,'3-2'!AO142)</f>
        <v>0</v>
      </c>
      <c r="AP142" s="331">
        <f>SUM('3-1'!AP142,'3-2'!AP142)</f>
        <v>0</v>
      </c>
      <c r="AQ142" s="332">
        <f>SUM('3-1'!AQ142,'3-2'!AQ142)</f>
        <v>0</v>
      </c>
      <c r="AR142" s="544">
        <f>SUM('3-1'!AR142,'3-2'!AR142)</f>
        <v>0</v>
      </c>
    </row>
    <row r="143" spans="1:44" ht="17.25">
      <c r="A143" s="1651"/>
      <c r="B143" s="1647" t="s">
        <v>73</v>
      </c>
      <c r="C143" s="498" t="s">
        <v>43</v>
      </c>
      <c r="D143" s="324">
        <f t="shared" si="496"/>
        <v>0</v>
      </c>
      <c r="E143" s="535">
        <f t="shared" si="496"/>
        <v>0</v>
      </c>
      <c r="F143" s="535">
        <f t="shared" si="495"/>
        <v>0</v>
      </c>
      <c r="G143" s="535">
        <f t="shared" si="493"/>
        <v>0</v>
      </c>
      <c r="H143" s="536">
        <f t="shared" si="494"/>
        <v>0</v>
      </c>
      <c r="I143" s="591">
        <f>SUM('3-1'!I143,'3-2'!I143)</f>
        <v>0</v>
      </c>
      <c r="J143" s="592">
        <f>SUM('3-1'!J143,'3-2'!J143)</f>
        <v>0</v>
      </c>
      <c r="K143" s="592">
        <f>SUM('3-1'!K143,'3-2'!K143)</f>
        <v>0</v>
      </c>
      <c r="L143" s="592">
        <f>SUM('3-1'!L143,'3-2'!L143)</f>
        <v>0</v>
      </c>
      <c r="M143" s="593">
        <f>SUM('3-1'!M143,'3-2'!M143)</f>
        <v>0</v>
      </c>
      <c r="N143" s="591">
        <f>SUM('3-1'!N143,'3-2'!N143)</f>
        <v>0</v>
      </c>
      <c r="O143" s="592">
        <f>SUM('3-1'!O143,'3-2'!O143)</f>
        <v>0</v>
      </c>
      <c r="P143" s="592">
        <f>SUM('3-1'!P143,'3-2'!P143)</f>
        <v>0</v>
      </c>
      <c r="Q143" s="592">
        <f>SUM('3-1'!Q143,'3-2'!Q143)</f>
        <v>0</v>
      </c>
      <c r="R143" s="593">
        <f>SUM('3-1'!R143,'3-2'!R143)</f>
        <v>0</v>
      </c>
      <c r="S143" s="591">
        <f>SUM('3-1'!S143,'3-2'!S143)</f>
        <v>0</v>
      </c>
      <c r="T143" s="592">
        <f>SUM('3-1'!T143,'3-2'!T143)</f>
        <v>0</v>
      </c>
      <c r="U143" s="592">
        <f>SUM('3-1'!U143,'3-2'!U143)</f>
        <v>0</v>
      </c>
      <c r="V143" s="592">
        <f>SUM('3-1'!V143,'3-2'!V143)</f>
        <v>0</v>
      </c>
      <c r="W143" s="593">
        <f>SUM('3-1'!W143,'3-2'!W143)</f>
        <v>0</v>
      </c>
      <c r="X143" s="591">
        <f>SUM('3-1'!X143,'3-2'!X143)</f>
        <v>0</v>
      </c>
      <c r="Y143" s="592">
        <f>SUM('3-1'!Y143,'3-2'!Y143)</f>
        <v>0</v>
      </c>
      <c r="Z143" s="592">
        <f>SUM('3-1'!Z143,'3-2'!Z143)</f>
        <v>0</v>
      </c>
      <c r="AA143" s="592">
        <f>SUM('3-1'!AA143,'3-2'!AA143)</f>
        <v>0</v>
      </c>
      <c r="AB143" s="593">
        <f>SUM('3-1'!AB143,'3-2'!AB143)</f>
        <v>0</v>
      </c>
      <c r="AC143" s="591">
        <f>SUM('3-1'!AC143,'3-2'!AC143)</f>
        <v>0</v>
      </c>
      <c r="AD143" s="592">
        <f>SUM('3-1'!AD143,'3-2'!AD143)</f>
        <v>0</v>
      </c>
      <c r="AE143" s="592">
        <f>SUM('3-1'!AE143,'3-2'!AE143)</f>
        <v>0</v>
      </c>
      <c r="AF143" s="592">
        <f>SUM('3-1'!AF143,'3-2'!AF143)</f>
        <v>0</v>
      </c>
      <c r="AG143" s="593">
        <f>SUM('3-1'!AG143,'3-2'!AG143)</f>
        <v>0</v>
      </c>
      <c r="AH143" s="591">
        <f>SUM('3-1'!AH143,'3-2'!AH143)</f>
        <v>0</v>
      </c>
      <c r="AI143" s="592">
        <f>SUM('3-1'!AI143,'3-2'!AI143)</f>
        <v>0</v>
      </c>
      <c r="AJ143" s="592">
        <f>SUM('3-1'!AJ143,'3-2'!AJ143)</f>
        <v>0</v>
      </c>
      <c r="AK143" s="592">
        <f>SUM('3-1'!AK143,'3-2'!AK143)</f>
        <v>0</v>
      </c>
      <c r="AL143" s="593">
        <f>SUM('3-1'!AL143,'3-2'!AL143)</f>
        <v>0</v>
      </c>
      <c r="AM143" s="591">
        <f>SUM('3-1'!AM143,'3-2'!AM143)</f>
        <v>0</v>
      </c>
      <c r="AN143" s="592">
        <f>SUM('3-1'!AN143,'3-2'!AN143)</f>
        <v>0</v>
      </c>
      <c r="AO143" s="592">
        <f>SUM('3-1'!AO143,'3-2'!AO143)</f>
        <v>0</v>
      </c>
      <c r="AP143" s="592">
        <f>SUM('3-1'!AP143,'3-2'!AP143)</f>
        <v>0</v>
      </c>
      <c r="AQ143" s="593">
        <f>SUM('3-1'!AQ143,'3-2'!AQ143)</f>
        <v>0</v>
      </c>
      <c r="AR143" s="542">
        <f>SUM('3-1'!AR143,'3-2'!AR143)</f>
        <v>0</v>
      </c>
    </row>
    <row r="144" spans="1:44" ht="17.25">
      <c r="A144" s="1651"/>
      <c r="B144" s="1646"/>
      <c r="C144" s="313" t="s">
        <v>44</v>
      </c>
      <c r="D144" s="279">
        <f t="shared" si="496"/>
        <v>0</v>
      </c>
      <c r="E144" s="513">
        <f t="shared" si="496"/>
        <v>0</v>
      </c>
      <c r="F144" s="525">
        <f t="shared" si="495"/>
        <v>0</v>
      </c>
      <c r="G144" s="525">
        <f t="shared" si="493"/>
        <v>0</v>
      </c>
      <c r="H144" s="526">
        <f t="shared" si="494"/>
        <v>0</v>
      </c>
      <c r="I144" s="330">
        <f>SUM('3-1'!I144,'3-2'!I144)</f>
        <v>0</v>
      </c>
      <c r="J144" s="331">
        <f>SUM('3-1'!J144,'3-2'!J144)</f>
        <v>0</v>
      </c>
      <c r="K144" s="331">
        <f>SUM('3-1'!K144,'3-2'!K144)</f>
        <v>0</v>
      </c>
      <c r="L144" s="331">
        <f>SUM('3-1'!L144,'3-2'!L144)</f>
        <v>0</v>
      </c>
      <c r="M144" s="332">
        <f>SUM('3-1'!M144,'3-2'!M144)</f>
        <v>0</v>
      </c>
      <c r="N144" s="330">
        <f>SUM('3-1'!N144,'3-2'!N144)</f>
        <v>0</v>
      </c>
      <c r="O144" s="331">
        <f>SUM('3-1'!O144,'3-2'!O144)</f>
        <v>0</v>
      </c>
      <c r="P144" s="331">
        <f>SUM('3-1'!P144,'3-2'!P144)</f>
        <v>0</v>
      </c>
      <c r="Q144" s="331">
        <f>SUM('3-1'!Q144,'3-2'!Q144)</f>
        <v>0</v>
      </c>
      <c r="R144" s="332">
        <f>SUM('3-1'!R144,'3-2'!R144)</f>
        <v>0</v>
      </c>
      <c r="S144" s="330">
        <f>SUM('3-1'!S144,'3-2'!S144)</f>
        <v>0</v>
      </c>
      <c r="T144" s="331">
        <f>SUM('3-1'!T144,'3-2'!T144)</f>
        <v>0</v>
      </c>
      <c r="U144" s="331">
        <f>SUM('3-1'!U144,'3-2'!U144)</f>
        <v>0</v>
      </c>
      <c r="V144" s="331">
        <f>SUM('3-1'!V144,'3-2'!V144)</f>
        <v>0</v>
      </c>
      <c r="W144" s="332">
        <f>SUM('3-1'!W144,'3-2'!W144)</f>
        <v>0</v>
      </c>
      <c r="X144" s="330">
        <f>SUM('3-1'!X144,'3-2'!X144)</f>
        <v>0</v>
      </c>
      <c r="Y144" s="331">
        <f>SUM('3-1'!Y144,'3-2'!Y144)</f>
        <v>0</v>
      </c>
      <c r="Z144" s="331">
        <f>SUM('3-1'!Z144,'3-2'!Z144)</f>
        <v>0</v>
      </c>
      <c r="AA144" s="331">
        <f>SUM('3-1'!AA144,'3-2'!AA144)</f>
        <v>0</v>
      </c>
      <c r="AB144" s="332">
        <f>SUM('3-1'!AB144,'3-2'!AB144)</f>
        <v>0</v>
      </c>
      <c r="AC144" s="330">
        <f>SUM('3-1'!AC144,'3-2'!AC144)</f>
        <v>0</v>
      </c>
      <c r="AD144" s="331">
        <f>SUM('3-1'!AD144,'3-2'!AD144)</f>
        <v>0</v>
      </c>
      <c r="AE144" s="331">
        <f>SUM('3-1'!AE144,'3-2'!AE144)</f>
        <v>0</v>
      </c>
      <c r="AF144" s="331">
        <f>SUM('3-1'!AF144,'3-2'!AF144)</f>
        <v>0</v>
      </c>
      <c r="AG144" s="332">
        <f>SUM('3-1'!AG144,'3-2'!AG144)</f>
        <v>0</v>
      </c>
      <c r="AH144" s="330">
        <f>SUM('3-1'!AH144,'3-2'!AH144)</f>
        <v>0</v>
      </c>
      <c r="AI144" s="331">
        <f>SUM('3-1'!AI144,'3-2'!AI144)</f>
        <v>0</v>
      </c>
      <c r="AJ144" s="331">
        <f>SUM('3-1'!AJ144,'3-2'!AJ144)</f>
        <v>0</v>
      </c>
      <c r="AK144" s="331">
        <f>SUM('3-1'!AK144,'3-2'!AK144)</f>
        <v>0</v>
      </c>
      <c r="AL144" s="332">
        <f>SUM('3-1'!AL144,'3-2'!AL144)</f>
        <v>0</v>
      </c>
      <c r="AM144" s="330">
        <f>SUM('3-1'!AM144,'3-2'!AM144)</f>
        <v>0</v>
      </c>
      <c r="AN144" s="331">
        <f>SUM('3-1'!AN144,'3-2'!AN144)</f>
        <v>0</v>
      </c>
      <c r="AO144" s="331">
        <f>SUM('3-1'!AO144,'3-2'!AO144)</f>
        <v>0</v>
      </c>
      <c r="AP144" s="331">
        <f>SUM('3-1'!AP144,'3-2'!AP144)</f>
        <v>0</v>
      </c>
      <c r="AQ144" s="332">
        <f>SUM('3-1'!AQ144,'3-2'!AQ144)</f>
        <v>0</v>
      </c>
      <c r="AR144" s="544">
        <f>SUM('3-1'!AR144,'3-2'!AR144)</f>
        <v>0</v>
      </c>
    </row>
    <row r="145" spans="1:44" ht="17.25">
      <c r="A145" s="1651"/>
      <c r="B145" s="1665" t="s">
        <v>74</v>
      </c>
      <c r="C145" s="312" t="s">
        <v>43</v>
      </c>
      <c r="D145" s="324">
        <f t="shared" si="496"/>
        <v>500</v>
      </c>
      <c r="E145" s="535">
        <f t="shared" si="496"/>
        <v>492</v>
      </c>
      <c r="F145" s="535">
        <f t="shared" si="495"/>
        <v>14377</v>
      </c>
      <c r="G145" s="535">
        <f t="shared" si="493"/>
        <v>5255</v>
      </c>
      <c r="H145" s="536">
        <f t="shared" si="494"/>
        <v>9122</v>
      </c>
      <c r="I145" s="591">
        <f>SUM('3-1'!I145,'3-2'!I145)</f>
        <v>3</v>
      </c>
      <c r="J145" s="592">
        <f>SUM('3-1'!J145,'3-2'!J145)</f>
        <v>0</v>
      </c>
      <c r="K145" s="592">
        <f>SUM('3-1'!K145,'3-2'!K145)</f>
        <v>134</v>
      </c>
      <c r="L145" s="592">
        <f>SUM('3-1'!L145,'3-2'!L145)</f>
        <v>134</v>
      </c>
      <c r="M145" s="593">
        <f>SUM('3-1'!M145,'3-2'!M145)</f>
        <v>0</v>
      </c>
      <c r="N145" s="591">
        <f>SUM('3-1'!N145,'3-2'!N145)</f>
        <v>198</v>
      </c>
      <c r="O145" s="592">
        <f>SUM('3-1'!O145,'3-2'!O145)</f>
        <v>193</v>
      </c>
      <c r="P145" s="354">
        <f>SUM('3-1'!P145,'3-2'!P145)</f>
        <v>3537</v>
      </c>
      <c r="Q145" s="592">
        <f>SUM('3-1'!Q145,'3-2'!Q145)</f>
        <v>1459</v>
      </c>
      <c r="R145" s="593">
        <f>SUM('3-1'!R145,'3-2'!R145)</f>
        <v>2078</v>
      </c>
      <c r="S145" s="591">
        <f>SUM('3-1'!S145,'3-2'!S145)</f>
        <v>295</v>
      </c>
      <c r="T145" s="592">
        <f>SUM('3-1'!T145,'3-2'!T145)</f>
        <v>295</v>
      </c>
      <c r="U145" s="354">
        <f>SUM('3-1'!U145,'3-2'!U145)</f>
        <v>10281</v>
      </c>
      <c r="V145" s="592">
        <f>SUM('3-1'!V145,'3-2'!V145)</f>
        <v>3328</v>
      </c>
      <c r="W145" s="593">
        <f>SUM('3-1'!W145,'3-2'!W145)</f>
        <v>6953</v>
      </c>
      <c r="X145" s="591">
        <f>SUM('3-1'!X145,'3-2'!X145)</f>
        <v>0</v>
      </c>
      <c r="Y145" s="592">
        <f>SUM('3-1'!Y145,'3-2'!Y145)</f>
        <v>0</v>
      </c>
      <c r="Z145" s="592">
        <f>SUM('3-1'!Z145,'3-2'!Z145)</f>
        <v>0</v>
      </c>
      <c r="AA145" s="592">
        <f>SUM('3-1'!AA145,'3-2'!AA145)</f>
        <v>0</v>
      </c>
      <c r="AB145" s="593">
        <f>SUM('3-1'!AB145,'3-2'!AB145)</f>
        <v>0</v>
      </c>
      <c r="AC145" s="591">
        <f>SUM('3-1'!AC145,'3-2'!AC145)</f>
        <v>0</v>
      </c>
      <c r="AD145" s="592">
        <f>SUM('3-1'!AD145,'3-2'!AD145)</f>
        <v>0</v>
      </c>
      <c r="AE145" s="592">
        <f>SUM('3-1'!AE145,'3-2'!AE145)</f>
        <v>0</v>
      </c>
      <c r="AF145" s="592">
        <f>SUM('3-1'!AF145,'3-2'!AF145)</f>
        <v>0</v>
      </c>
      <c r="AG145" s="593">
        <f>SUM('3-1'!AG145,'3-2'!AG145)</f>
        <v>0</v>
      </c>
      <c r="AH145" s="591">
        <f>SUM('3-1'!AH145,'3-2'!AH145)</f>
        <v>0</v>
      </c>
      <c r="AI145" s="592">
        <f>SUM('3-1'!AI145,'3-2'!AI145)</f>
        <v>0</v>
      </c>
      <c r="AJ145" s="592">
        <f>SUM('3-1'!AJ145,'3-2'!AJ145)</f>
        <v>0</v>
      </c>
      <c r="AK145" s="592">
        <f>SUM('3-1'!AK145,'3-2'!AK145)</f>
        <v>0</v>
      </c>
      <c r="AL145" s="593">
        <f>SUM('3-1'!AL145,'3-2'!AL145)</f>
        <v>0</v>
      </c>
      <c r="AM145" s="591">
        <f>SUM('3-1'!AM145,'3-2'!AM145)</f>
        <v>4</v>
      </c>
      <c r="AN145" s="592">
        <f>SUM('3-1'!AN145,'3-2'!AN145)</f>
        <v>4</v>
      </c>
      <c r="AO145" s="592">
        <f>SUM('3-1'!AO145,'3-2'!AO145)</f>
        <v>425</v>
      </c>
      <c r="AP145" s="592">
        <f>SUM('3-1'!AP145,'3-2'!AP145)</f>
        <v>334</v>
      </c>
      <c r="AQ145" s="593">
        <f>SUM('3-1'!AQ145,'3-2'!AQ145)</f>
        <v>91</v>
      </c>
      <c r="AR145" s="542">
        <f>SUM('3-1'!AR145,'3-2'!AR145)</f>
        <v>1817</v>
      </c>
    </row>
    <row r="146" spans="1:44" ht="17.25">
      <c r="A146" s="1651"/>
      <c r="B146" s="1646"/>
      <c r="C146" s="39" t="s">
        <v>44</v>
      </c>
      <c r="D146" s="279">
        <f t="shared" si="496"/>
        <v>254</v>
      </c>
      <c r="E146" s="513">
        <f t="shared" si="496"/>
        <v>246</v>
      </c>
      <c r="F146" s="525">
        <f t="shared" si="495"/>
        <v>4465</v>
      </c>
      <c r="G146" s="525">
        <f t="shared" si="493"/>
        <v>1930</v>
      </c>
      <c r="H146" s="526">
        <f t="shared" si="494"/>
        <v>2535</v>
      </c>
      <c r="I146" s="330">
        <f>SUM('3-1'!I146,'3-2'!I146)</f>
        <v>3</v>
      </c>
      <c r="J146" s="331">
        <f>SUM('3-1'!J146,'3-2'!J146)</f>
        <v>0</v>
      </c>
      <c r="K146" s="331">
        <f>SUM('3-1'!K146,'3-2'!K146)</f>
        <v>134</v>
      </c>
      <c r="L146" s="331">
        <f>SUM('3-1'!L146,'3-2'!L146)</f>
        <v>134</v>
      </c>
      <c r="M146" s="332">
        <f>SUM('3-1'!M146,'3-2'!M146)</f>
        <v>0</v>
      </c>
      <c r="N146" s="330">
        <f>SUM('3-1'!N146,'3-2'!N146)</f>
        <v>198</v>
      </c>
      <c r="O146" s="331">
        <f>SUM('3-1'!O146,'3-2'!O146)</f>
        <v>193</v>
      </c>
      <c r="P146" s="413">
        <f>SUM('3-1'!P146,'3-2'!P146)</f>
        <v>3537</v>
      </c>
      <c r="Q146" s="331">
        <f>SUM('3-1'!Q146,'3-2'!Q146)</f>
        <v>1459</v>
      </c>
      <c r="R146" s="332">
        <f>SUM('3-1'!R146,'3-2'!R146)</f>
        <v>2078</v>
      </c>
      <c r="S146" s="330">
        <f>SUM('3-1'!S146,'3-2'!S146)</f>
        <v>49</v>
      </c>
      <c r="T146" s="331">
        <f>SUM('3-1'!T146,'3-2'!T146)</f>
        <v>49</v>
      </c>
      <c r="U146" s="413">
        <f>SUM('3-1'!U146,'3-2'!U146)</f>
        <v>369</v>
      </c>
      <c r="V146" s="331">
        <f>SUM('3-1'!V146,'3-2'!V146)</f>
        <v>3</v>
      </c>
      <c r="W146" s="332">
        <f>SUM('3-1'!W146,'3-2'!W146)</f>
        <v>366</v>
      </c>
      <c r="X146" s="330">
        <f>SUM('3-1'!X146,'3-2'!X146)</f>
        <v>0</v>
      </c>
      <c r="Y146" s="331">
        <f>SUM('3-1'!Y146,'3-2'!Y146)</f>
        <v>0</v>
      </c>
      <c r="Z146" s="331">
        <f>SUM('3-1'!Z146,'3-2'!Z146)</f>
        <v>0</v>
      </c>
      <c r="AA146" s="331">
        <f>SUM('3-1'!AA146,'3-2'!AA146)</f>
        <v>0</v>
      </c>
      <c r="AB146" s="332">
        <f>SUM('3-1'!AB146,'3-2'!AB146)</f>
        <v>0</v>
      </c>
      <c r="AC146" s="330">
        <f>SUM('3-1'!AC146,'3-2'!AC146)</f>
        <v>0</v>
      </c>
      <c r="AD146" s="331">
        <f>SUM('3-1'!AD146,'3-2'!AD146)</f>
        <v>0</v>
      </c>
      <c r="AE146" s="331">
        <f>SUM('3-1'!AE146,'3-2'!AE146)</f>
        <v>0</v>
      </c>
      <c r="AF146" s="331">
        <f>SUM('3-1'!AF146,'3-2'!AF146)</f>
        <v>0</v>
      </c>
      <c r="AG146" s="332">
        <f>SUM('3-1'!AG146,'3-2'!AG146)</f>
        <v>0</v>
      </c>
      <c r="AH146" s="330">
        <f>SUM('3-1'!AH146,'3-2'!AH146)</f>
        <v>0</v>
      </c>
      <c r="AI146" s="331">
        <f>SUM('3-1'!AI146,'3-2'!AI146)</f>
        <v>0</v>
      </c>
      <c r="AJ146" s="331">
        <f>SUM('3-1'!AJ146,'3-2'!AJ146)</f>
        <v>0</v>
      </c>
      <c r="AK146" s="331">
        <f>SUM('3-1'!AK146,'3-2'!AK146)</f>
        <v>0</v>
      </c>
      <c r="AL146" s="332">
        <f>SUM('3-1'!AL146,'3-2'!AL146)</f>
        <v>0</v>
      </c>
      <c r="AM146" s="330">
        <f>SUM('3-1'!AM146,'3-2'!AM146)</f>
        <v>4</v>
      </c>
      <c r="AN146" s="331">
        <f>SUM('3-1'!AN146,'3-2'!AN146)</f>
        <v>4</v>
      </c>
      <c r="AO146" s="331">
        <f>SUM('3-1'!AO146,'3-2'!AO146)</f>
        <v>425</v>
      </c>
      <c r="AP146" s="331">
        <f>SUM('3-1'!AP146,'3-2'!AP146)</f>
        <v>334</v>
      </c>
      <c r="AQ146" s="332">
        <f>SUM('3-1'!AQ146,'3-2'!AQ146)</f>
        <v>91</v>
      </c>
      <c r="AR146" s="544">
        <f>SUM('3-1'!AR146,'3-2'!AR146)</f>
        <v>0</v>
      </c>
    </row>
    <row r="147" spans="1:44" ht="17.25">
      <c r="A147" s="1651"/>
      <c r="B147" s="1648" t="s">
        <v>75</v>
      </c>
      <c r="C147" s="38" t="s">
        <v>43</v>
      </c>
      <c r="D147" s="242">
        <f t="shared" si="496"/>
        <v>153</v>
      </c>
      <c r="E147" s="259">
        <f t="shared" si="496"/>
        <v>57</v>
      </c>
      <c r="F147" s="259">
        <f t="shared" si="495"/>
        <v>6148</v>
      </c>
      <c r="G147" s="259">
        <f t="shared" si="493"/>
        <v>5928</v>
      </c>
      <c r="H147" s="258">
        <f t="shared" si="494"/>
        <v>220</v>
      </c>
      <c r="I147" s="327">
        <f>SUM('3-1'!I147,'3-2'!I147)</f>
        <v>0</v>
      </c>
      <c r="J147" s="328">
        <f>SUM('3-1'!J147,'3-2'!J147)</f>
        <v>0</v>
      </c>
      <c r="K147" s="328">
        <f>SUM('3-1'!K147,'3-2'!K147)</f>
        <v>0</v>
      </c>
      <c r="L147" s="328">
        <f>SUM('3-1'!L147,'3-2'!L147)</f>
        <v>0</v>
      </c>
      <c r="M147" s="329">
        <f>SUM('3-1'!M147,'3-2'!M147)</f>
        <v>0</v>
      </c>
      <c r="N147" s="327">
        <f>SUM('3-1'!N147,'3-2'!N147)</f>
        <v>0</v>
      </c>
      <c r="O147" s="328">
        <f>SUM('3-1'!O147,'3-2'!O147)</f>
        <v>0</v>
      </c>
      <c r="P147" s="328">
        <f>SUM('3-1'!P147,'3-2'!P147)</f>
        <v>0</v>
      </c>
      <c r="Q147" s="328">
        <f>SUM('3-1'!Q147,'3-2'!Q147)</f>
        <v>0</v>
      </c>
      <c r="R147" s="329">
        <f>SUM('3-1'!R147,'3-2'!R147)</f>
        <v>0</v>
      </c>
      <c r="S147" s="327">
        <f>SUM('3-1'!S147,'3-2'!S147)</f>
        <v>0</v>
      </c>
      <c r="T147" s="328">
        <f>SUM('3-1'!T147,'3-2'!T147)</f>
        <v>0</v>
      </c>
      <c r="U147" s="328">
        <f>SUM('3-1'!U147,'3-2'!U147)</f>
        <v>0</v>
      </c>
      <c r="V147" s="328">
        <f>SUM('3-1'!V147,'3-2'!V147)</f>
        <v>0</v>
      </c>
      <c r="W147" s="329">
        <f>SUM('3-1'!W147,'3-2'!W147)</f>
        <v>0</v>
      </c>
      <c r="X147" s="327">
        <f>SUM('3-1'!X147,'3-2'!X147)</f>
        <v>0</v>
      </c>
      <c r="Y147" s="328">
        <f>SUM('3-1'!Y147,'3-2'!Y147)</f>
        <v>0</v>
      </c>
      <c r="Z147" s="328">
        <f>SUM('3-1'!Z147,'3-2'!Z147)</f>
        <v>0</v>
      </c>
      <c r="AA147" s="328">
        <f>SUM('3-1'!AA147,'3-2'!AA147)</f>
        <v>0</v>
      </c>
      <c r="AB147" s="329">
        <f>SUM('3-1'!AB147,'3-2'!AB147)</f>
        <v>0</v>
      </c>
      <c r="AC147" s="327">
        <f>SUM('3-1'!AC147,'3-2'!AC147)</f>
        <v>139</v>
      </c>
      <c r="AD147" s="328">
        <f>SUM('3-1'!AD147,'3-2'!AD147)</f>
        <v>52</v>
      </c>
      <c r="AE147" s="328">
        <f>SUM('3-1'!AE147,'3-2'!AE147)</f>
        <v>5706</v>
      </c>
      <c r="AF147" s="328">
        <f>SUM('3-1'!AF147,'3-2'!AF147)</f>
        <v>5706</v>
      </c>
      <c r="AG147" s="329">
        <f>SUM('3-1'!AG147,'3-2'!AG147)</f>
        <v>0</v>
      </c>
      <c r="AH147" s="327">
        <f>SUM('3-1'!AH147,'3-2'!AH147)</f>
        <v>8</v>
      </c>
      <c r="AI147" s="328">
        <f>SUM('3-1'!AI147,'3-2'!AI147)</f>
        <v>1</v>
      </c>
      <c r="AJ147" s="328">
        <f>SUM('3-1'!AJ147,'3-2'!AJ147)</f>
        <v>290</v>
      </c>
      <c r="AK147" s="328">
        <f>SUM('3-1'!AK147,'3-2'!AK147)</f>
        <v>168</v>
      </c>
      <c r="AL147" s="329">
        <f>SUM('3-1'!AL147,'3-2'!AL147)</f>
        <v>122</v>
      </c>
      <c r="AM147" s="327">
        <f>SUM('3-1'!AM147,'3-2'!AM147)</f>
        <v>6</v>
      </c>
      <c r="AN147" s="328">
        <f>SUM('3-1'!AN147,'3-2'!AN147)</f>
        <v>4</v>
      </c>
      <c r="AO147" s="328">
        <f>SUM('3-1'!AO147,'3-2'!AO147)</f>
        <v>152</v>
      </c>
      <c r="AP147" s="328">
        <f>SUM('3-1'!AP147,'3-2'!AP147)</f>
        <v>54</v>
      </c>
      <c r="AQ147" s="329">
        <f>SUM('3-1'!AQ147,'3-2'!AQ147)</f>
        <v>98</v>
      </c>
      <c r="AR147" s="388">
        <f>SUM('3-1'!AR147,'3-2'!AR147)</f>
        <v>0</v>
      </c>
    </row>
    <row r="148" spans="1:44" ht="18" thickBot="1">
      <c r="A148" s="1652"/>
      <c r="B148" s="1649"/>
      <c r="C148" s="46" t="s">
        <v>44</v>
      </c>
      <c r="D148" s="279">
        <f t="shared" si="496"/>
        <v>65</v>
      </c>
      <c r="E148" s="513">
        <f t="shared" si="496"/>
        <v>57</v>
      </c>
      <c r="F148" s="259">
        <f t="shared" si="495"/>
        <v>2485</v>
      </c>
      <c r="G148" s="259">
        <f t="shared" si="493"/>
        <v>2306</v>
      </c>
      <c r="H148" s="258">
        <f t="shared" si="494"/>
        <v>179</v>
      </c>
      <c r="I148" s="330">
        <f>SUM('3-1'!I148,'3-2'!I148)</f>
        <v>0</v>
      </c>
      <c r="J148" s="331">
        <f>SUM('3-1'!J148,'3-2'!J148)</f>
        <v>0</v>
      </c>
      <c r="K148" s="331">
        <f>SUM('3-1'!K148,'3-2'!K148)</f>
        <v>0</v>
      </c>
      <c r="L148" s="331">
        <f>SUM('3-1'!L148,'3-2'!L148)</f>
        <v>0</v>
      </c>
      <c r="M148" s="332">
        <f>SUM('3-1'!M148,'3-2'!M148)</f>
        <v>0</v>
      </c>
      <c r="N148" s="330">
        <f>SUM('3-1'!N148,'3-2'!N148)</f>
        <v>0</v>
      </c>
      <c r="O148" s="331">
        <f>SUM('3-1'!O148,'3-2'!O148)</f>
        <v>0</v>
      </c>
      <c r="P148" s="331">
        <f>SUM('3-1'!P148,'3-2'!P148)</f>
        <v>0</v>
      </c>
      <c r="Q148" s="331">
        <f>SUM('3-1'!Q148,'3-2'!Q148)</f>
        <v>0</v>
      </c>
      <c r="R148" s="332">
        <f>SUM('3-1'!R148,'3-2'!R148)</f>
        <v>0</v>
      </c>
      <c r="S148" s="330">
        <f>SUM('3-1'!S148,'3-2'!S148)</f>
        <v>0</v>
      </c>
      <c r="T148" s="331">
        <f>SUM('3-1'!T148,'3-2'!T148)</f>
        <v>0</v>
      </c>
      <c r="U148" s="331">
        <f>SUM('3-1'!U148,'3-2'!U148)</f>
        <v>0</v>
      </c>
      <c r="V148" s="331">
        <f>SUM('3-1'!V148,'3-2'!V148)</f>
        <v>0</v>
      </c>
      <c r="W148" s="332">
        <f>SUM('3-1'!W148,'3-2'!W148)</f>
        <v>0</v>
      </c>
      <c r="X148" s="330">
        <f>SUM('3-1'!X148,'3-2'!X148)</f>
        <v>0</v>
      </c>
      <c r="Y148" s="331">
        <f>SUM('3-1'!Y148,'3-2'!Y148)</f>
        <v>0</v>
      </c>
      <c r="Z148" s="331">
        <f>SUM('3-1'!Z148,'3-2'!Z148)</f>
        <v>0</v>
      </c>
      <c r="AA148" s="331">
        <f>SUM('3-1'!AA148,'3-2'!AA148)</f>
        <v>0</v>
      </c>
      <c r="AB148" s="332">
        <f>SUM('3-1'!AB148,'3-2'!AB148)</f>
        <v>0</v>
      </c>
      <c r="AC148" s="330">
        <f>SUM('3-1'!AC148,'3-2'!AC148)</f>
        <v>52</v>
      </c>
      <c r="AD148" s="331">
        <f>SUM('3-1'!AD148,'3-2'!AD148)</f>
        <v>52</v>
      </c>
      <c r="AE148" s="331">
        <f>SUM('3-1'!AE148,'3-2'!AE148)</f>
        <v>2137</v>
      </c>
      <c r="AF148" s="331">
        <f>SUM('3-1'!AF148,'3-2'!AF148)</f>
        <v>2137</v>
      </c>
      <c r="AG148" s="332">
        <f>SUM('3-1'!AG148,'3-2'!AG148)</f>
        <v>0</v>
      </c>
      <c r="AH148" s="330">
        <f>SUM('3-1'!AH148,'3-2'!AH148)</f>
        <v>7</v>
      </c>
      <c r="AI148" s="331">
        <f>SUM('3-1'!AI148,'3-2'!AI148)</f>
        <v>1</v>
      </c>
      <c r="AJ148" s="331">
        <f>SUM('3-1'!AJ148,'3-2'!AJ148)</f>
        <v>250</v>
      </c>
      <c r="AK148" s="331">
        <f>SUM('3-1'!AK148,'3-2'!AK148)</f>
        <v>146</v>
      </c>
      <c r="AL148" s="332">
        <f>SUM('3-1'!AL148,'3-2'!AL148)</f>
        <v>104</v>
      </c>
      <c r="AM148" s="330">
        <f>SUM('3-1'!AM148,'3-2'!AM148)</f>
        <v>6</v>
      </c>
      <c r="AN148" s="331">
        <f>SUM('3-1'!AN148,'3-2'!AN148)</f>
        <v>4</v>
      </c>
      <c r="AO148" s="331">
        <f>SUM('3-1'!AO148,'3-2'!AO148)</f>
        <v>98</v>
      </c>
      <c r="AP148" s="331">
        <f>SUM('3-1'!AP148,'3-2'!AP148)</f>
        <v>23</v>
      </c>
      <c r="AQ148" s="332">
        <f>SUM('3-1'!AQ148,'3-2'!AQ148)</f>
        <v>75</v>
      </c>
      <c r="AR148" s="389">
        <f>SUM('3-1'!AR148,'3-2'!AR148)</f>
        <v>0</v>
      </c>
    </row>
    <row r="149" spans="1:44" ht="18.75" customHeight="1">
      <c r="A149" s="1664" t="s">
        <v>191</v>
      </c>
      <c r="B149" s="1645" t="s">
        <v>69</v>
      </c>
      <c r="C149" s="183" t="s">
        <v>43</v>
      </c>
      <c r="D149" s="234">
        <f>SUM(I149,N149,S149,X149,AC149,AH149,AM149)</f>
        <v>834</v>
      </c>
      <c r="E149" s="323">
        <f>SUM(J149,O149,T149,Y149,AD149,AI149,AN149)</f>
        <v>834</v>
      </c>
      <c r="F149" s="323">
        <f>G149+H149</f>
        <v>139642</v>
      </c>
      <c r="G149" s="323">
        <f t="shared" ref="G149:G150" si="497">SUM(L149,Q149,V149,AA149,AF149,AK149,AP149)</f>
        <v>50879</v>
      </c>
      <c r="H149" s="235">
        <f t="shared" ref="H149:H150" si="498">SUM(M149,R149,W149,AB149,AG149,AL149,AQ149)</f>
        <v>88763</v>
      </c>
      <c r="I149" s="236">
        <f>SUM(I151,I153,I155,I157,I159,I161)</f>
        <v>704</v>
      </c>
      <c r="J149" s="237">
        <f>SUM(J151,J153,J155,J157,J159,J161)</f>
        <v>704</v>
      </c>
      <c r="K149" s="237">
        <f>L149+M149</f>
        <v>123588</v>
      </c>
      <c r="L149" s="237">
        <f t="shared" ref="L149:M149" si="499">SUM(L151,L153,L155,L157,L159,L161)</f>
        <v>42331</v>
      </c>
      <c r="M149" s="238">
        <f t="shared" si="499"/>
        <v>81257</v>
      </c>
      <c r="N149" s="236">
        <f>SUM(N151,N153,N155,N157,N159,N161)</f>
        <v>28</v>
      </c>
      <c r="O149" s="237">
        <f>SUM(O151,O153,O155,O157,O159,O161)</f>
        <v>28</v>
      </c>
      <c r="P149" s="237">
        <f>Q149+R149</f>
        <v>4504</v>
      </c>
      <c r="Q149" s="237">
        <f t="shared" ref="Q149:R149" si="500">SUM(Q151,Q153,Q155,Q157,Q159,Q161)</f>
        <v>2353</v>
      </c>
      <c r="R149" s="238">
        <f t="shared" si="500"/>
        <v>2151</v>
      </c>
      <c r="S149" s="236">
        <f>SUM(S151,S153,S155,S157,S159,S161)</f>
        <v>7</v>
      </c>
      <c r="T149" s="237">
        <f>SUM(T151,T153,T155,T157,T159,T161)</f>
        <v>7</v>
      </c>
      <c r="U149" s="237">
        <f>V149+W149</f>
        <v>123</v>
      </c>
      <c r="V149" s="237">
        <f t="shared" ref="V149:X149" si="501">SUM(V151,V153,V155,V157,V159,V161)</f>
        <v>102</v>
      </c>
      <c r="W149" s="238">
        <f t="shared" si="501"/>
        <v>21</v>
      </c>
      <c r="X149" s="236">
        <f t="shared" si="501"/>
        <v>29</v>
      </c>
      <c r="Y149" s="237">
        <f t="shared" ref="Y149" si="502">SUM(Y151,Y153,Y155,Y157,Y159,Y161)</f>
        <v>29</v>
      </c>
      <c r="Z149" s="237">
        <f>AA149+AB149</f>
        <v>4373</v>
      </c>
      <c r="AA149" s="237">
        <f t="shared" ref="AA149:AC149" si="503">SUM(AA151,AA153,AA155,AA157,AA159,AA161)</f>
        <v>2453</v>
      </c>
      <c r="AB149" s="238">
        <f t="shared" si="503"/>
        <v>1920</v>
      </c>
      <c r="AC149" s="236">
        <f t="shared" si="503"/>
        <v>5</v>
      </c>
      <c r="AD149" s="237">
        <f t="shared" ref="AD149" si="504">SUM(AD151,AD153,AD155,AD157,AD159,AD161)</f>
        <v>5</v>
      </c>
      <c r="AE149" s="237">
        <f>AF149+AG149</f>
        <v>186</v>
      </c>
      <c r="AF149" s="237">
        <f t="shared" ref="AF149:AH149" si="505">SUM(AF151,AF153,AF155,AF157,AF159,AF161)</f>
        <v>157</v>
      </c>
      <c r="AG149" s="238">
        <f t="shared" si="505"/>
        <v>29</v>
      </c>
      <c r="AH149" s="236">
        <f t="shared" si="505"/>
        <v>61</v>
      </c>
      <c r="AI149" s="237">
        <f t="shared" ref="AI149" si="506">SUM(AI151,AI153,AI155,AI157,AI159,AI161)</f>
        <v>61</v>
      </c>
      <c r="AJ149" s="237">
        <f>AK149+AL149</f>
        <v>6868</v>
      </c>
      <c r="AK149" s="237">
        <f t="shared" ref="AK149:AM149" si="507">SUM(AK151,AK153,AK155,AK157,AK159,AK161)</f>
        <v>3483</v>
      </c>
      <c r="AL149" s="238">
        <f t="shared" si="507"/>
        <v>3385</v>
      </c>
      <c r="AM149" s="236">
        <f t="shared" si="507"/>
        <v>0</v>
      </c>
      <c r="AN149" s="237">
        <f t="shared" ref="AN149" si="508">SUM(AN151,AN153,AN155,AN157,AN159,AN161)</f>
        <v>0</v>
      </c>
      <c r="AO149" s="237">
        <f>AP149+AQ149</f>
        <v>0</v>
      </c>
      <c r="AP149" s="237">
        <f t="shared" ref="AP149:AR149" si="509">SUM(AP151,AP153,AP155,AP157,AP159,AP161)</f>
        <v>0</v>
      </c>
      <c r="AQ149" s="238">
        <f t="shared" si="509"/>
        <v>0</v>
      </c>
      <c r="AR149" s="368">
        <f t="shared" si="509"/>
        <v>2509</v>
      </c>
    </row>
    <row r="150" spans="1:44" ht="18.75" customHeight="1">
      <c r="A150" s="1654"/>
      <c r="B150" s="1646"/>
      <c r="C150" s="40" t="s">
        <v>44</v>
      </c>
      <c r="D150" s="562">
        <f>SUM(I150,N150,S150,X150,AC150,AH150,AM150)</f>
        <v>834</v>
      </c>
      <c r="E150" s="563">
        <f>SUM(J150,O150,T150,Y150,AD150,AI150,AN150)</f>
        <v>834</v>
      </c>
      <c r="F150" s="563">
        <f>G150+H150</f>
        <v>139568</v>
      </c>
      <c r="G150" s="563">
        <f t="shared" si="497"/>
        <v>50817</v>
      </c>
      <c r="H150" s="595">
        <f t="shared" si="498"/>
        <v>88751</v>
      </c>
      <c r="I150" s="564">
        <f>SUM(I152,I154,I156,I158,I160,I162)</f>
        <v>704</v>
      </c>
      <c r="J150" s="565">
        <f>SUM(J152,J154,J156,J158,J160,J162)</f>
        <v>704</v>
      </c>
      <c r="K150" s="565">
        <f>L150+M150</f>
        <v>123588</v>
      </c>
      <c r="L150" s="565">
        <f t="shared" ref="L150:M150" si="510">SUM(L152,L154,L156,L158,L160,L162)</f>
        <v>42331</v>
      </c>
      <c r="M150" s="566">
        <f t="shared" si="510"/>
        <v>81257</v>
      </c>
      <c r="N150" s="564">
        <f>SUM(N152,N154,N156,N158,N160,N162)</f>
        <v>28</v>
      </c>
      <c r="O150" s="565">
        <f>SUM(O152,O154,O156,O158,O160,O162)</f>
        <v>28</v>
      </c>
      <c r="P150" s="565">
        <f>Q150+R150</f>
        <v>4504</v>
      </c>
      <c r="Q150" s="565">
        <f t="shared" ref="Q150:S150" si="511">SUM(Q152,Q154,Q156,Q158,Q160,Q162)</f>
        <v>2353</v>
      </c>
      <c r="R150" s="566">
        <f t="shared" si="511"/>
        <v>2151</v>
      </c>
      <c r="S150" s="564">
        <f t="shared" si="511"/>
        <v>7</v>
      </c>
      <c r="T150" s="565">
        <f t="shared" ref="T150" si="512">SUM(T152,T154,T156,T158,T160,T162)</f>
        <v>7</v>
      </c>
      <c r="U150" s="565">
        <f>V150+W150</f>
        <v>49</v>
      </c>
      <c r="V150" s="565">
        <f t="shared" ref="V150:X150" si="513">SUM(V152,V154,V156,V158,V160,V162)</f>
        <v>40</v>
      </c>
      <c r="W150" s="566">
        <f t="shared" si="513"/>
        <v>9</v>
      </c>
      <c r="X150" s="564">
        <f t="shared" si="513"/>
        <v>29</v>
      </c>
      <c r="Y150" s="565">
        <f t="shared" ref="Y150" si="514">SUM(Y152,Y154,Y156,Y158,Y160,Y162)</f>
        <v>29</v>
      </c>
      <c r="Z150" s="565">
        <f>AA150+AB150</f>
        <v>4373</v>
      </c>
      <c r="AA150" s="565">
        <f t="shared" ref="AA150:AC150" si="515">SUM(AA152,AA154,AA156,AA158,AA160,AA162)</f>
        <v>2453</v>
      </c>
      <c r="AB150" s="566">
        <f t="shared" si="515"/>
        <v>1920</v>
      </c>
      <c r="AC150" s="564">
        <f t="shared" si="515"/>
        <v>5</v>
      </c>
      <c r="AD150" s="565">
        <f t="shared" ref="AD150" si="516">SUM(AD152,AD154,AD156,AD158,AD160,AD162)</f>
        <v>5</v>
      </c>
      <c r="AE150" s="565">
        <f>AF150+AG150</f>
        <v>186</v>
      </c>
      <c r="AF150" s="565">
        <f t="shared" ref="AF150:AH150" si="517">SUM(AF152,AF154,AF156,AF158,AF160,AF162)</f>
        <v>157</v>
      </c>
      <c r="AG150" s="566">
        <f t="shared" si="517"/>
        <v>29</v>
      </c>
      <c r="AH150" s="564">
        <f t="shared" si="517"/>
        <v>61</v>
      </c>
      <c r="AI150" s="565">
        <f t="shared" ref="AI150" si="518">SUM(AI152,AI154,AI156,AI158,AI160,AI162)</f>
        <v>61</v>
      </c>
      <c r="AJ150" s="565">
        <f>AK150+AL150</f>
        <v>6868</v>
      </c>
      <c r="AK150" s="565">
        <f t="shared" ref="AK150:AM150" si="519">SUM(AK152,AK154,AK156,AK158,AK160,AK162)</f>
        <v>3483</v>
      </c>
      <c r="AL150" s="566">
        <f t="shared" si="519"/>
        <v>3385</v>
      </c>
      <c r="AM150" s="564">
        <f t="shared" si="519"/>
        <v>0</v>
      </c>
      <c r="AN150" s="565">
        <f t="shared" ref="AN150" si="520">SUM(AN152,AN154,AN156,AN158,AN160,AN162)</f>
        <v>0</v>
      </c>
      <c r="AO150" s="565">
        <f>AP150+AQ150</f>
        <v>0</v>
      </c>
      <c r="AP150" s="565">
        <f t="shared" ref="AP150:AR150" si="521">SUM(AP152,AP154,AP156,AP158,AP160,AP162)</f>
        <v>0</v>
      </c>
      <c r="AQ150" s="566">
        <f t="shared" si="521"/>
        <v>0</v>
      </c>
      <c r="AR150" s="568">
        <f t="shared" si="521"/>
        <v>1279</v>
      </c>
    </row>
    <row r="151" spans="1:44" ht="18.75" customHeight="1">
      <c r="A151" s="1654"/>
      <c r="B151" s="1647" t="s">
        <v>70</v>
      </c>
      <c r="C151" s="54" t="s">
        <v>43</v>
      </c>
      <c r="D151" s="324">
        <f t="shared" ref="D151:E162" si="522">SUM(I151,N151,S151,X151,AC151,AH151,AM151)</f>
        <v>765</v>
      </c>
      <c r="E151" s="535">
        <f t="shared" si="522"/>
        <v>765</v>
      </c>
      <c r="F151" s="535">
        <f>G151+H151</f>
        <v>128558</v>
      </c>
      <c r="G151" s="535">
        <f t="shared" ref="G151:G162" si="523">SUM(L151+Q151+V151+AA151+AF151+AK151+AP151)</f>
        <v>48508</v>
      </c>
      <c r="H151" s="536">
        <f t="shared" ref="H151:H162" si="524">SUM(M151+R151+W151+AB151+AG151+AL151+AQ151)</f>
        <v>80050</v>
      </c>
      <c r="I151" s="596">
        <f>SUM('3-1'!I151,'3-2'!I151)</f>
        <v>658</v>
      </c>
      <c r="J151" s="597">
        <f>SUM('3-1'!J151,'3-2'!J151)</f>
        <v>658</v>
      </c>
      <c r="K151" s="597">
        <f>SUM('3-1'!K151,'3-2'!K151)</f>
        <v>117006</v>
      </c>
      <c r="L151" s="597">
        <f>SUM('3-1'!L151,'3-2'!L151)</f>
        <v>42331</v>
      </c>
      <c r="M151" s="598">
        <f>SUM('3-1'!M151,'3-2'!M151)</f>
        <v>74676</v>
      </c>
      <c r="N151" s="1585">
        <f>SUM('3-1'!N151,'3-2'!N151)</f>
        <v>6</v>
      </c>
      <c r="O151" s="1586">
        <f>SUM('3-1'!O151,'3-2'!O151)</f>
        <v>6</v>
      </c>
      <c r="P151" s="1586">
        <f>SUM('3-1'!P151,'3-2'!P151)</f>
        <v>29</v>
      </c>
      <c r="Q151" s="1586">
        <f>SUM('3-1'!Q151,'3-2'!Q151)</f>
        <v>4</v>
      </c>
      <c r="R151" s="1587">
        <f>SUM('3-1'!R151,'3-2'!R151)</f>
        <v>25</v>
      </c>
      <c r="S151" s="1585">
        <f>SUM('3-1'!S151,'3-2'!S151)</f>
        <v>6</v>
      </c>
      <c r="T151" s="1586">
        <f>SUM('3-1'!T151,'3-2'!T151)</f>
        <v>6</v>
      </c>
      <c r="U151" s="1586">
        <f>SUM('3-1'!U151,'3-2'!U151)</f>
        <v>95</v>
      </c>
      <c r="V151" s="1586">
        <f>SUM('3-1'!V151,'3-2'!V151)</f>
        <v>80</v>
      </c>
      <c r="W151" s="1587">
        <f>SUM('3-1'!W151,'3-2'!W151)</f>
        <v>15</v>
      </c>
      <c r="X151" s="596">
        <f>SUM('3-1'!X151,'3-2'!X151)</f>
        <v>29</v>
      </c>
      <c r="Y151" s="597">
        <f>SUM('3-1'!Y151,'3-2'!Y151)</f>
        <v>29</v>
      </c>
      <c r="Z151" s="597">
        <f>SUM('3-1'!Z151,'3-2'!Z151)</f>
        <v>4373</v>
      </c>
      <c r="AA151" s="597">
        <f>SUM('3-1'!AA151,'3-2'!AA151)</f>
        <v>2453</v>
      </c>
      <c r="AB151" s="598">
        <f>SUM('3-1'!AB151,'3-2'!AB151)</f>
        <v>1920</v>
      </c>
      <c r="AC151" s="596">
        <f>SUM('3-1'!AC151,'3-2'!AC151)</f>
        <v>5</v>
      </c>
      <c r="AD151" s="597">
        <f>SUM('3-1'!AD151,'3-2'!AD151)</f>
        <v>5</v>
      </c>
      <c r="AE151" s="597">
        <f>SUM('3-1'!AE151,'3-2'!AE151)</f>
        <v>187</v>
      </c>
      <c r="AF151" s="597">
        <f>SUM('3-1'!AF151,'3-2'!AF151)</f>
        <v>157</v>
      </c>
      <c r="AG151" s="598">
        <f>SUM('3-1'!AG151,'3-2'!AG151)</f>
        <v>29</v>
      </c>
      <c r="AH151" s="596">
        <f>SUM('3-1'!AH151,'3-2'!AH151)</f>
        <v>61</v>
      </c>
      <c r="AI151" s="597">
        <f>SUM('3-1'!AI151,'3-2'!AI151)</f>
        <v>61</v>
      </c>
      <c r="AJ151" s="597">
        <f>SUM('3-1'!AJ151,'3-2'!AJ151)</f>
        <v>6869</v>
      </c>
      <c r="AK151" s="597">
        <f>SUM('3-1'!AK151,'3-2'!AK151)</f>
        <v>3483</v>
      </c>
      <c r="AL151" s="598">
        <f>SUM('3-1'!AL151,'3-2'!AL151)</f>
        <v>3385</v>
      </c>
      <c r="AM151" s="596">
        <f>SUM('3-1'!AM151,'3-2'!AM151)</f>
        <v>0</v>
      </c>
      <c r="AN151" s="597">
        <f>SUM('3-1'!AN151,'3-2'!AN151)</f>
        <v>0</v>
      </c>
      <c r="AO151" s="597">
        <f>SUM('3-1'!AO151,'3-2'!AO151)</f>
        <v>0</v>
      </c>
      <c r="AP151" s="597">
        <f>SUM('3-1'!AP151,'3-2'!AP151)</f>
        <v>0</v>
      </c>
      <c r="AQ151" s="598">
        <f>SUM('3-1'!AQ151,'3-2'!AQ151)</f>
        <v>0</v>
      </c>
      <c r="AR151" s="601">
        <f>SUM('3-1'!AR151,'3-2'!AR151)</f>
        <v>2509</v>
      </c>
    </row>
    <row r="152" spans="1:44" ht="18.75" customHeight="1">
      <c r="A152" s="1654"/>
      <c r="B152" s="1646"/>
      <c r="C152" s="40" t="s">
        <v>44</v>
      </c>
      <c r="D152" s="279">
        <f t="shared" si="522"/>
        <v>765</v>
      </c>
      <c r="E152" s="513">
        <f t="shared" si="522"/>
        <v>765</v>
      </c>
      <c r="F152" s="525">
        <f t="shared" ref="F152:F162" si="525">G152+H152</f>
        <v>128484</v>
      </c>
      <c r="G152" s="525">
        <f t="shared" si="523"/>
        <v>48446</v>
      </c>
      <c r="H152" s="526">
        <f t="shared" si="524"/>
        <v>80038</v>
      </c>
      <c r="I152" s="300">
        <f>SUM('3-1'!I152,'3-2'!I152)</f>
        <v>658</v>
      </c>
      <c r="J152" s="301">
        <f>SUM('3-1'!J152,'3-2'!J152)</f>
        <v>658</v>
      </c>
      <c r="K152" s="301">
        <f>SUM('3-1'!K152,'3-2'!K152)</f>
        <v>117006</v>
      </c>
      <c r="L152" s="301">
        <f>SUM('3-1'!L152,'3-2'!L152)</f>
        <v>42331</v>
      </c>
      <c r="M152" s="302">
        <f>SUM('3-1'!M152,'3-2'!M152)</f>
        <v>74676</v>
      </c>
      <c r="N152" s="1588">
        <f>SUM('3-1'!N152,'3-2'!N152)</f>
        <v>6</v>
      </c>
      <c r="O152" s="1589">
        <f>SUM('3-1'!O152,'3-2'!O152)</f>
        <v>6</v>
      </c>
      <c r="P152" s="1589">
        <f>SUM('3-1'!P152,'3-2'!P152)</f>
        <v>29</v>
      </c>
      <c r="Q152" s="1589">
        <f>SUM('3-1'!Q152,'3-2'!Q152)</f>
        <v>4</v>
      </c>
      <c r="R152" s="1590">
        <f>SUM('3-1'!R152,'3-2'!R152)</f>
        <v>25</v>
      </c>
      <c r="S152" s="1588">
        <f>SUM('3-1'!S152,'3-2'!S152)</f>
        <v>6</v>
      </c>
      <c r="T152" s="1589">
        <f>SUM('3-1'!T152,'3-2'!T152)</f>
        <v>6</v>
      </c>
      <c r="U152" s="1589">
        <f>SUM('3-1'!U152,'3-2'!U152)</f>
        <v>21</v>
      </c>
      <c r="V152" s="1589">
        <f>SUM('3-1'!V152,'3-2'!V152)</f>
        <v>18</v>
      </c>
      <c r="W152" s="1590">
        <f>SUM('3-1'!W152,'3-2'!W152)</f>
        <v>3</v>
      </c>
      <c r="X152" s="300">
        <f>SUM('3-1'!X152,'3-2'!X152)</f>
        <v>29</v>
      </c>
      <c r="Y152" s="301">
        <f>SUM('3-1'!Y152,'3-2'!Y152)</f>
        <v>29</v>
      </c>
      <c r="Z152" s="301">
        <f>SUM('3-1'!Z152,'3-2'!Z152)</f>
        <v>4373</v>
      </c>
      <c r="AA152" s="301">
        <f>SUM('3-1'!AA152,'3-2'!AA152)</f>
        <v>2453</v>
      </c>
      <c r="AB152" s="302">
        <f>SUM('3-1'!AB152,'3-2'!AB152)</f>
        <v>1920</v>
      </c>
      <c r="AC152" s="300">
        <f>SUM('3-1'!AC152,'3-2'!AC152)</f>
        <v>5</v>
      </c>
      <c r="AD152" s="301">
        <f>SUM('3-1'!AD152,'3-2'!AD152)</f>
        <v>5</v>
      </c>
      <c r="AE152" s="301">
        <f>SUM('3-1'!AE152,'3-2'!AE152)</f>
        <v>187</v>
      </c>
      <c r="AF152" s="301">
        <f>SUM('3-1'!AF152,'3-2'!AF152)</f>
        <v>157</v>
      </c>
      <c r="AG152" s="302">
        <f>SUM('3-1'!AG152,'3-2'!AG152)</f>
        <v>29</v>
      </c>
      <c r="AH152" s="300">
        <f>SUM('3-1'!AH152,'3-2'!AH152)</f>
        <v>61</v>
      </c>
      <c r="AI152" s="301">
        <f>SUM('3-1'!AI152,'3-2'!AI152)</f>
        <v>61</v>
      </c>
      <c r="AJ152" s="301">
        <f>SUM('3-1'!AJ152,'3-2'!AJ152)</f>
        <v>6869</v>
      </c>
      <c r="AK152" s="301">
        <f>SUM('3-1'!AK152,'3-2'!AK152)</f>
        <v>3483</v>
      </c>
      <c r="AL152" s="302">
        <f>SUM('3-1'!AL152,'3-2'!AL152)</f>
        <v>3385</v>
      </c>
      <c r="AM152" s="300">
        <f>SUM('3-1'!AM152,'3-2'!AM152)</f>
        <v>0</v>
      </c>
      <c r="AN152" s="301">
        <f>SUM('3-1'!AN152,'3-2'!AN152)</f>
        <v>0</v>
      </c>
      <c r="AO152" s="301">
        <f>SUM('3-1'!AO152,'3-2'!AO152)</f>
        <v>0</v>
      </c>
      <c r="AP152" s="301">
        <f>SUM('3-1'!AP152,'3-2'!AP152)</f>
        <v>0</v>
      </c>
      <c r="AQ152" s="302">
        <f>SUM('3-1'!AQ152,'3-2'!AQ152)</f>
        <v>0</v>
      </c>
      <c r="AR152" s="519">
        <f>SUM('3-1'!AR152,'3-2'!AR152)</f>
        <v>1279</v>
      </c>
    </row>
    <row r="153" spans="1:44" ht="18.75" customHeight="1">
      <c r="A153" s="1654"/>
      <c r="B153" s="1647" t="s">
        <v>71</v>
      </c>
      <c r="C153" s="54" t="s">
        <v>43</v>
      </c>
      <c r="D153" s="242">
        <f t="shared" si="522"/>
        <v>0</v>
      </c>
      <c r="E153" s="259">
        <f t="shared" si="522"/>
        <v>0</v>
      </c>
      <c r="F153" s="259">
        <f t="shared" si="525"/>
        <v>0</v>
      </c>
      <c r="G153" s="259">
        <f t="shared" si="523"/>
        <v>0</v>
      </c>
      <c r="H153" s="258">
        <f t="shared" si="524"/>
        <v>0</v>
      </c>
      <c r="I153" s="280">
        <f>SUM('3-1'!I153,'3-2'!I153)</f>
        <v>0</v>
      </c>
      <c r="J153" s="281">
        <f>SUM('3-1'!J153,'3-2'!J153)</f>
        <v>0</v>
      </c>
      <c r="K153" s="281">
        <f>SUM('3-1'!K153,'3-2'!K153)</f>
        <v>0</v>
      </c>
      <c r="L153" s="281">
        <f>SUM('3-1'!L153,'3-2'!L153)</f>
        <v>0</v>
      </c>
      <c r="M153" s="282">
        <f>SUM('3-1'!M153,'3-2'!M153)</f>
        <v>0</v>
      </c>
      <c r="N153" s="280">
        <f>SUM('3-1'!N153,'3-2'!N153)</f>
        <v>0</v>
      </c>
      <c r="O153" s="281">
        <f>SUM('3-1'!O153,'3-2'!O153)</f>
        <v>0</v>
      </c>
      <c r="P153" s="281">
        <f>SUM('3-1'!P153,'3-2'!P153)</f>
        <v>0</v>
      </c>
      <c r="Q153" s="281">
        <f>SUM('3-1'!Q153,'3-2'!Q153)</f>
        <v>0</v>
      </c>
      <c r="R153" s="282">
        <f>SUM('3-1'!R153,'3-2'!R153)</f>
        <v>0</v>
      </c>
      <c r="S153" s="280">
        <f>SUM('3-1'!S153,'3-2'!S153)</f>
        <v>0</v>
      </c>
      <c r="T153" s="281">
        <f>SUM('3-1'!T153,'3-2'!T153)</f>
        <v>0</v>
      </c>
      <c r="U153" s="281">
        <f>SUM('3-1'!U153,'3-2'!U153)</f>
        <v>0</v>
      </c>
      <c r="V153" s="281">
        <f>SUM('3-1'!V153,'3-2'!V153)</f>
        <v>0</v>
      </c>
      <c r="W153" s="282">
        <f>SUM('3-1'!W153,'3-2'!W153)</f>
        <v>0</v>
      </c>
      <c r="X153" s="596">
        <f>SUM('3-1'!X153,'3-2'!X153)</f>
        <v>0</v>
      </c>
      <c r="Y153" s="597">
        <f>SUM('3-1'!Y153,'3-2'!Y153)</f>
        <v>0</v>
      </c>
      <c r="Z153" s="597">
        <f>SUM('3-1'!Z153,'3-2'!Z153)</f>
        <v>0</v>
      </c>
      <c r="AA153" s="597">
        <f>SUM('3-1'!AA153,'3-2'!AA153)</f>
        <v>0</v>
      </c>
      <c r="AB153" s="598">
        <f>SUM('3-1'!AB153,'3-2'!AB153)</f>
        <v>0</v>
      </c>
      <c r="AC153" s="596">
        <f>SUM('3-1'!AC153,'3-2'!AC153)</f>
        <v>0</v>
      </c>
      <c r="AD153" s="597">
        <f>SUM('3-1'!AD153,'3-2'!AD153)</f>
        <v>0</v>
      </c>
      <c r="AE153" s="597">
        <f>SUM('3-1'!AE153,'3-2'!AE153)</f>
        <v>0</v>
      </c>
      <c r="AF153" s="597">
        <f>SUM('3-1'!AF153,'3-2'!AF153)</f>
        <v>0</v>
      </c>
      <c r="AG153" s="282">
        <f>SUM('3-1'!AG153,'3-2'!AG153)</f>
        <v>0</v>
      </c>
      <c r="AH153" s="280">
        <f>SUM('3-1'!AH153,'3-2'!AH153)</f>
        <v>0</v>
      </c>
      <c r="AI153" s="281">
        <f>SUM('3-1'!AI153,'3-2'!AI153)</f>
        <v>0</v>
      </c>
      <c r="AJ153" s="281">
        <f>SUM('3-1'!AJ153,'3-2'!AJ153)</f>
        <v>0</v>
      </c>
      <c r="AK153" s="281">
        <f>SUM('3-1'!AK153,'3-2'!AK153)</f>
        <v>0</v>
      </c>
      <c r="AL153" s="282">
        <f>SUM('3-1'!AL153,'3-2'!AL153)</f>
        <v>0</v>
      </c>
      <c r="AM153" s="280">
        <f>SUM('3-1'!AM153,'3-2'!AM153)</f>
        <v>0</v>
      </c>
      <c r="AN153" s="281">
        <f>SUM('3-1'!AN153,'3-2'!AN153)</f>
        <v>0</v>
      </c>
      <c r="AO153" s="281">
        <f>SUM('3-1'!AO153,'3-2'!AO153)</f>
        <v>0</v>
      </c>
      <c r="AP153" s="281">
        <f>SUM('3-1'!AP153,'3-2'!AP153)</f>
        <v>0</v>
      </c>
      <c r="AQ153" s="282">
        <f>SUM('3-1'!AQ153,'3-2'!AQ153)</f>
        <v>0</v>
      </c>
      <c r="AR153" s="370">
        <f>SUM('3-1'!AR153,'3-2'!AR153)</f>
        <v>0</v>
      </c>
    </row>
    <row r="154" spans="1:44" ht="18.75" customHeight="1">
      <c r="A154" s="1654"/>
      <c r="B154" s="1646"/>
      <c r="C154" s="40" t="s">
        <v>44</v>
      </c>
      <c r="D154" s="251">
        <f t="shared" si="522"/>
        <v>0</v>
      </c>
      <c r="E154" s="268">
        <f t="shared" si="522"/>
        <v>0</v>
      </c>
      <c r="F154" s="534">
        <f t="shared" si="525"/>
        <v>0</v>
      </c>
      <c r="G154" s="534">
        <f t="shared" si="523"/>
        <v>0</v>
      </c>
      <c r="H154" s="533">
        <f t="shared" si="524"/>
        <v>0</v>
      </c>
      <c r="I154" s="283">
        <f>SUM('3-1'!I154,'3-2'!I154)</f>
        <v>0</v>
      </c>
      <c r="J154" s="284">
        <f>SUM('3-1'!J154,'3-2'!J154)</f>
        <v>0</v>
      </c>
      <c r="K154" s="284">
        <f>SUM('3-1'!K154,'3-2'!K154)</f>
        <v>0</v>
      </c>
      <c r="L154" s="284">
        <f>SUM('3-1'!L154,'3-2'!L154)</f>
        <v>0</v>
      </c>
      <c r="M154" s="285">
        <f>SUM('3-1'!M154,'3-2'!M154)</f>
        <v>0</v>
      </c>
      <c r="N154" s="283">
        <f>SUM('3-1'!N154,'3-2'!N154)</f>
        <v>0</v>
      </c>
      <c r="O154" s="284">
        <f>SUM('3-1'!O154,'3-2'!O154)</f>
        <v>0</v>
      </c>
      <c r="P154" s="284">
        <f>SUM('3-1'!P154,'3-2'!P154)</f>
        <v>0</v>
      </c>
      <c r="Q154" s="284">
        <f>SUM('3-1'!Q154,'3-2'!Q154)</f>
        <v>0</v>
      </c>
      <c r="R154" s="285">
        <f>SUM('3-1'!R154,'3-2'!R154)</f>
        <v>0</v>
      </c>
      <c r="S154" s="283">
        <f>SUM('3-1'!S154,'3-2'!S154)</f>
        <v>0</v>
      </c>
      <c r="T154" s="284">
        <f>SUM('3-1'!T154,'3-2'!T154)</f>
        <v>0</v>
      </c>
      <c r="U154" s="284">
        <f>SUM('3-1'!U154,'3-2'!U154)</f>
        <v>0</v>
      </c>
      <c r="V154" s="284">
        <f>SUM('3-1'!V154,'3-2'!V154)</f>
        <v>0</v>
      </c>
      <c r="W154" s="285">
        <f>SUM('3-1'!W154,'3-2'!W154)</f>
        <v>0</v>
      </c>
      <c r="X154" s="283">
        <f>SUM('3-1'!X154,'3-2'!X154)</f>
        <v>0</v>
      </c>
      <c r="Y154" s="284">
        <f>SUM('3-1'!Y154,'3-2'!Y154)</f>
        <v>0</v>
      </c>
      <c r="Z154" s="284">
        <f>SUM('3-1'!Z154,'3-2'!Z154)</f>
        <v>0</v>
      </c>
      <c r="AA154" s="284">
        <f>SUM('3-1'!AA154,'3-2'!AA154)</f>
        <v>0</v>
      </c>
      <c r="AB154" s="285">
        <f>SUM('3-1'!AB154,'3-2'!AB154)</f>
        <v>0</v>
      </c>
      <c r="AC154" s="283">
        <f>SUM('3-1'!AC154,'3-2'!AC154)</f>
        <v>0</v>
      </c>
      <c r="AD154" s="284">
        <f>SUM('3-1'!AD154,'3-2'!AD154)</f>
        <v>0</v>
      </c>
      <c r="AE154" s="284">
        <f>SUM('3-1'!AE154,'3-2'!AE154)</f>
        <v>0</v>
      </c>
      <c r="AF154" s="284">
        <f>SUM('3-1'!AF154,'3-2'!AF154)</f>
        <v>0</v>
      </c>
      <c r="AG154" s="285">
        <f>SUM('3-1'!AG154,'3-2'!AG154)</f>
        <v>0</v>
      </c>
      <c r="AH154" s="827">
        <f>SUM('3-1'!AH154,'3-2'!AH154)</f>
        <v>0</v>
      </c>
      <c r="AI154" s="828">
        <f>SUM('3-1'!AI154,'3-2'!AI154)</f>
        <v>0</v>
      </c>
      <c r="AJ154" s="828">
        <f>SUM('3-1'!AJ154,'3-2'!AJ154)</f>
        <v>0</v>
      </c>
      <c r="AK154" s="828">
        <f>SUM('3-1'!AK154,'3-2'!AK154)</f>
        <v>0</v>
      </c>
      <c r="AL154" s="829">
        <f>SUM('3-1'!AL154,'3-2'!AL154)</f>
        <v>0</v>
      </c>
      <c r="AM154" s="827">
        <f>SUM('3-1'!AM154,'3-2'!AM154)</f>
        <v>0</v>
      </c>
      <c r="AN154" s="828">
        <f>SUM('3-1'!AN154,'3-2'!AN154)</f>
        <v>0</v>
      </c>
      <c r="AO154" s="828">
        <f>SUM('3-1'!AO154,'3-2'!AO154)</f>
        <v>0</v>
      </c>
      <c r="AP154" s="828">
        <f>SUM('3-1'!AP154,'3-2'!AP154)</f>
        <v>0</v>
      </c>
      <c r="AQ154" s="829">
        <f>SUM('3-1'!AQ154,'3-2'!AQ154)</f>
        <v>0</v>
      </c>
      <c r="AR154" s="371">
        <f>SUM('3-1'!AR154,'3-2'!AR154)</f>
        <v>0</v>
      </c>
    </row>
    <row r="155" spans="1:44" ht="18.75" customHeight="1">
      <c r="A155" s="1654"/>
      <c r="B155" s="1647" t="s">
        <v>72</v>
      </c>
      <c r="C155" s="54" t="s">
        <v>43</v>
      </c>
      <c r="D155" s="324">
        <f t="shared" si="522"/>
        <v>0</v>
      </c>
      <c r="E155" s="535">
        <f t="shared" si="522"/>
        <v>0</v>
      </c>
      <c r="F155" s="535">
        <f t="shared" si="525"/>
        <v>0</v>
      </c>
      <c r="G155" s="535">
        <f t="shared" si="523"/>
        <v>0</v>
      </c>
      <c r="H155" s="536">
        <f t="shared" si="524"/>
        <v>0</v>
      </c>
      <c r="I155" s="596">
        <f>SUM('3-1'!I155,'3-2'!I155)</f>
        <v>0</v>
      </c>
      <c r="J155" s="597">
        <f>SUM('3-1'!J155,'3-2'!J155)</f>
        <v>0</v>
      </c>
      <c r="K155" s="597">
        <f>SUM('3-1'!K155,'3-2'!K155)</f>
        <v>0</v>
      </c>
      <c r="L155" s="597">
        <f>SUM('3-1'!L155,'3-2'!L155)</f>
        <v>0</v>
      </c>
      <c r="M155" s="598">
        <f>SUM('3-1'!M155,'3-2'!M155)</f>
        <v>0</v>
      </c>
      <c r="N155" s="596">
        <f>SUM('3-1'!N155,'3-2'!N155)</f>
        <v>0</v>
      </c>
      <c r="O155" s="597">
        <f>SUM('3-1'!O155,'3-2'!O155)</f>
        <v>0</v>
      </c>
      <c r="P155" s="597">
        <f>SUM('3-1'!P155,'3-2'!P155)</f>
        <v>0</v>
      </c>
      <c r="Q155" s="597">
        <f>SUM('3-1'!Q155,'3-2'!Q155)</f>
        <v>0</v>
      </c>
      <c r="R155" s="598">
        <f>SUM('3-1'!R155,'3-2'!R155)</f>
        <v>0</v>
      </c>
      <c r="S155" s="596">
        <f>SUM('3-1'!S155,'3-2'!S155)</f>
        <v>0</v>
      </c>
      <c r="T155" s="597">
        <f>SUM('3-1'!T155,'3-2'!T155)</f>
        <v>0</v>
      </c>
      <c r="U155" s="597">
        <f>SUM('3-1'!U155,'3-2'!U155)</f>
        <v>0</v>
      </c>
      <c r="V155" s="597">
        <f>SUM('3-1'!V155,'3-2'!V155)</f>
        <v>0</v>
      </c>
      <c r="W155" s="598">
        <f>SUM('3-1'!W155,'3-2'!W155)</f>
        <v>0</v>
      </c>
      <c r="X155" s="596">
        <f>SUM('3-1'!X155,'3-2'!X155)</f>
        <v>0</v>
      </c>
      <c r="Y155" s="597">
        <f>SUM('3-1'!Y155,'3-2'!Y155)</f>
        <v>0</v>
      </c>
      <c r="Z155" s="597">
        <f>SUM('3-1'!Z155,'3-2'!Z155)</f>
        <v>0</v>
      </c>
      <c r="AA155" s="597">
        <f>SUM('3-1'!AA155,'3-2'!AA155)</f>
        <v>0</v>
      </c>
      <c r="AB155" s="598">
        <f>SUM('3-1'!AB155,'3-2'!AB155)</f>
        <v>0</v>
      </c>
      <c r="AC155" s="596">
        <f>SUM('3-1'!AC155,'3-2'!AC155)</f>
        <v>0</v>
      </c>
      <c r="AD155" s="597">
        <f>SUM('3-1'!AD155,'3-2'!AD155)</f>
        <v>0</v>
      </c>
      <c r="AE155" s="597">
        <f>SUM('3-1'!AE155,'3-2'!AE155)</f>
        <v>0</v>
      </c>
      <c r="AF155" s="597">
        <f>SUM('3-1'!AF155,'3-2'!AF155)</f>
        <v>0</v>
      </c>
      <c r="AG155" s="598">
        <f>SUM('3-1'!AG155,'3-2'!AG155)</f>
        <v>0</v>
      </c>
      <c r="AH155" s="596">
        <f>SUM('3-1'!AH155,'3-2'!AH155)</f>
        <v>0</v>
      </c>
      <c r="AI155" s="597">
        <f>SUM('3-1'!AI155,'3-2'!AI155)</f>
        <v>0</v>
      </c>
      <c r="AJ155" s="597">
        <f>SUM('3-1'!AJ155,'3-2'!AJ155)</f>
        <v>0</v>
      </c>
      <c r="AK155" s="597">
        <f>SUM('3-1'!AK155,'3-2'!AK155)</f>
        <v>0</v>
      </c>
      <c r="AL155" s="598">
        <f>SUM('3-1'!AL155,'3-2'!AL155)</f>
        <v>0</v>
      </c>
      <c r="AM155" s="596">
        <f>SUM('3-1'!AM155,'3-2'!AM155)</f>
        <v>0</v>
      </c>
      <c r="AN155" s="597">
        <f>SUM('3-1'!AN155,'3-2'!AN155)</f>
        <v>0</v>
      </c>
      <c r="AO155" s="597">
        <f>SUM('3-1'!AO155,'3-2'!AO155)</f>
        <v>0</v>
      </c>
      <c r="AP155" s="597">
        <f>SUM('3-1'!AP155,'3-2'!AP155)</f>
        <v>0</v>
      </c>
      <c r="AQ155" s="598">
        <f>SUM('3-1'!AQ155,'3-2'!AQ155)</f>
        <v>0</v>
      </c>
      <c r="AR155" s="601">
        <f>SUM('3-1'!AR155,'3-2'!AR155)</f>
        <v>0</v>
      </c>
    </row>
    <row r="156" spans="1:44" ht="18.75" customHeight="1">
      <c r="A156" s="1654"/>
      <c r="B156" s="1646"/>
      <c r="C156" s="40" t="s">
        <v>44</v>
      </c>
      <c r="D156" s="279">
        <f t="shared" si="522"/>
        <v>0</v>
      </c>
      <c r="E156" s="513">
        <f t="shared" si="522"/>
        <v>0</v>
      </c>
      <c r="F156" s="525">
        <f t="shared" si="525"/>
        <v>0</v>
      </c>
      <c r="G156" s="525">
        <f t="shared" si="523"/>
        <v>0</v>
      </c>
      <c r="H156" s="526">
        <f t="shared" si="524"/>
        <v>0</v>
      </c>
      <c r="I156" s="300">
        <f>SUM('3-1'!I156,'3-2'!I156)</f>
        <v>0</v>
      </c>
      <c r="J156" s="301">
        <f>SUM('3-1'!J156,'3-2'!J156)</f>
        <v>0</v>
      </c>
      <c r="K156" s="301">
        <f>SUM('3-1'!K156,'3-2'!K156)</f>
        <v>0</v>
      </c>
      <c r="L156" s="301">
        <f>SUM('3-1'!L156,'3-2'!L156)</f>
        <v>0</v>
      </c>
      <c r="M156" s="302">
        <f>SUM('3-1'!M156,'3-2'!M156)</f>
        <v>0</v>
      </c>
      <c r="N156" s="300">
        <f>SUM('3-1'!N156,'3-2'!N156)</f>
        <v>0</v>
      </c>
      <c r="O156" s="301">
        <f>SUM('3-1'!O156,'3-2'!O156)</f>
        <v>0</v>
      </c>
      <c r="P156" s="301">
        <f>SUM('3-1'!P156,'3-2'!P156)</f>
        <v>0</v>
      </c>
      <c r="Q156" s="301">
        <f>SUM('3-1'!Q156,'3-2'!Q156)</f>
        <v>0</v>
      </c>
      <c r="R156" s="302">
        <f>SUM('3-1'!R156,'3-2'!R156)</f>
        <v>0</v>
      </c>
      <c r="S156" s="300">
        <f>SUM('3-1'!S156,'3-2'!S156)</f>
        <v>0</v>
      </c>
      <c r="T156" s="301">
        <f>SUM('3-1'!T156,'3-2'!T156)</f>
        <v>0</v>
      </c>
      <c r="U156" s="301">
        <f>SUM('3-1'!U156,'3-2'!U156)</f>
        <v>0</v>
      </c>
      <c r="V156" s="301">
        <f>SUM('3-1'!V156,'3-2'!V156)</f>
        <v>0</v>
      </c>
      <c r="W156" s="302">
        <f>SUM('3-1'!W156,'3-2'!W156)</f>
        <v>0</v>
      </c>
      <c r="X156" s="300">
        <f>SUM('3-1'!X156,'3-2'!X156)</f>
        <v>0</v>
      </c>
      <c r="Y156" s="301">
        <f>SUM('3-1'!Y156,'3-2'!Y156)</f>
        <v>0</v>
      </c>
      <c r="Z156" s="301">
        <f>SUM('3-1'!Z156,'3-2'!Z156)</f>
        <v>0</v>
      </c>
      <c r="AA156" s="301">
        <f>SUM('3-1'!AA156,'3-2'!AA156)</f>
        <v>0</v>
      </c>
      <c r="AB156" s="302">
        <f>SUM('3-1'!AB156,'3-2'!AB156)</f>
        <v>0</v>
      </c>
      <c r="AC156" s="300">
        <f>SUM('3-1'!AC156,'3-2'!AC156)</f>
        <v>0</v>
      </c>
      <c r="AD156" s="301">
        <f>SUM('3-1'!AD156,'3-2'!AD156)</f>
        <v>0</v>
      </c>
      <c r="AE156" s="301">
        <f>SUM('3-1'!AE156,'3-2'!AE156)</f>
        <v>0</v>
      </c>
      <c r="AF156" s="301">
        <f>SUM('3-1'!AF156,'3-2'!AF156)</f>
        <v>0</v>
      </c>
      <c r="AG156" s="302">
        <f>SUM('3-1'!AG156,'3-2'!AG156)</f>
        <v>0</v>
      </c>
      <c r="AH156" s="830">
        <f>SUM('3-1'!AH156,'3-2'!AH156)</f>
        <v>0</v>
      </c>
      <c r="AI156" s="1500">
        <f>SUM('3-1'!AI156,'3-2'!AI156)</f>
        <v>0</v>
      </c>
      <c r="AJ156" s="1500">
        <f>SUM('3-1'!AJ156,'3-2'!AJ156)</f>
        <v>0</v>
      </c>
      <c r="AK156" s="1500">
        <f>SUM('3-1'!AK156,'3-2'!AK156)</f>
        <v>0</v>
      </c>
      <c r="AL156" s="832">
        <f>SUM('3-1'!AL156,'3-2'!AL156)</f>
        <v>0</v>
      </c>
      <c r="AM156" s="830">
        <f>SUM('3-1'!AM156,'3-2'!AM156)</f>
        <v>0</v>
      </c>
      <c r="AN156" s="1500">
        <f>SUM('3-1'!AN156,'3-2'!AN156)</f>
        <v>0</v>
      </c>
      <c r="AO156" s="1500">
        <f>SUM('3-1'!AO156,'3-2'!AO156)</f>
        <v>0</v>
      </c>
      <c r="AP156" s="1500">
        <f>SUM('3-1'!AP156,'3-2'!AP156)</f>
        <v>0</v>
      </c>
      <c r="AQ156" s="832">
        <f>SUM('3-1'!AQ156,'3-2'!AQ156)</f>
        <v>0</v>
      </c>
      <c r="AR156" s="519">
        <f>SUM('3-1'!AR156,'3-2'!AR156)</f>
        <v>0</v>
      </c>
    </row>
    <row r="157" spans="1:44" ht="18.75" customHeight="1">
      <c r="A157" s="1654"/>
      <c r="B157" s="1647" t="s">
        <v>73</v>
      </c>
      <c r="C157" s="54" t="s">
        <v>43</v>
      </c>
      <c r="D157" s="242">
        <f t="shared" si="522"/>
        <v>4</v>
      </c>
      <c r="E157" s="259">
        <f t="shared" si="522"/>
        <v>4</v>
      </c>
      <c r="F157" s="259">
        <f t="shared" si="525"/>
        <v>535</v>
      </c>
      <c r="G157" s="259">
        <f t="shared" si="523"/>
        <v>0</v>
      </c>
      <c r="H157" s="258">
        <f t="shared" si="524"/>
        <v>535</v>
      </c>
      <c r="I157" s="280">
        <f>SUM('3-1'!I157,'3-2'!I157)</f>
        <v>4</v>
      </c>
      <c r="J157" s="281">
        <f>SUM('3-1'!J157,'3-2'!J157)</f>
        <v>4</v>
      </c>
      <c r="K157" s="281">
        <f>SUM('3-1'!K157,'3-2'!K157)</f>
        <v>535</v>
      </c>
      <c r="L157" s="281">
        <f>SUM('3-1'!L157,'3-2'!L157)</f>
        <v>0</v>
      </c>
      <c r="M157" s="282">
        <f>SUM('3-1'!M157,'3-2'!M157)</f>
        <v>535</v>
      </c>
      <c r="N157" s="280">
        <f>SUM('3-1'!N157,'3-2'!N157)</f>
        <v>0</v>
      </c>
      <c r="O157" s="281">
        <f>SUM('3-1'!O157,'3-2'!O157)</f>
        <v>0</v>
      </c>
      <c r="P157" s="281">
        <f>SUM('3-1'!P157,'3-2'!P157)</f>
        <v>0</v>
      </c>
      <c r="Q157" s="281">
        <f>SUM('3-1'!Q157,'3-2'!Q157)</f>
        <v>0</v>
      </c>
      <c r="R157" s="282">
        <f>SUM('3-1'!R157,'3-2'!R157)</f>
        <v>0</v>
      </c>
      <c r="S157" s="280">
        <f>SUM('3-1'!S157,'3-2'!S157)</f>
        <v>0</v>
      </c>
      <c r="T157" s="281">
        <f>SUM('3-1'!T157,'3-2'!T157)</f>
        <v>0</v>
      </c>
      <c r="U157" s="281">
        <f>SUM('3-1'!U157,'3-2'!U157)</f>
        <v>0</v>
      </c>
      <c r="V157" s="281">
        <f>SUM('3-1'!V157,'3-2'!V157)</f>
        <v>0</v>
      </c>
      <c r="W157" s="282">
        <f>SUM('3-1'!W157,'3-2'!W157)</f>
        <v>0</v>
      </c>
      <c r="X157" s="280">
        <f>SUM('3-1'!X157,'3-2'!X157)</f>
        <v>0</v>
      </c>
      <c r="Y157" s="281">
        <f>SUM('3-1'!Y157,'3-2'!Y157)</f>
        <v>0</v>
      </c>
      <c r="Z157" s="281">
        <f>SUM('3-1'!Z157,'3-2'!Z157)</f>
        <v>0</v>
      </c>
      <c r="AA157" s="281">
        <f>SUM('3-1'!AA157,'3-2'!AA157)</f>
        <v>0</v>
      </c>
      <c r="AB157" s="282">
        <f>SUM('3-1'!AB157,'3-2'!AB157)</f>
        <v>0</v>
      </c>
      <c r="AC157" s="280">
        <f>SUM('3-1'!AC157,'3-2'!AC157)</f>
        <v>0</v>
      </c>
      <c r="AD157" s="281">
        <f>SUM('3-1'!AD157,'3-2'!AD157)</f>
        <v>0</v>
      </c>
      <c r="AE157" s="281">
        <f>SUM('3-1'!AE157,'3-2'!AE157)</f>
        <v>0</v>
      </c>
      <c r="AF157" s="281">
        <f>SUM('3-1'!AF157,'3-2'!AF157)</f>
        <v>0</v>
      </c>
      <c r="AG157" s="282">
        <f>SUM('3-1'!AG157,'3-2'!AG157)</f>
        <v>0</v>
      </c>
      <c r="AH157" s="596">
        <f>SUM('3-1'!AH157,'3-2'!AH157)</f>
        <v>0</v>
      </c>
      <c r="AI157" s="597">
        <f>SUM('3-1'!AI157,'3-2'!AI157)</f>
        <v>0</v>
      </c>
      <c r="AJ157" s="597">
        <f>SUM('3-1'!AJ157,'3-2'!AJ157)</f>
        <v>0</v>
      </c>
      <c r="AK157" s="597">
        <f>SUM('3-1'!AK157,'3-2'!AK157)</f>
        <v>0</v>
      </c>
      <c r="AL157" s="598">
        <f>SUM('3-1'!AL157,'3-2'!AL157)</f>
        <v>0</v>
      </c>
      <c r="AM157" s="596">
        <f>SUM('3-1'!AM157,'3-2'!AM157)</f>
        <v>0</v>
      </c>
      <c r="AN157" s="597">
        <f>SUM('3-1'!AN157,'3-2'!AN157)</f>
        <v>0</v>
      </c>
      <c r="AO157" s="597">
        <f>SUM('3-1'!AO157,'3-2'!AO157)</f>
        <v>0</v>
      </c>
      <c r="AP157" s="597">
        <f>SUM('3-1'!AP157,'3-2'!AP157)</f>
        <v>0</v>
      </c>
      <c r="AQ157" s="598">
        <f>SUM('3-1'!AQ157,'3-2'!AQ157)</f>
        <v>0</v>
      </c>
      <c r="AR157" s="370">
        <f>SUM('3-1'!AR157,'3-2'!AR157)</f>
        <v>0</v>
      </c>
    </row>
    <row r="158" spans="1:44" ht="18.75" customHeight="1">
      <c r="A158" s="1654"/>
      <c r="B158" s="1646"/>
      <c r="C158" s="40" t="s">
        <v>44</v>
      </c>
      <c r="D158" s="251">
        <f t="shared" si="522"/>
        <v>4</v>
      </c>
      <c r="E158" s="268">
        <f t="shared" si="522"/>
        <v>4</v>
      </c>
      <c r="F158" s="534">
        <f t="shared" si="525"/>
        <v>535</v>
      </c>
      <c r="G158" s="534">
        <f t="shared" si="523"/>
        <v>0</v>
      </c>
      <c r="H158" s="533">
        <f t="shared" si="524"/>
        <v>535</v>
      </c>
      <c r="I158" s="283">
        <f>SUM('3-1'!I158,'3-2'!I158)</f>
        <v>4</v>
      </c>
      <c r="J158" s="284">
        <f>SUM('3-1'!J158,'3-2'!J158)</f>
        <v>4</v>
      </c>
      <c r="K158" s="284">
        <f>SUM('3-1'!K158,'3-2'!K158)</f>
        <v>535</v>
      </c>
      <c r="L158" s="284">
        <f>SUM('3-1'!L158,'3-2'!L158)</f>
        <v>0</v>
      </c>
      <c r="M158" s="285">
        <f>SUM('3-1'!M158,'3-2'!M158)</f>
        <v>535</v>
      </c>
      <c r="N158" s="283">
        <f>SUM('3-1'!N158,'3-2'!N158)</f>
        <v>0</v>
      </c>
      <c r="O158" s="284">
        <f>SUM('3-1'!O158,'3-2'!O158)</f>
        <v>0</v>
      </c>
      <c r="P158" s="284">
        <f>SUM('3-1'!P158,'3-2'!P158)</f>
        <v>0</v>
      </c>
      <c r="Q158" s="284">
        <f>SUM('3-1'!Q158,'3-2'!Q158)</f>
        <v>0</v>
      </c>
      <c r="R158" s="285">
        <f>SUM('3-1'!R158,'3-2'!R158)</f>
        <v>0</v>
      </c>
      <c r="S158" s="283">
        <f>SUM('3-1'!S158,'3-2'!S158)</f>
        <v>0</v>
      </c>
      <c r="T158" s="284">
        <f>SUM('3-1'!T158,'3-2'!T158)</f>
        <v>0</v>
      </c>
      <c r="U158" s="284">
        <f>SUM('3-1'!U158,'3-2'!U158)</f>
        <v>0</v>
      </c>
      <c r="V158" s="284">
        <f>SUM('3-1'!V158,'3-2'!V158)</f>
        <v>0</v>
      </c>
      <c r="W158" s="285">
        <f>SUM('3-1'!W158,'3-2'!W158)</f>
        <v>0</v>
      </c>
      <c r="X158" s="283">
        <f>SUM('3-1'!X158,'3-2'!X158)</f>
        <v>0</v>
      </c>
      <c r="Y158" s="284">
        <f>SUM('3-1'!Y158,'3-2'!Y158)</f>
        <v>0</v>
      </c>
      <c r="Z158" s="284">
        <f>SUM('3-1'!Z158,'3-2'!Z158)</f>
        <v>0</v>
      </c>
      <c r="AA158" s="284">
        <f>SUM('3-1'!AA158,'3-2'!AA158)</f>
        <v>0</v>
      </c>
      <c r="AB158" s="285">
        <f>SUM('3-1'!AB158,'3-2'!AB158)</f>
        <v>0</v>
      </c>
      <c r="AC158" s="283">
        <f>SUM('3-1'!AC158,'3-2'!AC158)</f>
        <v>0</v>
      </c>
      <c r="AD158" s="284">
        <f>SUM('3-1'!AD158,'3-2'!AD158)</f>
        <v>0</v>
      </c>
      <c r="AE158" s="284">
        <f>SUM('3-1'!AE158,'3-2'!AE158)</f>
        <v>0</v>
      </c>
      <c r="AF158" s="284">
        <f>SUM('3-1'!AF158,'3-2'!AF158)</f>
        <v>0</v>
      </c>
      <c r="AG158" s="285">
        <f>SUM('3-1'!AG158,'3-2'!AG158)</f>
        <v>0</v>
      </c>
      <c r="AH158" s="830">
        <f>SUM('3-1'!AH158,'3-2'!AH158)</f>
        <v>0</v>
      </c>
      <c r="AI158" s="1500">
        <f>SUM('3-1'!AI158,'3-2'!AI158)</f>
        <v>0</v>
      </c>
      <c r="AJ158" s="1500">
        <f>SUM('3-1'!AJ158,'3-2'!AJ158)</f>
        <v>0</v>
      </c>
      <c r="AK158" s="1500">
        <f>SUM('3-1'!AK158,'3-2'!AK158)</f>
        <v>0</v>
      </c>
      <c r="AL158" s="832">
        <f>SUM('3-1'!AL158,'3-2'!AL158)</f>
        <v>0</v>
      </c>
      <c r="AM158" s="830">
        <f>SUM('3-1'!AM158,'3-2'!AM158)</f>
        <v>0</v>
      </c>
      <c r="AN158" s="1500">
        <f>SUM('3-1'!AN158,'3-2'!AN158)</f>
        <v>0</v>
      </c>
      <c r="AO158" s="1500">
        <f>SUM('3-1'!AO158,'3-2'!AO158)</f>
        <v>0</v>
      </c>
      <c r="AP158" s="1500">
        <f>SUM('3-1'!AP158,'3-2'!AP158)</f>
        <v>0</v>
      </c>
      <c r="AQ158" s="832">
        <f>SUM('3-1'!AQ158,'3-2'!AQ158)</f>
        <v>0</v>
      </c>
      <c r="AR158" s="371">
        <f>SUM('3-1'!AR158,'3-2'!AR158)</f>
        <v>0</v>
      </c>
    </row>
    <row r="159" spans="1:44" ht="18.75" customHeight="1">
      <c r="A159" s="1654"/>
      <c r="B159" s="1647" t="s">
        <v>74</v>
      </c>
      <c r="C159" s="54" t="s">
        <v>43</v>
      </c>
      <c r="D159" s="324">
        <f t="shared" si="522"/>
        <v>65</v>
      </c>
      <c r="E159" s="535">
        <f t="shared" si="522"/>
        <v>65</v>
      </c>
      <c r="F159" s="535">
        <f t="shared" si="525"/>
        <v>10549</v>
      </c>
      <c r="G159" s="535">
        <f t="shared" si="523"/>
        <v>2371</v>
      </c>
      <c r="H159" s="536">
        <f t="shared" si="524"/>
        <v>8178</v>
      </c>
      <c r="I159" s="596">
        <f>SUM('3-1'!I159,'3-2'!I159)</f>
        <v>42</v>
      </c>
      <c r="J159" s="597">
        <f>SUM('3-1'!J159,'3-2'!J159)</f>
        <v>42</v>
      </c>
      <c r="K159" s="597">
        <f>SUM('3-1'!K159,'3-2'!K159)</f>
        <v>6046</v>
      </c>
      <c r="L159" s="597">
        <f>SUM('3-1'!L159,'3-2'!L159)</f>
        <v>0</v>
      </c>
      <c r="M159" s="598">
        <f>SUM('3-1'!M159,'3-2'!M159)</f>
        <v>6046</v>
      </c>
      <c r="N159" s="596">
        <f>SUM('3-1'!N159,'3-2'!N159)</f>
        <v>22</v>
      </c>
      <c r="O159" s="597">
        <f>SUM('3-1'!O159,'3-2'!O159)</f>
        <v>22</v>
      </c>
      <c r="P159" s="597">
        <f>SUM('3-1'!P159,'3-2'!P159)</f>
        <v>4475</v>
      </c>
      <c r="Q159" s="597">
        <f>SUM('3-1'!Q159,'3-2'!Q159)</f>
        <v>2349</v>
      </c>
      <c r="R159" s="598">
        <f>SUM('3-1'!R159,'3-2'!R159)</f>
        <v>2126</v>
      </c>
      <c r="S159" s="596">
        <f>SUM('3-1'!S159,'3-2'!S159)</f>
        <v>1</v>
      </c>
      <c r="T159" s="597">
        <f>SUM('3-1'!T159,'3-2'!T159)</f>
        <v>1</v>
      </c>
      <c r="U159" s="597">
        <f>SUM('3-1'!U159,'3-2'!U159)</f>
        <v>28</v>
      </c>
      <c r="V159" s="597">
        <f>SUM('3-1'!V159,'3-2'!V159)</f>
        <v>22</v>
      </c>
      <c r="W159" s="598">
        <f>SUM('3-1'!W159,'3-2'!W159)</f>
        <v>6</v>
      </c>
      <c r="X159" s="596">
        <f>SUM('3-1'!X159,'3-2'!X159)</f>
        <v>0</v>
      </c>
      <c r="Y159" s="597">
        <f>SUM('3-1'!Y159,'3-2'!Y159)</f>
        <v>0</v>
      </c>
      <c r="Z159" s="597">
        <f>SUM('3-1'!Z159,'3-2'!Z159)</f>
        <v>0</v>
      </c>
      <c r="AA159" s="597">
        <f>SUM('3-1'!AA159,'3-2'!AA159)</f>
        <v>0</v>
      </c>
      <c r="AB159" s="598">
        <f>SUM('3-1'!AB159,'3-2'!AB159)</f>
        <v>0</v>
      </c>
      <c r="AC159" s="596">
        <f>SUM('3-1'!AC159,'3-2'!AC159)</f>
        <v>0</v>
      </c>
      <c r="AD159" s="597">
        <f>SUM('3-1'!AD159,'3-2'!AD159)</f>
        <v>0</v>
      </c>
      <c r="AE159" s="597">
        <f>SUM('3-1'!AE159,'3-2'!AE159)</f>
        <v>0</v>
      </c>
      <c r="AF159" s="597">
        <f>SUM('3-1'!AF159,'3-2'!AF159)</f>
        <v>0</v>
      </c>
      <c r="AG159" s="598">
        <f>SUM('3-1'!AG159,'3-2'!AG159)</f>
        <v>0</v>
      </c>
      <c r="AH159" s="596">
        <f>SUM('3-1'!AH159,'3-2'!AH159)</f>
        <v>0</v>
      </c>
      <c r="AI159" s="597">
        <f>SUM('3-1'!AI159,'3-2'!AI159)</f>
        <v>0</v>
      </c>
      <c r="AJ159" s="597">
        <f>SUM('3-1'!AJ159,'3-2'!AJ159)</f>
        <v>0</v>
      </c>
      <c r="AK159" s="597">
        <f>SUM('3-1'!AK159,'3-2'!AK159)</f>
        <v>0</v>
      </c>
      <c r="AL159" s="598">
        <f>SUM('3-1'!AL159,'3-2'!AL159)</f>
        <v>0</v>
      </c>
      <c r="AM159" s="596">
        <f>SUM('3-1'!AM159,'3-2'!AM159)</f>
        <v>0</v>
      </c>
      <c r="AN159" s="597">
        <f>SUM('3-1'!AN159,'3-2'!AN159)</f>
        <v>0</v>
      </c>
      <c r="AO159" s="597">
        <f>SUM('3-1'!AO159,'3-2'!AO159)</f>
        <v>0</v>
      </c>
      <c r="AP159" s="597">
        <f>SUM('3-1'!AP159,'3-2'!AP159)</f>
        <v>0</v>
      </c>
      <c r="AQ159" s="598">
        <f>SUM('3-1'!AQ159,'3-2'!AQ159)</f>
        <v>0</v>
      </c>
      <c r="AR159" s="601">
        <f>SUM('3-1'!AR159,'3-2'!AR159)</f>
        <v>0</v>
      </c>
    </row>
    <row r="160" spans="1:44" ht="18.75" customHeight="1">
      <c r="A160" s="1654"/>
      <c r="B160" s="1646"/>
      <c r="C160" s="40" t="s">
        <v>44</v>
      </c>
      <c r="D160" s="279">
        <f t="shared" si="522"/>
        <v>65</v>
      </c>
      <c r="E160" s="513">
        <f t="shared" si="522"/>
        <v>65</v>
      </c>
      <c r="F160" s="525">
        <f t="shared" si="525"/>
        <v>10549</v>
      </c>
      <c r="G160" s="525">
        <f t="shared" si="523"/>
        <v>2371</v>
      </c>
      <c r="H160" s="526">
        <f t="shared" si="524"/>
        <v>8178</v>
      </c>
      <c r="I160" s="300">
        <f>SUM('3-1'!I160,'3-2'!I160)</f>
        <v>42</v>
      </c>
      <c r="J160" s="301">
        <f>SUM('3-1'!J160,'3-2'!J160)</f>
        <v>42</v>
      </c>
      <c r="K160" s="301">
        <f>SUM('3-1'!K160,'3-2'!K160)</f>
        <v>6046</v>
      </c>
      <c r="L160" s="301">
        <f>SUM('3-1'!L160,'3-2'!L160)</f>
        <v>0</v>
      </c>
      <c r="M160" s="302">
        <f>SUM('3-1'!M160,'3-2'!M160)</f>
        <v>6046</v>
      </c>
      <c r="N160" s="300">
        <f>SUM('3-1'!N160,'3-2'!N160)</f>
        <v>22</v>
      </c>
      <c r="O160" s="301">
        <f>SUM('3-1'!O160,'3-2'!O160)</f>
        <v>22</v>
      </c>
      <c r="P160" s="301">
        <f>SUM('3-1'!P160,'3-2'!P160)</f>
        <v>4475</v>
      </c>
      <c r="Q160" s="301">
        <f>SUM('3-1'!Q160,'3-2'!Q160)</f>
        <v>2349</v>
      </c>
      <c r="R160" s="302">
        <f>SUM('3-1'!R160,'3-2'!R160)</f>
        <v>2126</v>
      </c>
      <c r="S160" s="300">
        <f>SUM('3-1'!S160,'3-2'!S160)</f>
        <v>1</v>
      </c>
      <c r="T160" s="301">
        <f>SUM('3-1'!T160,'3-2'!T160)</f>
        <v>1</v>
      </c>
      <c r="U160" s="301">
        <f>SUM('3-1'!U160,'3-2'!U160)</f>
        <v>28</v>
      </c>
      <c r="V160" s="301">
        <f>SUM('3-1'!V160,'3-2'!V160)</f>
        <v>22</v>
      </c>
      <c r="W160" s="302">
        <f>SUM('3-1'!W160,'3-2'!W160)</f>
        <v>6</v>
      </c>
      <c r="X160" s="300">
        <f>SUM('3-1'!X160,'3-2'!X160)</f>
        <v>0</v>
      </c>
      <c r="Y160" s="301">
        <f>SUM('3-1'!Y160,'3-2'!Y160)</f>
        <v>0</v>
      </c>
      <c r="Z160" s="301">
        <f>SUM('3-1'!Z160,'3-2'!Z160)</f>
        <v>0</v>
      </c>
      <c r="AA160" s="301">
        <f>SUM('3-1'!AA160,'3-2'!AA160)</f>
        <v>0</v>
      </c>
      <c r="AB160" s="302">
        <f>SUM('3-1'!AB160,'3-2'!AB160)</f>
        <v>0</v>
      </c>
      <c r="AC160" s="300">
        <f>SUM('3-1'!AC160,'3-2'!AC160)</f>
        <v>0</v>
      </c>
      <c r="AD160" s="301">
        <f>SUM('3-1'!AD160,'3-2'!AD160)</f>
        <v>0</v>
      </c>
      <c r="AE160" s="301">
        <f>SUM('3-1'!AE160,'3-2'!AE160)</f>
        <v>0</v>
      </c>
      <c r="AF160" s="301">
        <f>SUM('3-1'!AF160,'3-2'!AF160)</f>
        <v>0</v>
      </c>
      <c r="AG160" s="302">
        <f>SUM('3-1'!AG160,'3-2'!AG160)</f>
        <v>0</v>
      </c>
      <c r="AH160" s="830">
        <f>SUM('3-1'!AH160,'3-2'!AH160)</f>
        <v>0</v>
      </c>
      <c r="AI160" s="1500">
        <f>SUM('3-1'!AI160,'3-2'!AI160)</f>
        <v>0</v>
      </c>
      <c r="AJ160" s="1500">
        <f>SUM('3-1'!AJ160,'3-2'!AJ160)</f>
        <v>0</v>
      </c>
      <c r="AK160" s="1500">
        <f>SUM('3-1'!AK160,'3-2'!AK160)</f>
        <v>0</v>
      </c>
      <c r="AL160" s="832">
        <f>SUM('3-1'!AL160,'3-2'!AL160)</f>
        <v>0</v>
      </c>
      <c r="AM160" s="830">
        <f>SUM('3-1'!AM160,'3-2'!AM160)</f>
        <v>0</v>
      </c>
      <c r="AN160" s="1500">
        <f>SUM('3-1'!AN160,'3-2'!AN160)</f>
        <v>0</v>
      </c>
      <c r="AO160" s="1500">
        <f>SUM('3-1'!AO160,'3-2'!AO160)</f>
        <v>0</v>
      </c>
      <c r="AP160" s="1500">
        <f>SUM('3-1'!AP160,'3-2'!AP160)</f>
        <v>0</v>
      </c>
      <c r="AQ160" s="832">
        <f>SUM('3-1'!AQ160,'3-2'!AQ160)</f>
        <v>0</v>
      </c>
      <c r="AR160" s="519">
        <f>SUM('3-1'!AR160,'3-2'!AR160)</f>
        <v>0</v>
      </c>
    </row>
    <row r="161" spans="1:44" ht="18.75" customHeight="1">
      <c r="A161" s="1654"/>
      <c r="B161" s="1648" t="s">
        <v>75</v>
      </c>
      <c r="C161" s="54" t="s">
        <v>43</v>
      </c>
      <c r="D161" s="242">
        <f t="shared" si="522"/>
        <v>0</v>
      </c>
      <c r="E161" s="259">
        <f t="shared" si="522"/>
        <v>0</v>
      </c>
      <c r="F161" s="259">
        <f t="shared" si="525"/>
        <v>0</v>
      </c>
      <c r="G161" s="259">
        <f t="shared" si="523"/>
        <v>0</v>
      </c>
      <c r="H161" s="258">
        <f t="shared" si="524"/>
        <v>0</v>
      </c>
      <c r="I161" s="280">
        <f>SUM('3-1'!I161,'3-2'!I161)</f>
        <v>0</v>
      </c>
      <c r="J161" s="281">
        <f>SUM('3-1'!J161,'3-2'!J161)</f>
        <v>0</v>
      </c>
      <c r="K161" s="281">
        <f>SUM('3-1'!K161,'3-2'!K161)</f>
        <v>0</v>
      </c>
      <c r="L161" s="281">
        <f>SUM('3-1'!L161,'3-2'!L161)</f>
        <v>0</v>
      </c>
      <c r="M161" s="282">
        <f>SUM('3-1'!M161,'3-2'!M161)</f>
        <v>0</v>
      </c>
      <c r="N161" s="280">
        <f>SUM('3-1'!N161,'3-2'!N161)</f>
        <v>0</v>
      </c>
      <c r="O161" s="281">
        <f>SUM('3-1'!O161,'3-2'!O161)</f>
        <v>0</v>
      </c>
      <c r="P161" s="281">
        <f>SUM('3-1'!P161,'3-2'!P161)</f>
        <v>0</v>
      </c>
      <c r="Q161" s="281">
        <f>SUM('3-1'!Q161,'3-2'!Q161)</f>
        <v>0</v>
      </c>
      <c r="R161" s="282">
        <f>SUM('3-1'!R161,'3-2'!R161)</f>
        <v>0</v>
      </c>
      <c r="S161" s="280">
        <f>SUM('3-1'!S161,'3-2'!S161)</f>
        <v>0</v>
      </c>
      <c r="T161" s="281">
        <f>SUM('3-1'!T161,'3-2'!T161)</f>
        <v>0</v>
      </c>
      <c r="U161" s="281">
        <f>SUM('3-1'!U161,'3-2'!U161)</f>
        <v>0</v>
      </c>
      <c r="V161" s="281">
        <f>SUM('3-1'!V161,'3-2'!V161)</f>
        <v>0</v>
      </c>
      <c r="W161" s="282">
        <f>SUM('3-1'!W161,'3-2'!W161)</f>
        <v>0</v>
      </c>
      <c r="X161" s="280">
        <f>SUM('3-1'!X161,'3-2'!X161)</f>
        <v>0</v>
      </c>
      <c r="Y161" s="281">
        <f>SUM('3-1'!Y161,'3-2'!Y161)</f>
        <v>0</v>
      </c>
      <c r="Z161" s="281">
        <f>SUM('3-1'!Z161,'3-2'!Z161)</f>
        <v>0</v>
      </c>
      <c r="AA161" s="281">
        <f>SUM('3-1'!AA161,'3-2'!AA161)</f>
        <v>0</v>
      </c>
      <c r="AB161" s="282">
        <f>SUM('3-1'!AB161,'3-2'!AB161)</f>
        <v>0</v>
      </c>
      <c r="AC161" s="280">
        <f>SUM('3-1'!AC161,'3-2'!AC161)</f>
        <v>0</v>
      </c>
      <c r="AD161" s="281">
        <f>SUM('3-1'!AD161,'3-2'!AD161)</f>
        <v>0</v>
      </c>
      <c r="AE161" s="281">
        <f>SUM('3-1'!AE161,'3-2'!AE161)</f>
        <v>0</v>
      </c>
      <c r="AF161" s="281">
        <f>SUM('3-1'!AF161,'3-2'!AF161)</f>
        <v>0</v>
      </c>
      <c r="AG161" s="282">
        <f>SUM('3-1'!AG161,'3-2'!AG161)</f>
        <v>0</v>
      </c>
      <c r="AH161" s="280">
        <f>SUM('3-1'!AH161,'3-2'!AH161)</f>
        <v>0</v>
      </c>
      <c r="AI161" s="281">
        <f>SUM('3-1'!AI161,'3-2'!AI161)</f>
        <v>0</v>
      </c>
      <c r="AJ161" s="281">
        <f>SUM('3-1'!AJ161,'3-2'!AJ161)</f>
        <v>0</v>
      </c>
      <c r="AK161" s="281">
        <f>SUM('3-1'!AK161,'3-2'!AK161)</f>
        <v>0</v>
      </c>
      <c r="AL161" s="282">
        <f>SUM('3-1'!AL161,'3-2'!AL161)</f>
        <v>0</v>
      </c>
      <c r="AM161" s="280">
        <f>SUM('3-1'!AM161,'3-2'!AM161)</f>
        <v>0</v>
      </c>
      <c r="AN161" s="281">
        <f>SUM('3-1'!AN161,'3-2'!AN161)</f>
        <v>0</v>
      </c>
      <c r="AO161" s="281">
        <f>SUM('3-1'!AO161,'3-2'!AO161)</f>
        <v>0</v>
      </c>
      <c r="AP161" s="281">
        <f>SUM('3-1'!AP161,'3-2'!AP161)</f>
        <v>0</v>
      </c>
      <c r="AQ161" s="282">
        <f>SUM('3-1'!AQ161,'3-2'!AQ161)</f>
        <v>0</v>
      </c>
      <c r="AR161" s="370">
        <f>SUM('3-1'!AR161,'3-2'!AR161)</f>
        <v>0</v>
      </c>
    </row>
    <row r="162" spans="1:44" ht="18.75" customHeight="1" thickBot="1">
      <c r="A162" s="1655"/>
      <c r="B162" s="1649"/>
      <c r="C162" s="45" t="s">
        <v>44</v>
      </c>
      <c r="D162" s="251">
        <f t="shared" si="522"/>
        <v>0</v>
      </c>
      <c r="E162" s="268">
        <f t="shared" si="522"/>
        <v>0</v>
      </c>
      <c r="F162" s="259">
        <f t="shared" si="525"/>
        <v>0</v>
      </c>
      <c r="G162" s="259">
        <f t="shared" si="523"/>
        <v>0</v>
      </c>
      <c r="H162" s="258">
        <f t="shared" si="524"/>
        <v>0</v>
      </c>
      <c r="I162" s="283">
        <f>SUM('3-1'!I162,'3-2'!I162)</f>
        <v>0</v>
      </c>
      <c r="J162" s="284">
        <f>SUM('3-1'!J162,'3-2'!J162)</f>
        <v>0</v>
      </c>
      <c r="K162" s="284">
        <f>SUM('3-1'!K162,'3-2'!K162)</f>
        <v>0</v>
      </c>
      <c r="L162" s="284">
        <f>SUM('3-1'!L162,'3-2'!L162)</f>
        <v>0</v>
      </c>
      <c r="M162" s="285">
        <f>SUM('3-1'!M162,'3-2'!M162)</f>
        <v>0</v>
      </c>
      <c r="N162" s="283">
        <f>SUM('3-1'!N162,'3-2'!N162)</f>
        <v>0</v>
      </c>
      <c r="O162" s="284">
        <f>SUM('3-1'!O162,'3-2'!O162)</f>
        <v>0</v>
      </c>
      <c r="P162" s="284">
        <f>SUM('3-1'!P162,'3-2'!P162)</f>
        <v>0</v>
      </c>
      <c r="Q162" s="284">
        <f>SUM('3-1'!Q162,'3-2'!Q162)</f>
        <v>0</v>
      </c>
      <c r="R162" s="285">
        <f>SUM('3-1'!R162,'3-2'!R162)</f>
        <v>0</v>
      </c>
      <c r="S162" s="283">
        <f>SUM('3-1'!S162,'3-2'!S162)</f>
        <v>0</v>
      </c>
      <c r="T162" s="284">
        <f>SUM('3-1'!T162,'3-2'!T162)</f>
        <v>0</v>
      </c>
      <c r="U162" s="284">
        <f>SUM('3-1'!U162,'3-2'!U162)</f>
        <v>0</v>
      </c>
      <c r="V162" s="284">
        <f>SUM('3-1'!V162,'3-2'!V162)</f>
        <v>0</v>
      </c>
      <c r="W162" s="285">
        <f>SUM('3-1'!W162,'3-2'!W162)</f>
        <v>0</v>
      </c>
      <c r="X162" s="742">
        <f>SUM('3-1'!X162,'3-2'!X162)</f>
        <v>0</v>
      </c>
      <c r="Y162" s="743">
        <f>SUM('3-1'!Y162,'3-2'!Y162)</f>
        <v>0</v>
      </c>
      <c r="Z162" s="743">
        <f>SUM('3-1'!Z162,'3-2'!Z162)</f>
        <v>0</v>
      </c>
      <c r="AA162" s="743">
        <f>SUM('3-1'!AA162,'3-2'!AA162)</f>
        <v>0</v>
      </c>
      <c r="AB162" s="744">
        <f>SUM('3-1'!AB162,'3-2'!AB162)</f>
        <v>0</v>
      </c>
      <c r="AC162" s="283">
        <f>SUM('3-1'!AC162,'3-2'!AC162)</f>
        <v>0</v>
      </c>
      <c r="AD162" s="284">
        <f>SUM('3-1'!AD162,'3-2'!AD162)</f>
        <v>0</v>
      </c>
      <c r="AE162" s="284">
        <f>SUM('3-1'!AE162,'3-2'!AE162)</f>
        <v>0</v>
      </c>
      <c r="AF162" s="284">
        <f>SUM('3-1'!AF162,'3-2'!AF162)</f>
        <v>0</v>
      </c>
      <c r="AG162" s="285">
        <f>SUM('3-1'!AG162,'3-2'!AG162)</f>
        <v>0</v>
      </c>
      <c r="AH162" s="280">
        <f>SUM('3-1'!AH162,'3-2'!AH162)</f>
        <v>0</v>
      </c>
      <c r="AI162" s="281">
        <f>SUM('3-1'!AI162,'3-2'!AI162)</f>
        <v>0</v>
      </c>
      <c r="AJ162" s="281">
        <f>SUM('3-1'!AJ162,'3-2'!AJ162)</f>
        <v>0</v>
      </c>
      <c r="AK162" s="281">
        <f>SUM('3-1'!AK162,'3-2'!AK162)</f>
        <v>0</v>
      </c>
      <c r="AL162" s="282">
        <f>SUM('3-1'!AL162,'3-2'!AL162)</f>
        <v>0</v>
      </c>
      <c r="AM162" s="280">
        <f>SUM('3-1'!AM162,'3-2'!AM162)</f>
        <v>0</v>
      </c>
      <c r="AN162" s="281">
        <f>SUM('3-1'!AN162,'3-2'!AN162)</f>
        <v>0</v>
      </c>
      <c r="AO162" s="281">
        <f>SUM('3-1'!AO162,'3-2'!AO162)</f>
        <v>0</v>
      </c>
      <c r="AP162" s="281">
        <f>SUM('3-1'!AP162,'3-2'!AP162)</f>
        <v>0</v>
      </c>
      <c r="AQ162" s="282">
        <f>SUM('3-1'!AQ162,'3-2'!AQ162)</f>
        <v>0</v>
      </c>
      <c r="AR162" s="371">
        <f>SUM('3-1'!AR162,'3-2'!AR162)</f>
        <v>0</v>
      </c>
    </row>
    <row r="163" spans="1:44" ht="17.25">
      <c r="A163" s="1650" t="s">
        <v>149</v>
      </c>
      <c r="B163" s="1645" t="s">
        <v>69</v>
      </c>
      <c r="C163" s="183" t="s">
        <v>43</v>
      </c>
      <c r="D163" s="234">
        <f>SUM(I163,N163,S163,X163,AC163,AH163,AM163)</f>
        <v>1219</v>
      </c>
      <c r="E163" s="323">
        <f>SUM(J163,O163,T163,Y163,AD163,AI163,AN163)</f>
        <v>1219</v>
      </c>
      <c r="F163" s="323">
        <f>G163+H163</f>
        <v>162747</v>
      </c>
      <c r="G163" s="323">
        <f t="shared" ref="G163:G164" si="526">SUM(L163,Q163,V163,AA163,AF163,AK163,AP163)</f>
        <v>92277</v>
      </c>
      <c r="H163" s="235">
        <f t="shared" ref="H163:H164" si="527">SUM(M163,R163,W163,AB163,AG163,AL163,AQ163)</f>
        <v>70470</v>
      </c>
      <c r="I163" s="236">
        <f>SUM(I165,I167,I169,I171,I173,I175)</f>
        <v>790</v>
      </c>
      <c r="J163" s="237">
        <f>SUM(J165,J167,J169,J171,J173,J175)</f>
        <v>790</v>
      </c>
      <c r="K163" s="237">
        <f>L163+M163</f>
        <v>119537</v>
      </c>
      <c r="L163" s="237">
        <f t="shared" ref="L163:M163" si="528">SUM(L165,L167,L169,L171,L173,L175)</f>
        <v>69440</v>
      </c>
      <c r="M163" s="238">
        <f t="shared" si="528"/>
        <v>50097</v>
      </c>
      <c r="N163" s="236">
        <f>SUM(N165,N167,N169,N171,N173,N175)</f>
        <v>1</v>
      </c>
      <c r="O163" s="237">
        <f>SUM(O165,O167,O169,O171,O173,O175)</f>
        <v>1</v>
      </c>
      <c r="P163" s="237">
        <f>Q163+R163</f>
        <v>110</v>
      </c>
      <c r="Q163" s="237">
        <f t="shared" ref="Q163:R163" si="529">SUM(Q165,Q167,Q169,Q171,Q173,Q175)</f>
        <v>7</v>
      </c>
      <c r="R163" s="238">
        <f t="shared" si="529"/>
        <v>103</v>
      </c>
      <c r="S163" s="236">
        <f>SUM(S165,S167,S169,S171,S173,S175)</f>
        <v>1</v>
      </c>
      <c r="T163" s="237">
        <f>SUM(T165,T167,T169,T171,T173,T175)</f>
        <v>1</v>
      </c>
      <c r="U163" s="237">
        <f>V163+W163</f>
        <v>39</v>
      </c>
      <c r="V163" s="237">
        <f t="shared" ref="V163:X163" si="530">SUM(V165,V167,V169,V171,V173,V175)</f>
        <v>37</v>
      </c>
      <c r="W163" s="238">
        <f t="shared" si="530"/>
        <v>2</v>
      </c>
      <c r="X163" s="236">
        <f t="shared" si="530"/>
        <v>295</v>
      </c>
      <c r="Y163" s="237">
        <f t="shared" ref="Y163" si="531">SUM(Y165,Y167,Y169,Y171,Y173,Y175)</f>
        <v>295</v>
      </c>
      <c r="Z163" s="237">
        <f>AA163+AB163</f>
        <v>35200</v>
      </c>
      <c r="AA163" s="237">
        <f t="shared" ref="AA163:AC163" si="532">SUM(AA165,AA167,AA169,AA171,AA173,AA175)</f>
        <v>17830</v>
      </c>
      <c r="AB163" s="238">
        <f t="shared" si="532"/>
        <v>17370</v>
      </c>
      <c r="AC163" s="236">
        <f t="shared" si="532"/>
        <v>41</v>
      </c>
      <c r="AD163" s="237">
        <f t="shared" ref="AD163" si="533">SUM(AD165,AD167,AD169,AD171,AD173,AD175)</f>
        <v>41</v>
      </c>
      <c r="AE163" s="237">
        <f>AF163+AG163</f>
        <v>3635</v>
      </c>
      <c r="AF163" s="237">
        <f t="shared" ref="AF163:AH163" si="534">SUM(AF165,AF167,AF169,AF171,AF173,AF175)</f>
        <v>3629</v>
      </c>
      <c r="AG163" s="238">
        <f t="shared" si="534"/>
        <v>6</v>
      </c>
      <c r="AH163" s="236">
        <f t="shared" si="534"/>
        <v>90</v>
      </c>
      <c r="AI163" s="237">
        <f t="shared" ref="AI163" si="535">SUM(AI165,AI167,AI169,AI171,AI173,AI175)</f>
        <v>90</v>
      </c>
      <c r="AJ163" s="237">
        <f>AK163+AL163</f>
        <v>4183</v>
      </c>
      <c r="AK163" s="237">
        <f t="shared" ref="AK163:AM163" si="536">SUM(AK165,AK167,AK169,AK171,AK173,AK175)</f>
        <v>1334</v>
      </c>
      <c r="AL163" s="238">
        <f t="shared" si="536"/>
        <v>2849</v>
      </c>
      <c r="AM163" s="236">
        <f t="shared" si="536"/>
        <v>1</v>
      </c>
      <c r="AN163" s="237">
        <f t="shared" ref="AN163" si="537">SUM(AN165,AN167,AN169,AN171,AN173,AN175)</f>
        <v>1</v>
      </c>
      <c r="AO163" s="237">
        <f>AP163+AQ163</f>
        <v>43</v>
      </c>
      <c r="AP163" s="237">
        <f t="shared" ref="AP163:AR163" si="538">SUM(AP165,AP167,AP169,AP171,AP173,AP175)</f>
        <v>0</v>
      </c>
      <c r="AQ163" s="238">
        <f t="shared" si="538"/>
        <v>43</v>
      </c>
      <c r="AR163" s="368">
        <f t="shared" si="538"/>
        <v>3971</v>
      </c>
    </row>
    <row r="164" spans="1:44" ht="17.25">
      <c r="A164" s="1651"/>
      <c r="B164" s="1646"/>
      <c r="C164" s="40" t="s">
        <v>44</v>
      </c>
      <c r="D164" s="240">
        <f>SUM(I164,N164,S164,X164,AC164,AH164,AM164)</f>
        <v>1165</v>
      </c>
      <c r="E164" s="216">
        <f>SUM(J164,O164,T164,Y164,AD164,AI164,AN164)</f>
        <v>1165</v>
      </c>
      <c r="F164" s="216">
        <f>G164+H164</f>
        <v>152232</v>
      </c>
      <c r="G164" s="216">
        <f t="shared" si="526"/>
        <v>85061</v>
      </c>
      <c r="H164" s="241">
        <f t="shared" si="527"/>
        <v>67171</v>
      </c>
      <c r="I164" s="212">
        <f>SUM(I166,I168,I170,I172,I174,I176)</f>
        <v>788</v>
      </c>
      <c r="J164" s="211">
        <f>SUM(J166,J168,J170,J172,J174,J176)</f>
        <v>788</v>
      </c>
      <c r="K164" s="211">
        <f>L164+M164</f>
        <v>109974</v>
      </c>
      <c r="L164" s="211">
        <f t="shared" ref="L164:M164" si="539">SUM(L166,L168,L170,L172,L174,L176)</f>
        <v>62566</v>
      </c>
      <c r="M164" s="217">
        <f t="shared" si="539"/>
        <v>47408</v>
      </c>
      <c r="N164" s="212">
        <f>SUM(N166,N168,N170,N172,N174,N176)</f>
        <v>1</v>
      </c>
      <c r="O164" s="211">
        <f>SUM(O166,O168,O170,O172,O174,O176)</f>
        <v>1</v>
      </c>
      <c r="P164" s="211">
        <f>Q164+R164</f>
        <v>89</v>
      </c>
      <c r="Q164" s="211">
        <f t="shared" ref="Q164:S164" si="540">SUM(Q166,Q168,Q170,Q172,Q174,Q176)</f>
        <v>7</v>
      </c>
      <c r="R164" s="217">
        <f t="shared" si="540"/>
        <v>82</v>
      </c>
      <c r="S164" s="212">
        <f t="shared" si="540"/>
        <v>0</v>
      </c>
      <c r="T164" s="211">
        <f t="shared" ref="T164" si="541">SUM(T166,T168,T170,T172,T174,T176)</f>
        <v>0</v>
      </c>
      <c r="U164" s="211">
        <f>V164+W164</f>
        <v>0</v>
      </c>
      <c r="V164" s="211">
        <f t="shared" ref="V164:X164" si="542">SUM(V166,V168,V170,V172,V174,V176)</f>
        <v>0</v>
      </c>
      <c r="W164" s="217">
        <f t="shared" si="542"/>
        <v>0</v>
      </c>
      <c r="X164" s="212">
        <f t="shared" si="542"/>
        <v>294</v>
      </c>
      <c r="Y164" s="211">
        <f t="shared" ref="Y164" si="543">SUM(Y166,Y168,Y170,Y172,Y174,Y176)</f>
        <v>294</v>
      </c>
      <c r="Z164" s="211">
        <f>AA164+AB164</f>
        <v>34668</v>
      </c>
      <c r="AA164" s="211">
        <f t="shared" ref="AA164:AC164" si="544">SUM(AA166,AA168,AA170,AA172,AA174,AA176)</f>
        <v>17605</v>
      </c>
      <c r="AB164" s="217">
        <f t="shared" si="544"/>
        <v>17063</v>
      </c>
      <c r="AC164" s="212">
        <f t="shared" si="544"/>
        <v>41</v>
      </c>
      <c r="AD164" s="211">
        <f t="shared" ref="AD164" si="545">SUM(AD166,AD168,AD170,AD172,AD174,AD176)</f>
        <v>41</v>
      </c>
      <c r="AE164" s="211">
        <f>AF164+AG164</f>
        <v>3628</v>
      </c>
      <c r="AF164" s="211">
        <f t="shared" ref="AF164:AH164" si="546">SUM(AF166,AF168,AF170,AF172,AF174,AF176)</f>
        <v>3628</v>
      </c>
      <c r="AG164" s="217">
        <f t="shared" si="546"/>
        <v>0</v>
      </c>
      <c r="AH164" s="212">
        <f t="shared" si="546"/>
        <v>40</v>
      </c>
      <c r="AI164" s="211">
        <f t="shared" ref="AI164" si="547">SUM(AI166,AI168,AI170,AI172,AI174,AI176)</f>
        <v>40</v>
      </c>
      <c r="AJ164" s="211">
        <f>AK164+AL164</f>
        <v>3830</v>
      </c>
      <c r="AK164" s="211">
        <f t="shared" ref="AK164:AM164" si="548">SUM(AK166,AK168,AK170,AK172,AK174,AK176)</f>
        <v>1255</v>
      </c>
      <c r="AL164" s="217">
        <f t="shared" si="548"/>
        <v>2575</v>
      </c>
      <c r="AM164" s="212">
        <f t="shared" si="548"/>
        <v>1</v>
      </c>
      <c r="AN164" s="211">
        <f t="shared" ref="AN164" si="549">SUM(AN166,AN168,AN170,AN172,AN174,AN176)</f>
        <v>1</v>
      </c>
      <c r="AO164" s="211">
        <f>AP164+AQ164</f>
        <v>43</v>
      </c>
      <c r="AP164" s="211">
        <f t="shared" ref="AP164:AR164" si="550">SUM(AP166,AP168,AP170,AP172,AP174,AP176)</f>
        <v>0</v>
      </c>
      <c r="AQ164" s="217">
        <f t="shared" si="550"/>
        <v>43</v>
      </c>
      <c r="AR164" s="369">
        <f t="shared" si="550"/>
        <v>514</v>
      </c>
    </row>
    <row r="165" spans="1:44" ht="17.25">
      <c r="A165" s="1651"/>
      <c r="B165" s="1647" t="s">
        <v>70</v>
      </c>
      <c r="C165" s="54" t="s">
        <v>43</v>
      </c>
      <c r="D165" s="603">
        <f t="shared" ref="D165:E176" si="551">SUM(I165,N165,S165,X165,AC165,AH165,AM165)</f>
        <v>1110</v>
      </c>
      <c r="E165" s="1536">
        <f t="shared" si="551"/>
        <v>1110</v>
      </c>
      <c r="F165" s="535">
        <f>G165+H165</f>
        <v>150742</v>
      </c>
      <c r="G165" s="535">
        <f t="shared" ref="G165:G176" si="552">SUM(L165+Q165+V165+AA165+AF165+AK165+AP165)</f>
        <v>86230</v>
      </c>
      <c r="H165" s="536">
        <f t="shared" ref="H165:H176" si="553">SUM(M165+R165+W165+AB165+AG165+AL165+AQ165)</f>
        <v>64512</v>
      </c>
      <c r="I165" s="353">
        <f>SUM('3-1'!I165,'3-2'!I165)</f>
        <v>786</v>
      </c>
      <c r="J165" s="354">
        <f>SUM('3-1'!J165,'3-2'!J165)</f>
        <v>786</v>
      </c>
      <c r="K165" s="489">
        <f>SUM('3-1'!K165,'3-2'!K165)</f>
        <v>119153</v>
      </c>
      <c r="L165" s="354">
        <f>SUM('3-1'!L165,'3-2'!L165)</f>
        <v>69409</v>
      </c>
      <c r="M165" s="355">
        <f>SUM('3-1'!M165,'3-2'!M165)</f>
        <v>49743</v>
      </c>
      <c r="N165" s="353">
        <f>SUM('3-1'!N165,'3-2'!N165)</f>
        <v>0</v>
      </c>
      <c r="O165" s="354">
        <f>SUM('3-1'!O165,'3-2'!O165)</f>
        <v>0</v>
      </c>
      <c r="P165" s="489">
        <f>SUM('3-1'!P165,'3-2'!P165)</f>
        <v>0</v>
      </c>
      <c r="Q165" s="354">
        <f>SUM('3-1'!Q165,'3-2'!Q165)</f>
        <v>0</v>
      </c>
      <c r="R165" s="355">
        <f>SUM('3-1'!R165,'3-2'!R165)</f>
        <v>0</v>
      </c>
      <c r="S165" s="488">
        <f>SUM('3-1'!S165,'3-2'!S165)</f>
        <v>0</v>
      </c>
      <c r="T165" s="489">
        <f>SUM('3-1'!T165,'3-2'!T165)</f>
        <v>0</v>
      </c>
      <c r="U165" s="489">
        <f>SUM('3-1'!U165,'3-2'!U165)</f>
        <v>0</v>
      </c>
      <c r="V165" s="489">
        <f>SUM('3-1'!V165,'3-2'!V165)</f>
        <v>0</v>
      </c>
      <c r="W165" s="490">
        <f>SUM('3-1'!W165,'3-2'!W165)</f>
        <v>0</v>
      </c>
      <c r="X165" s="488">
        <f>SUM('3-1'!X165,'3-2'!X165)</f>
        <v>202</v>
      </c>
      <c r="Y165" s="489">
        <f>SUM('3-1'!Y165,'3-2'!Y165)</f>
        <v>202</v>
      </c>
      <c r="Z165" s="489">
        <f>SUM('3-1'!Z165,'3-2'!Z165)</f>
        <v>24149</v>
      </c>
      <c r="AA165" s="489">
        <f>SUM('3-1'!AA165,'3-2'!AA165)</f>
        <v>12084</v>
      </c>
      <c r="AB165" s="490">
        <f>SUM('3-1'!AB165,'3-2'!AB165)</f>
        <v>12066</v>
      </c>
      <c r="AC165" s="488">
        <f>SUM('3-1'!AC165,'3-2'!AC165)</f>
        <v>41</v>
      </c>
      <c r="AD165" s="489">
        <f>SUM('3-1'!AD165,'3-2'!AD165)</f>
        <v>41</v>
      </c>
      <c r="AE165" s="489">
        <f>SUM('3-1'!AE165,'3-2'!AE165)</f>
        <v>3635</v>
      </c>
      <c r="AF165" s="489">
        <f>SUM('3-1'!AF165,'3-2'!AF165)</f>
        <v>3629</v>
      </c>
      <c r="AG165" s="490">
        <f>SUM('3-1'!AG165,'3-2'!AG165)</f>
        <v>6</v>
      </c>
      <c r="AH165" s="488">
        <f>SUM('3-1'!AH165,'3-2'!AH165)</f>
        <v>81</v>
      </c>
      <c r="AI165" s="489">
        <f>SUM('3-1'!AI165,'3-2'!AI165)</f>
        <v>81</v>
      </c>
      <c r="AJ165" s="489">
        <f>SUM('3-1'!AJ165,'3-2'!AJ165)</f>
        <v>3805</v>
      </c>
      <c r="AK165" s="489">
        <f>SUM('3-1'!AK165,'3-2'!AK165)</f>
        <v>1108</v>
      </c>
      <c r="AL165" s="490">
        <f>SUM('3-1'!AL165,'3-2'!AL165)</f>
        <v>2697</v>
      </c>
      <c r="AM165" s="488">
        <f>SUM('3-1'!AM165,'3-2'!AM165)</f>
        <v>0</v>
      </c>
      <c r="AN165" s="489">
        <f>SUM('3-1'!AN165,'3-2'!AN165)</f>
        <v>0</v>
      </c>
      <c r="AO165" s="489">
        <f>SUM('3-1'!AO165,'3-2'!AO165)</f>
        <v>0</v>
      </c>
      <c r="AP165" s="489">
        <f>SUM('3-1'!AP165,'3-2'!AP165)</f>
        <v>0</v>
      </c>
      <c r="AQ165" s="490">
        <f>SUM('3-1'!AQ165,'3-2'!AQ165)</f>
        <v>0</v>
      </c>
      <c r="AR165" s="601">
        <f>SUM('3-1'!AR165,'3-2'!AR165)</f>
        <v>3948</v>
      </c>
    </row>
    <row r="166" spans="1:44" ht="17.25">
      <c r="A166" s="1651"/>
      <c r="B166" s="1646"/>
      <c r="C166" s="40" t="s">
        <v>44</v>
      </c>
      <c r="D166" s="532">
        <f t="shared" si="551"/>
        <v>1059</v>
      </c>
      <c r="E166" s="1540">
        <f t="shared" si="551"/>
        <v>1059</v>
      </c>
      <c r="F166" s="525">
        <f t="shared" ref="F166:F176" si="554">G166+H166</f>
        <v>140599</v>
      </c>
      <c r="G166" s="525">
        <f t="shared" si="552"/>
        <v>79053</v>
      </c>
      <c r="H166" s="526">
        <f t="shared" si="553"/>
        <v>61546</v>
      </c>
      <c r="I166" s="412">
        <f>SUM('3-1'!I166,'3-2'!I166)</f>
        <v>786</v>
      </c>
      <c r="J166" s="413">
        <f>SUM('3-1'!J166,'3-2'!J166)</f>
        <v>786</v>
      </c>
      <c r="K166" s="413">
        <f>SUM('3-1'!K166,'3-2'!K166)</f>
        <v>109902</v>
      </c>
      <c r="L166" s="413">
        <f>SUM('3-1'!L166,'3-2'!L166)</f>
        <v>62537</v>
      </c>
      <c r="M166" s="481">
        <f>SUM('3-1'!M166,'3-2'!M166)</f>
        <v>47364</v>
      </c>
      <c r="N166" s="412">
        <f>SUM('3-1'!N166,'3-2'!N166)</f>
        <v>0</v>
      </c>
      <c r="O166" s="413">
        <f>SUM('3-1'!O166,'3-2'!O166)</f>
        <v>0</v>
      </c>
      <c r="P166" s="413">
        <f>SUM('3-1'!P166,'3-2'!P166)</f>
        <v>0</v>
      </c>
      <c r="Q166" s="413">
        <f>SUM('3-1'!Q166,'3-2'!Q166)</f>
        <v>0</v>
      </c>
      <c r="R166" s="481">
        <f>SUM('3-1'!R166,'3-2'!R166)</f>
        <v>0</v>
      </c>
      <c r="S166" s="485">
        <f>SUM('3-1'!S166,'3-2'!S166)</f>
        <v>0</v>
      </c>
      <c r="T166" s="487">
        <f>SUM('3-1'!T166,'3-2'!T166)</f>
        <v>0</v>
      </c>
      <c r="U166" s="487">
        <f>SUM('3-1'!U166,'3-2'!U166)</f>
        <v>0</v>
      </c>
      <c r="V166" s="487">
        <f>SUM('3-1'!V166,'3-2'!V166)</f>
        <v>0</v>
      </c>
      <c r="W166" s="605">
        <f>SUM('3-1'!W166,'3-2'!W166)</f>
        <v>0</v>
      </c>
      <c r="X166" s="485">
        <f>SUM('3-1'!X166,'3-2'!X166)</f>
        <v>201</v>
      </c>
      <c r="Y166" s="487">
        <f>SUM('3-1'!Y166,'3-2'!Y166)</f>
        <v>201</v>
      </c>
      <c r="Z166" s="487">
        <f>SUM('3-1'!Z166,'3-2'!Z166)</f>
        <v>23617</v>
      </c>
      <c r="AA166" s="487">
        <f>SUM('3-1'!AA166,'3-2'!AA166)</f>
        <v>11859</v>
      </c>
      <c r="AB166" s="605">
        <f>SUM('3-1'!AB166,'3-2'!AB166)</f>
        <v>11759</v>
      </c>
      <c r="AC166" s="485">
        <f>SUM('3-1'!AC166,'3-2'!AC166)</f>
        <v>41</v>
      </c>
      <c r="AD166" s="487">
        <f>SUM('3-1'!AD166,'3-2'!AD166)</f>
        <v>41</v>
      </c>
      <c r="AE166" s="487">
        <f>SUM('3-1'!AE166,'3-2'!AE166)</f>
        <v>3628</v>
      </c>
      <c r="AF166" s="487">
        <f>SUM('3-1'!AF166,'3-2'!AF166)</f>
        <v>3628</v>
      </c>
      <c r="AG166" s="606">
        <f>SUM('3-1'!AG166,'3-2'!AG166)</f>
        <v>0</v>
      </c>
      <c r="AH166" s="485">
        <f>SUM('3-1'!AH166,'3-2'!AH166)</f>
        <v>31</v>
      </c>
      <c r="AI166" s="487">
        <f>SUM('3-1'!AI166,'3-2'!AI166)</f>
        <v>31</v>
      </c>
      <c r="AJ166" s="487">
        <f>SUM('3-1'!AJ166,'3-2'!AJ166)</f>
        <v>3452</v>
      </c>
      <c r="AK166" s="487">
        <f>SUM('3-1'!AK166,'3-2'!AK166)</f>
        <v>1029</v>
      </c>
      <c r="AL166" s="605">
        <f>SUM('3-1'!AL166,'3-2'!AL166)</f>
        <v>2423</v>
      </c>
      <c r="AM166" s="485">
        <f>SUM('3-1'!AM166,'3-2'!AM166)</f>
        <v>0</v>
      </c>
      <c r="AN166" s="487">
        <f>SUM('3-1'!AN166,'3-2'!AN166)</f>
        <v>0</v>
      </c>
      <c r="AO166" s="487">
        <f>SUM('3-1'!AO166,'3-2'!AO166)</f>
        <v>0</v>
      </c>
      <c r="AP166" s="487">
        <f>SUM('3-1'!AP166,'3-2'!AP166)</f>
        <v>0</v>
      </c>
      <c r="AQ166" s="605">
        <f>SUM('3-1'!AQ166,'3-2'!AQ166)</f>
        <v>0</v>
      </c>
      <c r="AR166" s="519">
        <f>SUM('3-1'!AR166,'3-2'!AR166)</f>
        <v>512</v>
      </c>
    </row>
    <row r="167" spans="1:44" ht="17.25">
      <c r="A167" s="1651"/>
      <c r="B167" s="1647" t="s">
        <v>71</v>
      </c>
      <c r="C167" s="54" t="s">
        <v>43</v>
      </c>
      <c r="D167" s="603">
        <f t="shared" si="551"/>
        <v>1</v>
      </c>
      <c r="E167" s="1536">
        <f t="shared" si="551"/>
        <v>1</v>
      </c>
      <c r="F167" s="535">
        <f t="shared" si="554"/>
        <v>110</v>
      </c>
      <c r="G167" s="535">
        <f t="shared" si="552"/>
        <v>7</v>
      </c>
      <c r="H167" s="536">
        <f t="shared" si="553"/>
        <v>103</v>
      </c>
      <c r="I167" s="353">
        <f>SUM('3-1'!I167,'3-2'!I167)</f>
        <v>0</v>
      </c>
      <c r="J167" s="354">
        <f>SUM('3-1'!J167,'3-2'!J167)</f>
        <v>0</v>
      </c>
      <c r="K167" s="354">
        <f>SUM('3-1'!K167,'3-2'!K167)</f>
        <v>0</v>
      </c>
      <c r="L167" s="354">
        <f>SUM('3-1'!L167,'3-2'!L167)</f>
        <v>0</v>
      </c>
      <c r="M167" s="355">
        <f>SUM('3-1'!M167,'3-2'!M167)</f>
        <v>0</v>
      </c>
      <c r="N167" s="353">
        <f>SUM('3-1'!N167,'3-2'!N167)</f>
        <v>1</v>
      </c>
      <c r="O167" s="354">
        <f>SUM('3-1'!O167,'3-2'!O167)</f>
        <v>1</v>
      </c>
      <c r="P167" s="354">
        <f>SUM('3-1'!P167,'3-2'!P167)</f>
        <v>110</v>
      </c>
      <c r="Q167" s="354">
        <f>SUM('3-1'!Q167,'3-2'!Q167)</f>
        <v>7</v>
      </c>
      <c r="R167" s="355">
        <f>SUM('3-1'!R167,'3-2'!R167)</f>
        <v>103</v>
      </c>
      <c r="S167" s="488">
        <f>SUM('3-1'!S167,'3-2'!S167)</f>
        <v>0</v>
      </c>
      <c r="T167" s="489">
        <f>SUM('3-1'!T167,'3-2'!T167)</f>
        <v>0</v>
      </c>
      <c r="U167" s="489">
        <f>SUM('3-1'!U167,'3-2'!U167)</f>
        <v>0</v>
      </c>
      <c r="V167" s="489">
        <f>SUM('3-1'!V167,'3-2'!V167)</f>
        <v>0</v>
      </c>
      <c r="W167" s="490">
        <f>SUM('3-1'!W167,'3-2'!W167)</f>
        <v>0</v>
      </c>
      <c r="X167" s="488">
        <f>SUM('3-1'!X167,'3-2'!X167)</f>
        <v>0</v>
      </c>
      <c r="Y167" s="489">
        <f>SUM('3-1'!Y167,'3-2'!Y167)</f>
        <v>0</v>
      </c>
      <c r="Z167" s="489">
        <f>SUM('3-1'!Z167,'3-2'!Z167)</f>
        <v>0</v>
      </c>
      <c r="AA167" s="489">
        <f>SUM('3-1'!AA167,'3-2'!AA167)</f>
        <v>0</v>
      </c>
      <c r="AB167" s="490">
        <f>SUM('3-1'!AB167,'3-2'!AB167)</f>
        <v>0</v>
      </c>
      <c r="AC167" s="488">
        <f>SUM('3-1'!AC167,'3-2'!AC167)</f>
        <v>0</v>
      </c>
      <c r="AD167" s="489">
        <f>SUM('3-1'!AD167,'3-2'!AD167)</f>
        <v>0</v>
      </c>
      <c r="AE167" s="489">
        <f>SUM('3-1'!AE167,'3-2'!AE167)</f>
        <v>0</v>
      </c>
      <c r="AF167" s="489">
        <f>SUM('3-1'!AF167,'3-2'!AF167)</f>
        <v>0</v>
      </c>
      <c r="AG167" s="490">
        <f>SUM('3-1'!AG167,'3-2'!AG167)</f>
        <v>0</v>
      </c>
      <c r="AH167" s="488">
        <f>SUM('3-1'!AH167,'3-2'!AH167)</f>
        <v>0</v>
      </c>
      <c r="AI167" s="489">
        <f>SUM('3-1'!AI167,'3-2'!AI167)</f>
        <v>0</v>
      </c>
      <c r="AJ167" s="489">
        <f>SUM('3-1'!AJ167,'3-2'!AJ167)</f>
        <v>0</v>
      </c>
      <c r="AK167" s="489">
        <f>SUM('3-1'!AK167,'3-2'!AK167)</f>
        <v>0</v>
      </c>
      <c r="AL167" s="490">
        <f>SUM('3-1'!AL167,'3-2'!AL167)</f>
        <v>0</v>
      </c>
      <c r="AM167" s="488">
        <f>SUM('3-1'!AM167,'3-2'!AM167)</f>
        <v>0</v>
      </c>
      <c r="AN167" s="489">
        <f>SUM('3-1'!AN167,'3-2'!AN167)</f>
        <v>0</v>
      </c>
      <c r="AO167" s="489">
        <f>SUM('3-1'!AO167,'3-2'!AO167)</f>
        <v>0</v>
      </c>
      <c r="AP167" s="489">
        <f>SUM('3-1'!AP167,'3-2'!AP167)</f>
        <v>0</v>
      </c>
      <c r="AQ167" s="490">
        <f>SUM('3-1'!AQ167,'3-2'!AQ167)</f>
        <v>0</v>
      </c>
      <c r="AR167" s="601">
        <f>SUM('3-1'!AR167,'3-2'!AR167)</f>
        <v>0</v>
      </c>
    </row>
    <row r="168" spans="1:44" ht="17.25">
      <c r="A168" s="1651"/>
      <c r="B168" s="1646"/>
      <c r="C168" s="40" t="s">
        <v>44</v>
      </c>
      <c r="D168" s="532">
        <f t="shared" si="551"/>
        <v>1</v>
      </c>
      <c r="E168" s="1540">
        <f t="shared" si="551"/>
        <v>1</v>
      </c>
      <c r="F168" s="525">
        <f t="shared" si="554"/>
        <v>89</v>
      </c>
      <c r="G168" s="525">
        <f t="shared" si="552"/>
        <v>7</v>
      </c>
      <c r="H168" s="526">
        <f t="shared" si="553"/>
        <v>82</v>
      </c>
      <c r="I168" s="412">
        <f>SUM('3-1'!I168,'3-2'!I168)</f>
        <v>0</v>
      </c>
      <c r="J168" s="413">
        <f>SUM('3-1'!J168,'3-2'!J168)</f>
        <v>0</v>
      </c>
      <c r="K168" s="413">
        <f>SUM('3-1'!K168,'3-2'!K168)</f>
        <v>0</v>
      </c>
      <c r="L168" s="413">
        <f>SUM('3-1'!L168,'3-2'!L168)</f>
        <v>0</v>
      </c>
      <c r="M168" s="481">
        <f>SUM('3-1'!M168,'3-2'!M168)</f>
        <v>0</v>
      </c>
      <c r="N168" s="412">
        <f>SUM('3-1'!N168,'3-2'!N168)</f>
        <v>1</v>
      </c>
      <c r="O168" s="413">
        <f>SUM('3-1'!O168,'3-2'!O168)</f>
        <v>1</v>
      </c>
      <c r="P168" s="413">
        <f>SUM('3-1'!P168,'3-2'!P168)</f>
        <v>89</v>
      </c>
      <c r="Q168" s="413">
        <f>SUM('3-1'!Q168,'3-2'!Q168)</f>
        <v>7</v>
      </c>
      <c r="R168" s="481">
        <f>SUM('3-1'!R168,'3-2'!R168)</f>
        <v>82</v>
      </c>
      <c r="S168" s="485">
        <f>SUM('3-1'!S168,'3-2'!S168)</f>
        <v>0</v>
      </c>
      <c r="T168" s="487">
        <f>SUM('3-1'!T168,'3-2'!T168)</f>
        <v>0</v>
      </c>
      <c r="U168" s="487">
        <f>SUM('3-1'!U168,'3-2'!U168)</f>
        <v>0</v>
      </c>
      <c r="V168" s="487">
        <f>SUM('3-1'!V168,'3-2'!V168)</f>
        <v>0</v>
      </c>
      <c r="W168" s="605">
        <f>SUM('3-1'!W168,'3-2'!W168)</f>
        <v>0</v>
      </c>
      <c r="X168" s="485">
        <f>SUM('3-1'!X168,'3-2'!X168)</f>
        <v>0</v>
      </c>
      <c r="Y168" s="487">
        <f>SUM('3-1'!Y168,'3-2'!Y168)</f>
        <v>0</v>
      </c>
      <c r="Z168" s="487">
        <f>SUM('3-1'!Z168,'3-2'!Z168)</f>
        <v>0</v>
      </c>
      <c r="AA168" s="487">
        <f>SUM('3-1'!AA168,'3-2'!AA168)</f>
        <v>0</v>
      </c>
      <c r="AB168" s="605">
        <f>SUM('3-1'!AB168,'3-2'!AB168)</f>
        <v>0</v>
      </c>
      <c r="AC168" s="485">
        <f>SUM('3-1'!AC168,'3-2'!AC168)</f>
        <v>0</v>
      </c>
      <c r="AD168" s="487">
        <f>SUM('3-1'!AD168,'3-2'!AD168)</f>
        <v>0</v>
      </c>
      <c r="AE168" s="487">
        <f>SUM('3-1'!AE168,'3-2'!AE168)</f>
        <v>0</v>
      </c>
      <c r="AF168" s="487">
        <f>SUM('3-1'!AF168,'3-2'!AF168)</f>
        <v>0</v>
      </c>
      <c r="AG168" s="606">
        <f>SUM('3-1'!AG168,'3-2'!AG168)</f>
        <v>0</v>
      </c>
      <c r="AH168" s="485">
        <f>SUM('3-1'!AH168,'3-2'!AH168)</f>
        <v>0</v>
      </c>
      <c r="AI168" s="487">
        <f>SUM('3-1'!AI168,'3-2'!AI168)</f>
        <v>0</v>
      </c>
      <c r="AJ168" s="487">
        <f>SUM('3-1'!AJ168,'3-2'!AJ168)</f>
        <v>0</v>
      </c>
      <c r="AK168" s="487">
        <f>SUM('3-1'!AK168,'3-2'!AK168)</f>
        <v>0</v>
      </c>
      <c r="AL168" s="605">
        <f>SUM('3-1'!AL168,'3-2'!AL168)</f>
        <v>0</v>
      </c>
      <c r="AM168" s="485">
        <f>SUM('3-1'!AM168,'3-2'!AM168)</f>
        <v>0</v>
      </c>
      <c r="AN168" s="487">
        <f>SUM('3-1'!AN168,'3-2'!AN168)</f>
        <v>0</v>
      </c>
      <c r="AO168" s="487">
        <f>SUM('3-1'!AO168,'3-2'!AO168)</f>
        <v>0</v>
      </c>
      <c r="AP168" s="487">
        <f>SUM('3-1'!AP168,'3-2'!AP168)</f>
        <v>0</v>
      </c>
      <c r="AQ168" s="605">
        <f>SUM('3-1'!AQ168,'3-2'!AQ168)</f>
        <v>0</v>
      </c>
      <c r="AR168" s="519">
        <f>SUM('3-1'!AR168,'3-2'!AR168)</f>
        <v>0</v>
      </c>
    </row>
    <row r="169" spans="1:44" ht="17.25">
      <c r="A169" s="1651"/>
      <c r="B169" s="1647" t="s">
        <v>72</v>
      </c>
      <c r="C169" s="54" t="s">
        <v>43</v>
      </c>
      <c r="D169" s="603">
        <f t="shared" si="551"/>
        <v>0</v>
      </c>
      <c r="E169" s="1536">
        <f t="shared" si="551"/>
        <v>0</v>
      </c>
      <c r="F169" s="535">
        <f t="shared" si="554"/>
        <v>0</v>
      </c>
      <c r="G169" s="535">
        <f t="shared" si="552"/>
        <v>0</v>
      </c>
      <c r="H169" s="536">
        <f t="shared" si="553"/>
        <v>0</v>
      </c>
      <c r="I169" s="353">
        <f>SUM('3-1'!I169,'3-2'!I169)</f>
        <v>0</v>
      </c>
      <c r="J169" s="354">
        <f>SUM('3-1'!J169,'3-2'!J169)</f>
        <v>0</v>
      </c>
      <c r="K169" s="354">
        <f>SUM('3-1'!K169,'3-2'!K169)</f>
        <v>0</v>
      </c>
      <c r="L169" s="354">
        <f>SUM('3-1'!L169,'3-2'!L169)</f>
        <v>0</v>
      </c>
      <c r="M169" s="355">
        <f>SUM('3-1'!M169,'3-2'!M169)</f>
        <v>0</v>
      </c>
      <c r="N169" s="353">
        <f>SUM('3-1'!N169,'3-2'!N169)</f>
        <v>0</v>
      </c>
      <c r="O169" s="354">
        <f>SUM('3-1'!O169,'3-2'!O169)</f>
        <v>0</v>
      </c>
      <c r="P169" s="354">
        <f>SUM('3-1'!P169,'3-2'!P169)</f>
        <v>0</v>
      </c>
      <c r="Q169" s="354">
        <f>SUM('3-1'!Q169,'3-2'!Q169)</f>
        <v>0</v>
      </c>
      <c r="R169" s="355">
        <f>SUM('3-1'!R169,'3-2'!R169)</f>
        <v>0</v>
      </c>
      <c r="S169" s="488">
        <f>SUM('3-1'!S169,'3-2'!S169)</f>
        <v>0</v>
      </c>
      <c r="T169" s="489">
        <f>SUM('3-1'!T169,'3-2'!T169)</f>
        <v>0</v>
      </c>
      <c r="U169" s="489">
        <f>SUM('3-1'!U169,'3-2'!U169)</f>
        <v>0</v>
      </c>
      <c r="V169" s="489">
        <f>SUM('3-1'!V169,'3-2'!V169)</f>
        <v>0</v>
      </c>
      <c r="W169" s="490">
        <f>SUM('3-1'!W169,'3-2'!W169)</f>
        <v>0</v>
      </c>
      <c r="X169" s="488">
        <f>SUM('3-1'!X169,'3-2'!X169)</f>
        <v>0</v>
      </c>
      <c r="Y169" s="489">
        <f>SUM('3-1'!Y169,'3-2'!Y169)</f>
        <v>0</v>
      </c>
      <c r="Z169" s="489">
        <f>SUM('3-1'!Z169,'3-2'!Z169)</f>
        <v>0</v>
      </c>
      <c r="AA169" s="489">
        <f>SUM('3-1'!AA169,'3-2'!AA169)</f>
        <v>0</v>
      </c>
      <c r="AB169" s="490">
        <f>SUM('3-1'!AB169,'3-2'!AB169)</f>
        <v>0</v>
      </c>
      <c r="AC169" s="488">
        <f>SUM('3-1'!AC169,'3-2'!AC169)</f>
        <v>0</v>
      </c>
      <c r="AD169" s="489">
        <f>SUM('3-1'!AD169,'3-2'!AD169)</f>
        <v>0</v>
      </c>
      <c r="AE169" s="489">
        <f>SUM('3-1'!AE169,'3-2'!AE169)</f>
        <v>0</v>
      </c>
      <c r="AF169" s="489">
        <f>SUM('3-1'!AF169,'3-2'!AF169)</f>
        <v>0</v>
      </c>
      <c r="AG169" s="490">
        <f>SUM('3-1'!AG169,'3-2'!AG169)</f>
        <v>0</v>
      </c>
      <c r="AH169" s="488">
        <f>SUM('3-1'!AH169,'3-2'!AH169)</f>
        <v>0</v>
      </c>
      <c r="AI169" s="489">
        <f>SUM('3-1'!AI169,'3-2'!AI169)</f>
        <v>0</v>
      </c>
      <c r="AJ169" s="489">
        <f>SUM('3-1'!AJ169,'3-2'!AJ169)</f>
        <v>0</v>
      </c>
      <c r="AK169" s="489">
        <f>SUM('3-1'!AK169,'3-2'!AK169)</f>
        <v>0</v>
      </c>
      <c r="AL169" s="490">
        <f>SUM('3-1'!AL169,'3-2'!AL169)</f>
        <v>0</v>
      </c>
      <c r="AM169" s="488">
        <f>SUM('3-1'!AM169,'3-2'!AM169)</f>
        <v>0</v>
      </c>
      <c r="AN169" s="489">
        <f>SUM('3-1'!AN169,'3-2'!AN169)</f>
        <v>0</v>
      </c>
      <c r="AO169" s="489">
        <f>SUM('3-1'!AO169,'3-2'!AO169)</f>
        <v>0</v>
      </c>
      <c r="AP169" s="489">
        <f>SUM('3-1'!AP169,'3-2'!AP169)</f>
        <v>0</v>
      </c>
      <c r="AQ169" s="490">
        <f>SUM('3-1'!AQ169,'3-2'!AQ169)</f>
        <v>0</v>
      </c>
      <c r="AR169" s="601">
        <f>SUM('3-1'!AR169,'3-2'!AR169)</f>
        <v>0</v>
      </c>
    </row>
    <row r="170" spans="1:44" ht="17.25">
      <c r="A170" s="1651"/>
      <c r="B170" s="1646"/>
      <c r="C170" s="40" t="s">
        <v>44</v>
      </c>
      <c r="D170" s="532">
        <f t="shared" si="551"/>
        <v>0</v>
      </c>
      <c r="E170" s="1540">
        <f t="shared" si="551"/>
        <v>0</v>
      </c>
      <c r="F170" s="525">
        <f t="shared" si="554"/>
        <v>0</v>
      </c>
      <c r="G170" s="525">
        <f t="shared" si="552"/>
        <v>0</v>
      </c>
      <c r="H170" s="526">
        <f t="shared" si="553"/>
        <v>0</v>
      </c>
      <c r="I170" s="412">
        <f>SUM('3-1'!I170,'3-2'!I170)</f>
        <v>0</v>
      </c>
      <c r="J170" s="413">
        <f>SUM('3-1'!J170,'3-2'!J170)</f>
        <v>0</v>
      </c>
      <c r="K170" s="413">
        <f>SUM('3-1'!K170,'3-2'!K170)</f>
        <v>0</v>
      </c>
      <c r="L170" s="413">
        <f>SUM('3-1'!L170,'3-2'!L170)</f>
        <v>0</v>
      </c>
      <c r="M170" s="481">
        <f>SUM('3-1'!M170,'3-2'!M170)</f>
        <v>0</v>
      </c>
      <c r="N170" s="412">
        <f>SUM('3-1'!N170,'3-2'!N170)</f>
        <v>0</v>
      </c>
      <c r="O170" s="413">
        <f>SUM('3-1'!O170,'3-2'!O170)</f>
        <v>0</v>
      </c>
      <c r="P170" s="413">
        <f>SUM('3-1'!P170,'3-2'!P170)</f>
        <v>0</v>
      </c>
      <c r="Q170" s="413">
        <f>SUM('3-1'!Q170,'3-2'!Q170)</f>
        <v>0</v>
      </c>
      <c r="R170" s="481">
        <f>SUM('3-1'!R170,'3-2'!R170)</f>
        <v>0</v>
      </c>
      <c r="S170" s="485">
        <f>SUM('3-1'!S170,'3-2'!S170)</f>
        <v>0</v>
      </c>
      <c r="T170" s="487">
        <f>SUM('3-1'!T170,'3-2'!T170)</f>
        <v>0</v>
      </c>
      <c r="U170" s="487">
        <f>SUM('3-1'!U170,'3-2'!U170)</f>
        <v>0</v>
      </c>
      <c r="V170" s="487">
        <f>SUM('3-1'!V170,'3-2'!V170)</f>
        <v>0</v>
      </c>
      <c r="W170" s="605">
        <f>SUM('3-1'!W170,'3-2'!W170)</f>
        <v>0</v>
      </c>
      <c r="X170" s="485">
        <f>SUM('3-1'!X170,'3-2'!X170)</f>
        <v>0</v>
      </c>
      <c r="Y170" s="487">
        <f>SUM('3-1'!Y170,'3-2'!Y170)</f>
        <v>0</v>
      </c>
      <c r="Z170" s="487">
        <f>SUM('3-1'!Z170,'3-2'!Z170)</f>
        <v>0</v>
      </c>
      <c r="AA170" s="487">
        <f>SUM('3-1'!AA170,'3-2'!AA170)</f>
        <v>0</v>
      </c>
      <c r="AB170" s="605">
        <f>SUM('3-1'!AB170,'3-2'!AB170)</f>
        <v>0</v>
      </c>
      <c r="AC170" s="485">
        <f>SUM('3-1'!AC170,'3-2'!AC170)</f>
        <v>0</v>
      </c>
      <c r="AD170" s="487">
        <f>SUM('3-1'!AD170,'3-2'!AD170)</f>
        <v>0</v>
      </c>
      <c r="AE170" s="487">
        <f>SUM('3-1'!AE170,'3-2'!AE170)</f>
        <v>0</v>
      </c>
      <c r="AF170" s="487">
        <f>SUM('3-1'!AF170,'3-2'!AF170)</f>
        <v>0</v>
      </c>
      <c r="AG170" s="606">
        <f>SUM('3-1'!AG170,'3-2'!AG170)</f>
        <v>0</v>
      </c>
      <c r="AH170" s="485">
        <f>SUM('3-1'!AH170,'3-2'!AH170)</f>
        <v>0</v>
      </c>
      <c r="AI170" s="487">
        <f>SUM('3-1'!AI170,'3-2'!AI170)</f>
        <v>0</v>
      </c>
      <c r="AJ170" s="487">
        <f>SUM('3-1'!AJ170,'3-2'!AJ170)</f>
        <v>0</v>
      </c>
      <c r="AK170" s="487">
        <f>SUM('3-1'!AK170,'3-2'!AK170)</f>
        <v>0</v>
      </c>
      <c r="AL170" s="605">
        <f>SUM('3-1'!AL170,'3-2'!AL170)</f>
        <v>0</v>
      </c>
      <c r="AM170" s="485">
        <f>SUM('3-1'!AM170,'3-2'!AM170)</f>
        <v>0</v>
      </c>
      <c r="AN170" s="487">
        <f>SUM('3-1'!AN170,'3-2'!AN170)</f>
        <v>0</v>
      </c>
      <c r="AO170" s="487">
        <f>SUM('3-1'!AO170,'3-2'!AO170)</f>
        <v>0</v>
      </c>
      <c r="AP170" s="487">
        <f>SUM('3-1'!AP170,'3-2'!AP170)</f>
        <v>0</v>
      </c>
      <c r="AQ170" s="605">
        <f>SUM('3-1'!AQ170,'3-2'!AQ170)</f>
        <v>0</v>
      </c>
      <c r="AR170" s="519">
        <f>SUM('3-1'!AR170,'3-2'!AR170)</f>
        <v>0</v>
      </c>
    </row>
    <row r="171" spans="1:44" ht="17.25">
      <c r="A171" s="1651"/>
      <c r="B171" s="1647" t="s">
        <v>73</v>
      </c>
      <c r="C171" s="54" t="s">
        <v>43</v>
      </c>
      <c r="D171" s="603">
        <f t="shared" si="551"/>
        <v>2</v>
      </c>
      <c r="E171" s="1536">
        <f t="shared" si="551"/>
        <v>2</v>
      </c>
      <c r="F171" s="535">
        <f t="shared" si="554"/>
        <v>306</v>
      </c>
      <c r="G171" s="535">
        <f t="shared" si="552"/>
        <v>0</v>
      </c>
      <c r="H171" s="536">
        <f t="shared" si="553"/>
        <v>306</v>
      </c>
      <c r="I171" s="353">
        <f>SUM('3-1'!I171,'3-2'!I171)</f>
        <v>2</v>
      </c>
      <c r="J171" s="354">
        <f>SUM('3-1'!J171,'3-2'!J171)</f>
        <v>2</v>
      </c>
      <c r="K171" s="354">
        <f>SUM('3-1'!K171,'3-2'!K171)</f>
        <v>306</v>
      </c>
      <c r="L171" s="354">
        <f>SUM('3-1'!L171,'3-2'!L171)</f>
        <v>0</v>
      </c>
      <c r="M171" s="355">
        <f>SUM('3-1'!M171,'3-2'!M171)</f>
        <v>306</v>
      </c>
      <c r="N171" s="353">
        <f>SUM('3-1'!N171,'3-2'!N171)</f>
        <v>0</v>
      </c>
      <c r="O171" s="354">
        <f>SUM('3-1'!O171,'3-2'!O171)</f>
        <v>0</v>
      </c>
      <c r="P171" s="354">
        <f>SUM('3-1'!P171,'3-2'!P171)</f>
        <v>0</v>
      </c>
      <c r="Q171" s="354">
        <f>SUM('3-1'!Q171,'3-2'!Q171)</f>
        <v>0</v>
      </c>
      <c r="R171" s="355">
        <f>SUM('3-1'!R171,'3-2'!R171)</f>
        <v>0</v>
      </c>
      <c r="S171" s="488">
        <f>SUM('3-1'!S171,'3-2'!S171)</f>
        <v>0</v>
      </c>
      <c r="T171" s="489">
        <f>SUM('3-1'!T171,'3-2'!T171)</f>
        <v>0</v>
      </c>
      <c r="U171" s="489">
        <f>SUM('3-1'!U171,'3-2'!U171)</f>
        <v>0</v>
      </c>
      <c r="V171" s="489">
        <f>SUM('3-1'!V171,'3-2'!V171)</f>
        <v>0</v>
      </c>
      <c r="W171" s="490">
        <f>SUM('3-1'!W171,'3-2'!W171)</f>
        <v>0</v>
      </c>
      <c r="X171" s="488">
        <f>SUM('3-1'!X171,'3-2'!X171)</f>
        <v>0</v>
      </c>
      <c r="Y171" s="489">
        <f>SUM('3-1'!Y171,'3-2'!Y171)</f>
        <v>0</v>
      </c>
      <c r="Z171" s="489">
        <f>SUM('3-1'!Z171,'3-2'!Z171)</f>
        <v>0</v>
      </c>
      <c r="AA171" s="489">
        <f>SUM('3-1'!AA171,'3-2'!AA171)</f>
        <v>0</v>
      </c>
      <c r="AB171" s="490">
        <f>SUM('3-1'!AB171,'3-2'!AB171)</f>
        <v>0</v>
      </c>
      <c r="AC171" s="488">
        <f>SUM('3-1'!AC171,'3-2'!AC171)</f>
        <v>0</v>
      </c>
      <c r="AD171" s="489">
        <f>SUM('3-1'!AD171,'3-2'!AD171)</f>
        <v>0</v>
      </c>
      <c r="AE171" s="489">
        <f>SUM('3-1'!AE171,'3-2'!AE171)</f>
        <v>0</v>
      </c>
      <c r="AF171" s="489">
        <f>SUM('3-1'!AF171,'3-2'!AF171)</f>
        <v>0</v>
      </c>
      <c r="AG171" s="490">
        <f>SUM('3-1'!AG171,'3-2'!AG171)</f>
        <v>0</v>
      </c>
      <c r="AH171" s="488">
        <f>SUM('3-1'!AH171,'3-2'!AH171)</f>
        <v>0</v>
      </c>
      <c r="AI171" s="489">
        <f>SUM('3-1'!AI171,'3-2'!AI171)</f>
        <v>0</v>
      </c>
      <c r="AJ171" s="489">
        <f>SUM('3-1'!AJ171,'3-2'!AJ171)</f>
        <v>0</v>
      </c>
      <c r="AK171" s="489">
        <f>SUM('3-1'!AK171,'3-2'!AK171)</f>
        <v>0</v>
      </c>
      <c r="AL171" s="490">
        <f>SUM('3-1'!AL171,'3-2'!AL171)</f>
        <v>0</v>
      </c>
      <c r="AM171" s="488">
        <f>SUM('3-1'!AM171,'3-2'!AM171)</f>
        <v>0</v>
      </c>
      <c r="AN171" s="489">
        <f>SUM('3-1'!AN171,'3-2'!AN171)</f>
        <v>0</v>
      </c>
      <c r="AO171" s="489">
        <f>SUM('3-1'!AO171,'3-2'!AO171)</f>
        <v>0</v>
      </c>
      <c r="AP171" s="489">
        <f>SUM('3-1'!AP171,'3-2'!AP171)</f>
        <v>0</v>
      </c>
      <c r="AQ171" s="490">
        <f>SUM('3-1'!AQ171,'3-2'!AQ171)</f>
        <v>0</v>
      </c>
      <c r="AR171" s="601">
        <f>SUM('3-1'!AR171,'3-2'!AR171)</f>
        <v>0</v>
      </c>
    </row>
    <row r="172" spans="1:44" ht="17.25">
      <c r="A172" s="1651"/>
      <c r="B172" s="1646"/>
      <c r="C172" s="40" t="s">
        <v>44</v>
      </c>
      <c r="D172" s="532">
        <f t="shared" si="551"/>
        <v>0</v>
      </c>
      <c r="E172" s="1540">
        <f t="shared" si="551"/>
        <v>0</v>
      </c>
      <c r="F172" s="525">
        <f t="shared" si="554"/>
        <v>0</v>
      </c>
      <c r="G172" s="525">
        <f t="shared" si="552"/>
        <v>0</v>
      </c>
      <c r="H172" s="526">
        <f t="shared" si="553"/>
        <v>0</v>
      </c>
      <c r="I172" s="412">
        <f>SUM('3-1'!I172,'3-2'!I172)</f>
        <v>0</v>
      </c>
      <c r="J172" s="413">
        <f>SUM('3-1'!J172,'3-2'!J172)</f>
        <v>0</v>
      </c>
      <c r="K172" s="413">
        <f>SUM('3-1'!K172,'3-2'!K172)</f>
        <v>0</v>
      </c>
      <c r="L172" s="413">
        <f>SUM('3-1'!L172,'3-2'!L172)</f>
        <v>0</v>
      </c>
      <c r="M172" s="481">
        <f>SUM('3-1'!M172,'3-2'!M172)</f>
        <v>0</v>
      </c>
      <c r="N172" s="412">
        <f>SUM('3-1'!N172,'3-2'!N172)</f>
        <v>0</v>
      </c>
      <c r="O172" s="413">
        <f>SUM('3-1'!O172,'3-2'!O172)</f>
        <v>0</v>
      </c>
      <c r="P172" s="413">
        <f>SUM('3-1'!P172,'3-2'!P172)</f>
        <v>0</v>
      </c>
      <c r="Q172" s="413">
        <f>SUM('3-1'!Q172,'3-2'!Q172)</f>
        <v>0</v>
      </c>
      <c r="R172" s="481">
        <f>SUM('3-1'!R172,'3-2'!R172)</f>
        <v>0</v>
      </c>
      <c r="S172" s="485">
        <f>SUM('3-1'!S172,'3-2'!S172)</f>
        <v>0</v>
      </c>
      <c r="T172" s="487">
        <f>SUM('3-1'!T172,'3-2'!T172)</f>
        <v>0</v>
      </c>
      <c r="U172" s="487">
        <f>SUM('3-1'!U172,'3-2'!U172)</f>
        <v>0</v>
      </c>
      <c r="V172" s="487">
        <f>SUM('3-1'!V172,'3-2'!V172)</f>
        <v>0</v>
      </c>
      <c r="W172" s="605">
        <f>SUM('3-1'!W172,'3-2'!W172)</f>
        <v>0</v>
      </c>
      <c r="X172" s="485">
        <f>SUM('3-1'!X172,'3-2'!X172)</f>
        <v>0</v>
      </c>
      <c r="Y172" s="487">
        <f>SUM('3-1'!Y172,'3-2'!Y172)</f>
        <v>0</v>
      </c>
      <c r="Z172" s="487">
        <f>SUM('3-1'!Z172,'3-2'!Z172)</f>
        <v>0</v>
      </c>
      <c r="AA172" s="487">
        <f>SUM('3-1'!AA172,'3-2'!AA172)</f>
        <v>0</v>
      </c>
      <c r="AB172" s="605">
        <f>SUM('3-1'!AB172,'3-2'!AB172)</f>
        <v>0</v>
      </c>
      <c r="AC172" s="485">
        <f>SUM('3-1'!AC172,'3-2'!AC172)</f>
        <v>0</v>
      </c>
      <c r="AD172" s="487">
        <f>SUM('3-1'!AD172,'3-2'!AD172)</f>
        <v>0</v>
      </c>
      <c r="AE172" s="487">
        <f>SUM('3-1'!AE172,'3-2'!AE172)</f>
        <v>0</v>
      </c>
      <c r="AF172" s="487">
        <f>SUM('3-1'!AF172,'3-2'!AF172)</f>
        <v>0</v>
      </c>
      <c r="AG172" s="606">
        <f>SUM('3-1'!AG172,'3-2'!AG172)</f>
        <v>0</v>
      </c>
      <c r="AH172" s="485">
        <f>SUM('3-1'!AH172,'3-2'!AH172)</f>
        <v>0</v>
      </c>
      <c r="AI172" s="487">
        <f>SUM('3-1'!AI172,'3-2'!AI172)</f>
        <v>0</v>
      </c>
      <c r="AJ172" s="487">
        <f>SUM('3-1'!AJ172,'3-2'!AJ172)</f>
        <v>0</v>
      </c>
      <c r="AK172" s="487">
        <f>SUM('3-1'!AK172,'3-2'!AK172)</f>
        <v>0</v>
      </c>
      <c r="AL172" s="605">
        <f>SUM('3-1'!AL172,'3-2'!AL172)</f>
        <v>0</v>
      </c>
      <c r="AM172" s="485">
        <f>SUM('3-1'!AM172,'3-2'!AM172)</f>
        <v>0</v>
      </c>
      <c r="AN172" s="487">
        <f>SUM('3-1'!AN172,'3-2'!AN172)</f>
        <v>0</v>
      </c>
      <c r="AO172" s="487">
        <f>SUM('3-1'!AO172,'3-2'!AO172)</f>
        <v>0</v>
      </c>
      <c r="AP172" s="487">
        <f>SUM('3-1'!AP172,'3-2'!AP172)</f>
        <v>0</v>
      </c>
      <c r="AQ172" s="605">
        <f>SUM('3-1'!AQ172,'3-2'!AQ172)</f>
        <v>0</v>
      </c>
      <c r="AR172" s="519">
        <f>SUM('3-1'!AR172,'3-2'!AR172)</f>
        <v>0</v>
      </c>
    </row>
    <row r="173" spans="1:44" ht="17.25">
      <c r="A173" s="1651"/>
      <c r="B173" s="1647" t="s">
        <v>74</v>
      </c>
      <c r="C173" s="54" t="s">
        <v>43</v>
      </c>
      <c r="D173" s="603">
        <f t="shared" si="551"/>
        <v>106</v>
      </c>
      <c r="E173" s="1536">
        <f t="shared" si="551"/>
        <v>106</v>
      </c>
      <c r="F173" s="535">
        <f t="shared" si="554"/>
        <v>11589</v>
      </c>
      <c r="G173" s="535">
        <f t="shared" si="552"/>
        <v>6040</v>
      </c>
      <c r="H173" s="536">
        <f t="shared" si="553"/>
        <v>5549</v>
      </c>
      <c r="I173" s="353">
        <f>SUM('3-1'!I173,'3-2'!I173)</f>
        <v>2</v>
      </c>
      <c r="J173" s="354">
        <f>SUM('3-1'!J173,'3-2'!J173)</f>
        <v>2</v>
      </c>
      <c r="K173" s="354">
        <f>SUM('3-1'!K173,'3-2'!K173)</f>
        <v>79</v>
      </c>
      <c r="L173" s="354">
        <f>SUM('3-1'!L173,'3-2'!L173)</f>
        <v>31</v>
      </c>
      <c r="M173" s="355">
        <f>SUM('3-1'!M173,'3-2'!M173)</f>
        <v>48</v>
      </c>
      <c r="N173" s="353">
        <f>SUM('3-1'!N173,'3-2'!N173)</f>
        <v>0</v>
      </c>
      <c r="O173" s="354">
        <f>SUM('3-1'!O173,'3-2'!O173)</f>
        <v>0</v>
      </c>
      <c r="P173" s="354">
        <f>SUM('3-1'!P173,'3-2'!P173)</f>
        <v>0</v>
      </c>
      <c r="Q173" s="354">
        <f>SUM('3-1'!Q173,'3-2'!Q173)</f>
        <v>0</v>
      </c>
      <c r="R173" s="490">
        <f>SUM('3-1'!R173,'3-2'!R173)</f>
        <v>0</v>
      </c>
      <c r="S173" s="488">
        <f>SUM('3-1'!S173,'3-2'!S173)</f>
        <v>1</v>
      </c>
      <c r="T173" s="489">
        <f>SUM('3-1'!T173,'3-2'!T173)</f>
        <v>1</v>
      </c>
      <c r="U173" s="489">
        <f>SUM('3-1'!U173,'3-2'!U173)</f>
        <v>39</v>
      </c>
      <c r="V173" s="489">
        <f>SUM('3-1'!V173,'3-2'!V173)</f>
        <v>37</v>
      </c>
      <c r="W173" s="490">
        <f>SUM('3-1'!W173,'3-2'!W173)</f>
        <v>2</v>
      </c>
      <c r="X173" s="488">
        <f>SUM('3-1'!X173,'3-2'!X173)</f>
        <v>93</v>
      </c>
      <c r="Y173" s="489">
        <f>SUM('3-1'!Y173,'3-2'!Y173)</f>
        <v>93</v>
      </c>
      <c r="Z173" s="489">
        <f>SUM('3-1'!Z173,'3-2'!Z173)</f>
        <v>11050</v>
      </c>
      <c r="AA173" s="489">
        <f>SUM('3-1'!AA173,'3-2'!AA173)</f>
        <v>5746</v>
      </c>
      <c r="AB173" s="490">
        <f>SUM('3-1'!AB173,'3-2'!AB173)</f>
        <v>5304</v>
      </c>
      <c r="AC173" s="488">
        <f>SUM('3-1'!AC173,'3-2'!AC173)</f>
        <v>0</v>
      </c>
      <c r="AD173" s="489">
        <f>SUM('3-1'!AD173,'3-2'!AD173)</f>
        <v>0</v>
      </c>
      <c r="AE173" s="489">
        <f>SUM('3-1'!AE173,'3-2'!AE173)</f>
        <v>0</v>
      </c>
      <c r="AF173" s="489">
        <f>SUM('3-1'!AF173,'3-2'!AF173)</f>
        <v>0</v>
      </c>
      <c r="AG173" s="490">
        <f>SUM('3-1'!AG173,'3-2'!AG173)</f>
        <v>0</v>
      </c>
      <c r="AH173" s="488">
        <f>SUM('3-1'!AH173,'3-2'!AH173)</f>
        <v>9</v>
      </c>
      <c r="AI173" s="489">
        <f>SUM('3-1'!AI173,'3-2'!AI173)</f>
        <v>9</v>
      </c>
      <c r="AJ173" s="489">
        <f>SUM('3-1'!AJ173,'3-2'!AJ173)</f>
        <v>378</v>
      </c>
      <c r="AK173" s="489">
        <f>SUM('3-1'!AK173,'3-2'!AK173)</f>
        <v>226</v>
      </c>
      <c r="AL173" s="490">
        <f>SUM('3-1'!AL173,'3-2'!AL173)</f>
        <v>152</v>
      </c>
      <c r="AM173" s="488">
        <f>SUM('3-1'!AM173,'3-2'!AM173)</f>
        <v>1</v>
      </c>
      <c r="AN173" s="489">
        <f>SUM('3-1'!AN173,'3-2'!AN173)</f>
        <v>1</v>
      </c>
      <c r="AO173" s="489">
        <f>SUM('3-1'!AO173,'3-2'!AO173)</f>
        <v>43</v>
      </c>
      <c r="AP173" s="489">
        <f>SUM('3-1'!AP173,'3-2'!AP173)</f>
        <v>0</v>
      </c>
      <c r="AQ173" s="490">
        <f>SUM('3-1'!AQ173,'3-2'!AQ173)</f>
        <v>43</v>
      </c>
      <c r="AR173" s="601">
        <f>SUM('3-1'!AR173,'3-2'!AR173)</f>
        <v>23</v>
      </c>
    </row>
    <row r="174" spans="1:44" ht="17.25">
      <c r="A174" s="1651"/>
      <c r="B174" s="1646"/>
      <c r="C174" s="40" t="s">
        <v>44</v>
      </c>
      <c r="D174" s="532">
        <f t="shared" si="551"/>
        <v>105</v>
      </c>
      <c r="E174" s="1540">
        <f t="shared" si="551"/>
        <v>105</v>
      </c>
      <c r="F174" s="525">
        <f t="shared" si="554"/>
        <v>11544</v>
      </c>
      <c r="G174" s="525">
        <f t="shared" si="552"/>
        <v>6001</v>
      </c>
      <c r="H174" s="526">
        <f t="shared" si="553"/>
        <v>5543</v>
      </c>
      <c r="I174" s="412">
        <f>SUM('3-1'!I174,'3-2'!I174)</f>
        <v>2</v>
      </c>
      <c r="J174" s="413">
        <f>SUM('3-1'!J174,'3-2'!J174)</f>
        <v>2</v>
      </c>
      <c r="K174" s="413">
        <f>SUM('3-1'!K174,'3-2'!K174)</f>
        <v>73</v>
      </c>
      <c r="L174" s="413">
        <f>SUM('3-1'!L174,'3-2'!L174)</f>
        <v>29</v>
      </c>
      <c r="M174" s="481">
        <f>SUM('3-1'!M174,'3-2'!M174)</f>
        <v>44</v>
      </c>
      <c r="N174" s="412">
        <f>SUM('3-1'!N174,'3-2'!N174)</f>
        <v>0</v>
      </c>
      <c r="O174" s="413">
        <f>SUM('3-1'!O174,'3-2'!O174)</f>
        <v>0</v>
      </c>
      <c r="P174" s="413">
        <f>SUM('3-1'!P174,'3-2'!P174)</f>
        <v>0</v>
      </c>
      <c r="Q174" s="413">
        <f>SUM('3-1'!Q174,'3-2'!Q174)</f>
        <v>0</v>
      </c>
      <c r="R174" s="605">
        <f>SUM('3-1'!R174,'3-2'!R174)</f>
        <v>0</v>
      </c>
      <c r="S174" s="485">
        <f>SUM('3-1'!S174,'3-2'!S174)</f>
        <v>0</v>
      </c>
      <c r="T174" s="487">
        <f>SUM('3-1'!T174,'3-2'!T174)</f>
        <v>0</v>
      </c>
      <c r="U174" s="487">
        <f>SUM('3-1'!U174,'3-2'!U174)</f>
        <v>0</v>
      </c>
      <c r="V174" s="487">
        <f>SUM('3-1'!V174,'3-2'!V174)</f>
        <v>0</v>
      </c>
      <c r="W174" s="605">
        <f>SUM('3-1'!W174,'3-2'!W174)</f>
        <v>0</v>
      </c>
      <c r="X174" s="485">
        <f>SUM('3-1'!X174,'3-2'!X174)</f>
        <v>93</v>
      </c>
      <c r="Y174" s="487">
        <f>SUM('3-1'!Y174,'3-2'!Y174)</f>
        <v>93</v>
      </c>
      <c r="Z174" s="487">
        <f>SUM('3-1'!Z174,'3-2'!Z174)</f>
        <v>11050</v>
      </c>
      <c r="AA174" s="487">
        <f>SUM('3-1'!AA174,'3-2'!AA174)</f>
        <v>5746</v>
      </c>
      <c r="AB174" s="605">
        <f>SUM('3-1'!AB174,'3-2'!AB174)</f>
        <v>5304</v>
      </c>
      <c r="AC174" s="485">
        <f>SUM('3-1'!AC174,'3-2'!AC174)</f>
        <v>0</v>
      </c>
      <c r="AD174" s="487">
        <f>SUM('3-1'!AD174,'3-2'!AD174)</f>
        <v>0</v>
      </c>
      <c r="AE174" s="487">
        <f>SUM('3-1'!AE174,'3-2'!AE174)</f>
        <v>0</v>
      </c>
      <c r="AF174" s="487">
        <f>SUM('3-1'!AF174,'3-2'!AF174)</f>
        <v>0</v>
      </c>
      <c r="AG174" s="606">
        <f>SUM('3-1'!AG174,'3-2'!AG174)</f>
        <v>0</v>
      </c>
      <c r="AH174" s="485">
        <f>SUM('3-1'!AH174,'3-2'!AH174)</f>
        <v>9</v>
      </c>
      <c r="AI174" s="487">
        <f>SUM('3-1'!AI174,'3-2'!AI174)</f>
        <v>9</v>
      </c>
      <c r="AJ174" s="487">
        <f>SUM('3-1'!AJ174,'3-2'!AJ174)</f>
        <v>378</v>
      </c>
      <c r="AK174" s="487">
        <f>SUM('3-1'!AK174,'3-2'!AK174)</f>
        <v>226</v>
      </c>
      <c r="AL174" s="605">
        <f>SUM('3-1'!AL174,'3-2'!AL174)</f>
        <v>152</v>
      </c>
      <c r="AM174" s="485">
        <f>SUM('3-1'!AM174,'3-2'!AM174)</f>
        <v>1</v>
      </c>
      <c r="AN174" s="487">
        <f>SUM('3-1'!AN174,'3-2'!AN174)</f>
        <v>1</v>
      </c>
      <c r="AO174" s="487">
        <f>SUM('3-1'!AO174,'3-2'!AO174)</f>
        <v>43</v>
      </c>
      <c r="AP174" s="487">
        <f>SUM('3-1'!AP174,'3-2'!AP174)</f>
        <v>0</v>
      </c>
      <c r="AQ174" s="605">
        <f>SUM('3-1'!AQ174,'3-2'!AQ174)</f>
        <v>43</v>
      </c>
      <c r="AR174" s="519">
        <f>SUM('3-1'!AR174,'3-2'!AR174)</f>
        <v>2</v>
      </c>
    </row>
    <row r="175" spans="1:44" ht="17.25">
      <c r="A175" s="1651"/>
      <c r="B175" s="1648" t="s">
        <v>75</v>
      </c>
      <c r="C175" s="54" t="s">
        <v>43</v>
      </c>
      <c r="D175" s="1538">
        <f t="shared" si="551"/>
        <v>0</v>
      </c>
      <c r="E175" s="1539">
        <f t="shared" si="551"/>
        <v>0</v>
      </c>
      <c r="F175" s="259">
        <f t="shared" si="554"/>
        <v>0</v>
      </c>
      <c r="G175" s="259">
        <f t="shared" si="552"/>
        <v>0</v>
      </c>
      <c r="H175" s="258">
        <f t="shared" si="553"/>
        <v>0</v>
      </c>
      <c r="I175" s="243">
        <f>SUM('3-1'!I175,'3-2'!I175)</f>
        <v>0</v>
      </c>
      <c r="J175" s="244">
        <f>SUM('3-1'!J175,'3-2'!J175)</f>
        <v>0</v>
      </c>
      <c r="K175" s="244">
        <f>SUM('3-1'!K175,'3-2'!K175)</f>
        <v>0</v>
      </c>
      <c r="L175" s="244">
        <f>SUM('3-1'!L175,'3-2'!L175)</f>
        <v>0</v>
      </c>
      <c r="M175" s="245">
        <f>SUM('3-1'!M175,'3-2'!M175)</f>
        <v>0</v>
      </c>
      <c r="N175" s="243">
        <f>SUM('3-1'!N175,'3-2'!N175)</f>
        <v>0</v>
      </c>
      <c r="O175" s="244">
        <f>SUM('3-1'!O175,'3-2'!O175)</f>
        <v>0</v>
      </c>
      <c r="P175" s="244">
        <f>SUM('3-1'!P175,'3-2'!P175)</f>
        <v>0</v>
      </c>
      <c r="Q175" s="244">
        <f>SUM('3-1'!Q175,'3-2'!Q175)</f>
        <v>0</v>
      </c>
      <c r="R175" s="245">
        <f>SUM('3-1'!R175,'3-2'!R175)</f>
        <v>0</v>
      </c>
      <c r="S175" s="391">
        <f>SUM('3-1'!S175,'3-2'!S175)</f>
        <v>0</v>
      </c>
      <c r="T175" s="390">
        <f>SUM('3-1'!T175,'3-2'!T175)</f>
        <v>0</v>
      </c>
      <c r="U175" s="390">
        <f>SUM('3-1'!U175,'3-2'!U175)</f>
        <v>0</v>
      </c>
      <c r="V175" s="390">
        <f>SUM('3-1'!V175,'3-2'!V175)</f>
        <v>0</v>
      </c>
      <c r="W175" s="392">
        <f>SUM('3-1'!W175,'3-2'!W175)</f>
        <v>0</v>
      </c>
      <c r="X175" s="391">
        <f>SUM('3-1'!X175,'3-2'!X175)</f>
        <v>0</v>
      </c>
      <c r="Y175" s="390">
        <f>SUM('3-1'!Y175,'3-2'!Y175)</f>
        <v>0</v>
      </c>
      <c r="Z175" s="390">
        <f>SUM('3-1'!Z175,'3-2'!Z175)</f>
        <v>0</v>
      </c>
      <c r="AA175" s="390">
        <f>SUM('3-1'!AA175,'3-2'!AA175)</f>
        <v>0</v>
      </c>
      <c r="AB175" s="392">
        <f>SUM('3-1'!AB175,'3-2'!AB175)</f>
        <v>0</v>
      </c>
      <c r="AC175" s="391">
        <f>SUM('3-1'!AC175,'3-2'!AC175)</f>
        <v>0</v>
      </c>
      <c r="AD175" s="390">
        <f>SUM('3-1'!AD175,'3-2'!AD175)</f>
        <v>0</v>
      </c>
      <c r="AE175" s="390">
        <f>SUM('3-1'!AE175,'3-2'!AE175)</f>
        <v>0</v>
      </c>
      <c r="AF175" s="390">
        <f>SUM('3-1'!AF175,'3-2'!AF175)</f>
        <v>0</v>
      </c>
      <c r="AG175" s="392">
        <f>SUM('3-1'!AG175,'3-2'!AG175)</f>
        <v>0</v>
      </c>
      <c r="AH175" s="391">
        <f>SUM('3-1'!AH175,'3-2'!AH175)</f>
        <v>0</v>
      </c>
      <c r="AI175" s="390">
        <f>SUM('3-1'!AI175,'3-2'!AI175)</f>
        <v>0</v>
      </c>
      <c r="AJ175" s="390">
        <f>SUM('3-1'!AJ175,'3-2'!AJ175)</f>
        <v>0</v>
      </c>
      <c r="AK175" s="390">
        <f>SUM('3-1'!AK175,'3-2'!AK175)</f>
        <v>0</v>
      </c>
      <c r="AL175" s="392">
        <f>SUM('3-1'!AL175,'3-2'!AL175)</f>
        <v>0</v>
      </c>
      <c r="AM175" s="391">
        <f>SUM('3-1'!AM175,'3-2'!AM175)</f>
        <v>0</v>
      </c>
      <c r="AN175" s="390">
        <f>SUM('3-1'!AN175,'3-2'!AN175)</f>
        <v>0</v>
      </c>
      <c r="AO175" s="390">
        <f>SUM('3-1'!AO175,'3-2'!AO175)</f>
        <v>0</v>
      </c>
      <c r="AP175" s="390">
        <f>SUM('3-1'!AP175,'3-2'!AP175)</f>
        <v>0</v>
      </c>
      <c r="AQ175" s="392">
        <f>SUM('3-1'!AQ175,'3-2'!AQ175)</f>
        <v>0</v>
      </c>
      <c r="AR175" s="370">
        <f>SUM('3-1'!AR175,'3-2'!AR175)</f>
        <v>0</v>
      </c>
    </row>
    <row r="176" spans="1:44" ht="18" thickBot="1">
      <c r="A176" s="1652"/>
      <c r="B176" s="1649"/>
      <c r="C176" s="45" t="s">
        <v>44</v>
      </c>
      <c r="D176" s="612">
        <f t="shared" si="551"/>
        <v>0</v>
      </c>
      <c r="E176" s="1541">
        <f t="shared" si="551"/>
        <v>0</v>
      </c>
      <c r="F176" s="259">
        <f t="shared" si="554"/>
        <v>0</v>
      </c>
      <c r="G176" s="259">
        <f t="shared" si="552"/>
        <v>0</v>
      </c>
      <c r="H176" s="258">
        <f t="shared" si="553"/>
        <v>0</v>
      </c>
      <c r="I176" s="252">
        <f>SUM('3-1'!I176,'3-2'!I176)</f>
        <v>0</v>
      </c>
      <c r="J176" s="253">
        <f>SUM('3-1'!J176,'3-2'!J176)</f>
        <v>0</v>
      </c>
      <c r="K176" s="253">
        <f>SUM('3-1'!K176,'3-2'!K176)</f>
        <v>0</v>
      </c>
      <c r="L176" s="253">
        <f>SUM('3-1'!L176,'3-2'!L176)</f>
        <v>0</v>
      </c>
      <c r="M176" s="254">
        <f>SUM('3-1'!M176,'3-2'!M176)</f>
        <v>0</v>
      </c>
      <c r="N176" s="252">
        <f>SUM('3-1'!N176,'3-2'!N176)</f>
        <v>0</v>
      </c>
      <c r="O176" s="253">
        <f>SUM('3-1'!O176,'3-2'!O176)</f>
        <v>0</v>
      </c>
      <c r="P176" s="253">
        <f>SUM('3-1'!P176,'3-2'!P176)</f>
        <v>0</v>
      </c>
      <c r="Q176" s="253">
        <f>SUM('3-1'!Q176,'3-2'!Q176)</f>
        <v>0</v>
      </c>
      <c r="R176" s="254">
        <f>SUM('3-1'!R176,'3-2'!R176)</f>
        <v>0</v>
      </c>
      <c r="S176" s="252">
        <f>SUM('3-1'!S176,'3-2'!S176)</f>
        <v>0</v>
      </c>
      <c r="T176" s="253">
        <f>SUM('3-1'!T176,'3-2'!T176)</f>
        <v>0</v>
      </c>
      <c r="U176" s="253">
        <f>SUM('3-1'!U176,'3-2'!U176)</f>
        <v>0</v>
      </c>
      <c r="V176" s="253">
        <f>SUM('3-1'!V176,'3-2'!V176)</f>
        <v>0</v>
      </c>
      <c r="W176" s="254">
        <f>SUM('3-1'!W176,'3-2'!W176)</f>
        <v>0</v>
      </c>
      <c r="X176" s="252">
        <f>SUM('3-1'!X176,'3-2'!X176)</f>
        <v>0</v>
      </c>
      <c r="Y176" s="253">
        <f>SUM('3-1'!Y176,'3-2'!Y176)</f>
        <v>0</v>
      </c>
      <c r="Z176" s="253">
        <f>SUM('3-1'!Z176,'3-2'!Z176)</f>
        <v>0</v>
      </c>
      <c r="AA176" s="253">
        <f>SUM('3-1'!AA176,'3-2'!AA176)</f>
        <v>0</v>
      </c>
      <c r="AB176" s="254">
        <f>SUM('3-1'!AB176,'3-2'!AB176)</f>
        <v>0</v>
      </c>
      <c r="AC176" s="394">
        <f>SUM('3-1'!AC176,'3-2'!AC176)</f>
        <v>0</v>
      </c>
      <c r="AD176" s="395">
        <f>SUM('3-1'!AD176,'3-2'!AD176)</f>
        <v>0</v>
      </c>
      <c r="AE176" s="395">
        <f>SUM('3-1'!AE176,'3-2'!AE176)</f>
        <v>0</v>
      </c>
      <c r="AF176" s="395">
        <f>SUM('3-1'!AF176,'3-2'!AF176)</f>
        <v>0</v>
      </c>
      <c r="AG176" s="392">
        <f>SUM('3-1'!AG176,'3-2'!AG176)</f>
        <v>0</v>
      </c>
      <c r="AH176" s="394">
        <f>SUM('3-1'!AH176,'3-2'!AH176)</f>
        <v>0</v>
      </c>
      <c r="AI176" s="395">
        <f>SUM('3-1'!AI176,'3-2'!AI176)</f>
        <v>0</v>
      </c>
      <c r="AJ176" s="395">
        <f>SUM('3-1'!AJ176,'3-2'!AJ176)</f>
        <v>0</v>
      </c>
      <c r="AK176" s="395">
        <f>SUM('3-1'!AK176,'3-2'!AK176)</f>
        <v>0</v>
      </c>
      <c r="AL176" s="396">
        <f>SUM('3-1'!AL176,'3-2'!AL176)</f>
        <v>0</v>
      </c>
      <c r="AM176" s="252">
        <f>SUM('3-1'!AM176,'3-2'!AM176)</f>
        <v>0</v>
      </c>
      <c r="AN176" s="253">
        <f>SUM('3-1'!AN176,'3-2'!AN176)</f>
        <v>0</v>
      </c>
      <c r="AO176" s="253">
        <f>SUM('3-1'!AO176,'3-2'!AO176)</f>
        <v>0</v>
      </c>
      <c r="AP176" s="253">
        <f>SUM('3-1'!AP176,'3-2'!AP176)</f>
        <v>0</v>
      </c>
      <c r="AQ176" s="254">
        <f>SUM('3-1'!AQ176,'3-2'!AQ176)</f>
        <v>0</v>
      </c>
      <c r="AR176" s="371">
        <f>SUM('3-1'!AR176,'3-2'!AR176)</f>
        <v>0</v>
      </c>
    </row>
    <row r="177" spans="1:44" ht="17.25">
      <c r="A177" s="1650" t="s">
        <v>150</v>
      </c>
      <c r="B177" s="1645" t="s">
        <v>69</v>
      </c>
      <c r="C177" s="183" t="s">
        <v>43</v>
      </c>
      <c r="D177" s="234">
        <f t="shared" ref="D177:E179" si="555">SUM(I177,N177,S177,X177,AC177,AH177,AM177)</f>
        <v>739</v>
      </c>
      <c r="E177" s="323">
        <f t="shared" si="555"/>
        <v>729</v>
      </c>
      <c r="F177" s="323">
        <f>G177+H177</f>
        <v>93118</v>
      </c>
      <c r="G177" s="323">
        <f t="shared" ref="G177:G178" si="556">SUM(L177,Q177,V177,AA177,AF177,AK177,AP177)</f>
        <v>71055</v>
      </c>
      <c r="H177" s="235">
        <f t="shared" ref="H177:H178" si="557">SUM(M177,R177,W177,AB177,AG177,AL177,AQ177)</f>
        <v>22063</v>
      </c>
      <c r="I177" s="236">
        <f>SUM(I179,I181,I183,I185,I187,I189)</f>
        <v>586</v>
      </c>
      <c r="J177" s="237">
        <f>SUM(J179,J181,J183,J185,J187,J189)</f>
        <v>576</v>
      </c>
      <c r="K177" s="237">
        <f>L177+M177</f>
        <v>74087</v>
      </c>
      <c r="L177" s="237">
        <f t="shared" ref="L177:M177" si="558">SUM(L179,L181,L183,L185,L187,L189)</f>
        <v>53257</v>
      </c>
      <c r="M177" s="238">
        <f t="shared" si="558"/>
        <v>20830</v>
      </c>
      <c r="N177" s="236">
        <f>SUM(N179,N181,N183,N185,N187,N189)</f>
        <v>35</v>
      </c>
      <c r="O177" s="237">
        <f>SUM(O179,O181,O183,O185,O187,O189)</f>
        <v>35</v>
      </c>
      <c r="P177" s="237">
        <f>Q177+R177</f>
        <v>1402</v>
      </c>
      <c r="Q177" s="237">
        <f t="shared" ref="Q177:R177" si="559">SUM(Q179,Q181,Q183,Q185,Q187,Q189)</f>
        <v>1382</v>
      </c>
      <c r="R177" s="238">
        <f t="shared" si="559"/>
        <v>20</v>
      </c>
      <c r="S177" s="236">
        <f>SUM(S179,S181,S183,S185,S187,S189)</f>
        <v>0</v>
      </c>
      <c r="T177" s="237">
        <f>SUM(T179,T181,T183,T185,T187,T189)</f>
        <v>0</v>
      </c>
      <c r="U177" s="237">
        <f>V177+W177</f>
        <v>0</v>
      </c>
      <c r="V177" s="237">
        <f t="shared" ref="V177:X177" si="560">SUM(V179,V181,V183,V185,V187,V189)</f>
        <v>0</v>
      </c>
      <c r="W177" s="238">
        <f t="shared" si="560"/>
        <v>0</v>
      </c>
      <c r="X177" s="236">
        <f t="shared" si="560"/>
        <v>22</v>
      </c>
      <c r="Y177" s="237">
        <f t="shared" ref="Y177" si="561">SUM(Y179,Y181,Y183,Y185,Y187,Y189)</f>
        <v>22</v>
      </c>
      <c r="Z177" s="237">
        <f>AA177+AB177</f>
        <v>1907</v>
      </c>
      <c r="AA177" s="237">
        <f t="shared" ref="AA177:AC177" si="562">SUM(AA179,AA181,AA183,AA185,AA187,AA189)</f>
        <v>1292</v>
      </c>
      <c r="AB177" s="238">
        <f t="shared" si="562"/>
        <v>615</v>
      </c>
      <c r="AC177" s="236">
        <f t="shared" si="562"/>
        <v>77</v>
      </c>
      <c r="AD177" s="237">
        <f t="shared" ref="AD177" si="563">SUM(AD179,AD181,AD183,AD185,AD187,AD189)</f>
        <v>77</v>
      </c>
      <c r="AE177" s="237">
        <f>AF177+AG177</f>
        <v>14617</v>
      </c>
      <c r="AF177" s="237">
        <f t="shared" ref="AF177:AH177" si="564">SUM(AF179,AF181,AF183,AF185,AF187,AF189)</f>
        <v>14617</v>
      </c>
      <c r="AG177" s="238">
        <f t="shared" si="564"/>
        <v>0</v>
      </c>
      <c r="AH177" s="236">
        <f t="shared" si="564"/>
        <v>12</v>
      </c>
      <c r="AI177" s="237">
        <f t="shared" ref="AI177" si="565">SUM(AI179,AI181,AI183,AI185,AI187,AI189)</f>
        <v>12</v>
      </c>
      <c r="AJ177" s="237">
        <f>AK177+AL177</f>
        <v>578</v>
      </c>
      <c r="AK177" s="237">
        <f t="shared" ref="AK177:AM177" si="566">SUM(AK179,AK181,AK183,AK185,AK187,AK189)</f>
        <v>308</v>
      </c>
      <c r="AL177" s="238">
        <f t="shared" si="566"/>
        <v>270</v>
      </c>
      <c r="AM177" s="236">
        <f t="shared" si="566"/>
        <v>7</v>
      </c>
      <c r="AN177" s="237">
        <f t="shared" ref="AN177" si="567">SUM(AN179,AN181,AN183,AN185,AN187,AN189)</f>
        <v>7</v>
      </c>
      <c r="AO177" s="237">
        <f>AP177+AQ177</f>
        <v>527</v>
      </c>
      <c r="AP177" s="237">
        <f t="shared" ref="AP177:AR177" si="568">SUM(AP179,AP181,AP183,AP185,AP187,AP189)</f>
        <v>199</v>
      </c>
      <c r="AQ177" s="238">
        <f t="shared" si="568"/>
        <v>328</v>
      </c>
      <c r="AR177" s="368">
        <f t="shared" si="568"/>
        <v>750</v>
      </c>
    </row>
    <row r="178" spans="1:44" ht="17.25">
      <c r="A178" s="1651"/>
      <c r="B178" s="1646"/>
      <c r="C178" s="40" t="s">
        <v>44</v>
      </c>
      <c r="D178" s="240">
        <f t="shared" si="555"/>
        <v>733</v>
      </c>
      <c r="E178" s="216">
        <f t="shared" si="555"/>
        <v>723</v>
      </c>
      <c r="F178" s="216">
        <f>G178+H178</f>
        <v>87825</v>
      </c>
      <c r="G178" s="216">
        <f t="shared" si="556"/>
        <v>67350</v>
      </c>
      <c r="H178" s="241">
        <f t="shared" si="557"/>
        <v>20475</v>
      </c>
      <c r="I178" s="212">
        <f>SUM(I180,I182,I184,I186,I188,I190)</f>
        <v>580</v>
      </c>
      <c r="J178" s="211">
        <f>SUM(J180,J182,J184,J186,J188,J190)</f>
        <v>570</v>
      </c>
      <c r="K178" s="211">
        <f>L178+M178</f>
        <v>68803</v>
      </c>
      <c r="L178" s="211">
        <f t="shared" ref="L178:M178" si="569">SUM(L180,L182,L184,L186,L188,L190)</f>
        <v>49556</v>
      </c>
      <c r="M178" s="217">
        <f t="shared" si="569"/>
        <v>19247</v>
      </c>
      <c r="N178" s="212">
        <f>SUM(N180,N182,N184,N186,N188,N190)</f>
        <v>35</v>
      </c>
      <c r="O178" s="211">
        <f>SUM(O180,O182,O184,O186,O188,O190)</f>
        <v>35</v>
      </c>
      <c r="P178" s="211">
        <f>Q178+R178</f>
        <v>1402</v>
      </c>
      <c r="Q178" s="211">
        <f t="shared" ref="Q178:S178" si="570">SUM(Q180,Q182,Q184,Q186,Q188,Q190)</f>
        <v>1382</v>
      </c>
      <c r="R178" s="217">
        <f t="shared" si="570"/>
        <v>20</v>
      </c>
      <c r="S178" s="212">
        <f t="shared" si="570"/>
        <v>0</v>
      </c>
      <c r="T178" s="211">
        <f t="shared" ref="T178" si="571">SUM(T180,T182,T184,T186,T188,T190)</f>
        <v>0</v>
      </c>
      <c r="U178" s="211">
        <f>V178+W178</f>
        <v>0</v>
      </c>
      <c r="V178" s="211">
        <f t="shared" ref="V178:X178" si="572">SUM(V180,V182,V184,V186,V188,V190)</f>
        <v>0</v>
      </c>
      <c r="W178" s="217">
        <f t="shared" si="572"/>
        <v>0</v>
      </c>
      <c r="X178" s="212">
        <f t="shared" si="572"/>
        <v>22</v>
      </c>
      <c r="Y178" s="211">
        <f t="shared" ref="Y178" si="573">SUM(Y180,Y182,Y184,Y186,Y188,Y190)</f>
        <v>22</v>
      </c>
      <c r="Z178" s="211">
        <f>AA178+AB178</f>
        <v>1898</v>
      </c>
      <c r="AA178" s="211">
        <f t="shared" ref="AA178:AC178" si="574">SUM(AA180,AA182,AA184,AA186,AA188,AA190)</f>
        <v>1288</v>
      </c>
      <c r="AB178" s="217">
        <f t="shared" si="574"/>
        <v>610</v>
      </c>
      <c r="AC178" s="212">
        <f t="shared" si="574"/>
        <v>77</v>
      </c>
      <c r="AD178" s="211">
        <f t="shared" ref="AD178" si="575">SUM(AD180,AD182,AD184,AD186,AD188,AD190)</f>
        <v>77</v>
      </c>
      <c r="AE178" s="211">
        <f>AF178+AG178</f>
        <v>14617</v>
      </c>
      <c r="AF178" s="211">
        <f t="shared" ref="AF178:AH178" si="576">SUM(AF180,AF182,AF184,AF186,AF188,AF190)</f>
        <v>14617</v>
      </c>
      <c r="AG178" s="217">
        <f t="shared" si="576"/>
        <v>0</v>
      </c>
      <c r="AH178" s="212">
        <f t="shared" si="576"/>
        <v>12</v>
      </c>
      <c r="AI178" s="211">
        <f t="shared" ref="AI178" si="577">SUM(AI180,AI182,AI184,AI186,AI188,AI190)</f>
        <v>12</v>
      </c>
      <c r="AJ178" s="211">
        <f>AK178+AL178</f>
        <v>578</v>
      </c>
      <c r="AK178" s="211">
        <f t="shared" ref="AK178:AM178" si="578">SUM(AK180,AK182,AK184,AK186,AK188,AK190)</f>
        <v>308</v>
      </c>
      <c r="AL178" s="217">
        <f t="shared" si="578"/>
        <v>270</v>
      </c>
      <c r="AM178" s="212">
        <f t="shared" si="578"/>
        <v>7</v>
      </c>
      <c r="AN178" s="211">
        <f t="shared" ref="AN178" si="579">SUM(AN180,AN182,AN184,AN186,AN188,AN190)</f>
        <v>7</v>
      </c>
      <c r="AO178" s="211">
        <f>AP178+AQ178</f>
        <v>527</v>
      </c>
      <c r="AP178" s="211">
        <f t="shared" ref="AP178:AR178" si="580">SUM(AP180,AP182,AP184,AP186,AP188,AP190)</f>
        <v>199</v>
      </c>
      <c r="AQ178" s="217">
        <f t="shared" si="580"/>
        <v>328</v>
      </c>
      <c r="AR178" s="369">
        <f t="shared" si="580"/>
        <v>750</v>
      </c>
    </row>
    <row r="179" spans="1:44" ht="17.25">
      <c r="A179" s="1651"/>
      <c r="B179" s="1647" t="s">
        <v>70</v>
      </c>
      <c r="C179" s="54" t="s">
        <v>43</v>
      </c>
      <c r="D179" s="603">
        <f t="shared" si="555"/>
        <v>694</v>
      </c>
      <c r="E179" s="1536">
        <f t="shared" si="555"/>
        <v>684</v>
      </c>
      <c r="F179" s="535">
        <f>G179+H179</f>
        <v>90847</v>
      </c>
      <c r="G179" s="535">
        <f t="shared" ref="G179:G190" si="581">SUM(L179+Q179+V179+AA179+AF179+AK179+AP179)</f>
        <v>69140</v>
      </c>
      <c r="H179" s="536">
        <f t="shared" ref="H179:H190" si="582">SUM(M179+R179+W179+AB179+AG179+AL179+AQ179)</f>
        <v>21707</v>
      </c>
      <c r="I179" s="990">
        <f>SUM('3-1'!I179,'3-2'!I179)</f>
        <v>578</v>
      </c>
      <c r="J179" s="991">
        <f>SUM('3-1'!J179,'3-2'!J179)</f>
        <v>568</v>
      </c>
      <c r="K179" s="991">
        <f>SUM('3-1'!K179,'3-2'!K179)</f>
        <v>73290</v>
      </c>
      <c r="L179" s="991">
        <f>SUM('3-1'!L179,'3-2'!L179)</f>
        <v>52756</v>
      </c>
      <c r="M179" s="992">
        <f>SUM('3-1'!M179,'3-2'!M179)</f>
        <v>20534</v>
      </c>
      <c r="N179" s="990">
        <f>SUM('3-1'!N179,'3-2'!N179)</f>
        <v>0</v>
      </c>
      <c r="O179" s="991">
        <f>SUM('3-1'!O179,'3-2'!O179)</f>
        <v>0</v>
      </c>
      <c r="P179" s="991">
        <f>SUM('3-1'!P179,'3-2'!P179)</f>
        <v>0</v>
      </c>
      <c r="Q179" s="991">
        <f>SUM('3-1'!Q179,'3-2'!Q179)</f>
        <v>0</v>
      </c>
      <c r="R179" s="992">
        <f>SUM('3-1'!R179,'3-2'!R179)</f>
        <v>0</v>
      </c>
      <c r="S179" s="990">
        <f>SUM('3-1'!S179,'3-2'!S179)</f>
        <v>0</v>
      </c>
      <c r="T179" s="991">
        <f>SUM('3-1'!T179,'3-2'!T179)</f>
        <v>0</v>
      </c>
      <c r="U179" s="991">
        <f>SUM('3-1'!U179,'3-2'!U179)</f>
        <v>0</v>
      </c>
      <c r="V179" s="991">
        <f>SUM('3-1'!V179,'3-2'!V179)</f>
        <v>0</v>
      </c>
      <c r="W179" s="992">
        <f>SUM('3-1'!W179,'3-2'!W179)</f>
        <v>0</v>
      </c>
      <c r="X179" s="990">
        <f>SUM('3-1'!X179,'3-2'!X179)</f>
        <v>22</v>
      </c>
      <c r="Y179" s="991">
        <f>SUM('3-1'!Y179,'3-2'!Y179)</f>
        <v>22</v>
      </c>
      <c r="Z179" s="991">
        <f>SUM('3-1'!Z179,'3-2'!Z179)</f>
        <v>1906</v>
      </c>
      <c r="AA179" s="991">
        <f>SUM('3-1'!AA179,'3-2'!AA179)</f>
        <v>1292</v>
      </c>
      <c r="AB179" s="992">
        <f>SUM('3-1'!AB179,'3-2'!AB179)</f>
        <v>615</v>
      </c>
      <c r="AC179" s="990">
        <f>SUM('3-1'!AC179,'3-2'!AC179)</f>
        <v>77</v>
      </c>
      <c r="AD179" s="991">
        <f>SUM('3-1'!AD179,'3-2'!AD179)</f>
        <v>77</v>
      </c>
      <c r="AE179" s="991">
        <f>SUM('3-1'!AE179,'3-2'!AE179)</f>
        <v>14617</v>
      </c>
      <c r="AF179" s="991">
        <f>SUM('3-1'!AF179,'3-2'!AF179)</f>
        <v>14617</v>
      </c>
      <c r="AG179" s="992">
        <f>SUM('3-1'!AG179,'3-2'!AG179)</f>
        <v>0</v>
      </c>
      <c r="AH179" s="990">
        <f>SUM('3-1'!AH179,'3-2'!AH179)</f>
        <v>10</v>
      </c>
      <c r="AI179" s="991">
        <f>SUM('3-1'!AI179,'3-2'!AI179)</f>
        <v>10</v>
      </c>
      <c r="AJ179" s="991">
        <f>SUM('3-1'!AJ179,'3-2'!AJ179)</f>
        <v>506</v>
      </c>
      <c r="AK179" s="991">
        <f>SUM('3-1'!AK179,'3-2'!AK179)</f>
        <v>276</v>
      </c>
      <c r="AL179" s="992">
        <f>SUM('3-1'!AL179,'3-2'!AL179)</f>
        <v>230</v>
      </c>
      <c r="AM179" s="990">
        <f>SUM('3-1'!AM179,'3-2'!AM179)</f>
        <v>7</v>
      </c>
      <c r="AN179" s="991">
        <f>SUM('3-1'!AN179,'3-2'!AN179)</f>
        <v>7</v>
      </c>
      <c r="AO179" s="991">
        <f>SUM('3-1'!AO179,'3-2'!AO179)</f>
        <v>527</v>
      </c>
      <c r="AP179" s="991">
        <f>SUM('3-1'!AP179,'3-2'!AP179)</f>
        <v>199</v>
      </c>
      <c r="AQ179" s="992">
        <f>SUM('3-1'!AQ179,'3-2'!AQ179)</f>
        <v>328</v>
      </c>
      <c r="AR179" s="994">
        <f>SUM('3-1'!AR179,'3-2'!AR179)</f>
        <v>750</v>
      </c>
    </row>
    <row r="180" spans="1:44" ht="17.25">
      <c r="A180" s="1651"/>
      <c r="B180" s="1646"/>
      <c r="C180" s="40" t="s">
        <v>44</v>
      </c>
      <c r="D180" s="532">
        <f t="shared" ref="D180:E190" si="583">SUM(I180,N180,S180,X180,AC180,AH180,AM180)</f>
        <v>688</v>
      </c>
      <c r="E180" s="1540">
        <f t="shared" si="583"/>
        <v>678</v>
      </c>
      <c r="F180" s="525">
        <f t="shared" ref="F180:F190" si="584">G180+H180</f>
        <v>85724</v>
      </c>
      <c r="G180" s="525">
        <f t="shared" si="581"/>
        <v>65545</v>
      </c>
      <c r="H180" s="526">
        <f t="shared" si="582"/>
        <v>20179</v>
      </c>
      <c r="I180" s="995">
        <f>SUM('3-1'!I180,'3-2'!I180)</f>
        <v>572</v>
      </c>
      <c r="J180" s="996">
        <f>SUM('3-1'!J180,'3-2'!J180)</f>
        <v>562</v>
      </c>
      <c r="K180" s="996">
        <f>SUM('3-1'!K180,'3-2'!K180)</f>
        <v>68176</v>
      </c>
      <c r="L180" s="996">
        <f>SUM('3-1'!L180,'3-2'!L180)</f>
        <v>49165</v>
      </c>
      <c r="M180" s="997">
        <f>SUM('3-1'!M180,'3-2'!M180)</f>
        <v>19011</v>
      </c>
      <c r="N180" s="995">
        <f>SUM('3-1'!N180,'3-2'!N180)</f>
        <v>0</v>
      </c>
      <c r="O180" s="996">
        <f>SUM('3-1'!O180,'3-2'!O180)</f>
        <v>0</v>
      </c>
      <c r="P180" s="996">
        <f>SUM('3-1'!P180,'3-2'!P180)</f>
        <v>0</v>
      </c>
      <c r="Q180" s="996">
        <f>SUM('3-1'!Q180,'3-2'!Q180)</f>
        <v>0</v>
      </c>
      <c r="R180" s="997">
        <f>SUM('3-1'!R180,'3-2'!R180)</f>
        <v>0</v>
      </c>
      <c r="S180" s="995">
        <f>SUM('3-1'!S180,'3-2'!S180)</f>
        <v>0</v>
      </c>
      <c r="T180" s="996">
        <f>SUM('3-1'!T180,'3-2'!T180)</f>
        <v>0</v>
      </c>
      <c r="U180" s="996">
        <f>SUM('3-1'!U180,'3-2'!U180)</f>
        <v>0</v>
      </c>
      <c r="V180" s="996">
        <f>SUM('3-1'!V180,'3-2'!V180)</f>
        <v>0</v>
      </c>
      <c r="W180" s="997">
        <f>SUM('3-1'!W180,'3-2'!W180)</f>
        <v>0</v>
      </c>
      <c r="X180" s="995">
        <f>SUM('3-1'!X180,'3-2'!X180)</f>
        <v>22</v>
      </c>
      <c r="Y180" s="996">
        <f>SUM('3-1'!Y180,'3-2'!Y180)</f>
        <v>22</v>
      </c>
      <c r="Z180" s="996">
        <f>SUM('3-1'!Z180,'3-2'!Z180)</f>
        <v>1897</v>
      </c>
      <c r="AA180" s="996">
        <f>SUM('3-1'!AA180,'3-2'!AA180)</f>
        <v>1288</v>
      </c>
      <c r="AB180" s="997">
        <f>SUM('3-1'!AB180,'3-2'!AB180)</f>
        <v>610</v>
      </c>
      <c r="AC180" s="995">
        <f>SUM('3-1'!AC180,'3-2'!AC180)</f>
        <v>77</v>
      </c>
      <c r="AD180" s="996">
        <f>SUM('3-1'!AD180,'3-2'!AD180)</f>
        <v>77</v>
      </c>
      <c r="AE180" s="996">
        <f>SUM('3-1'!AE180,'3-2'!AE180)</f>
        <v>14617</v>
      </c>
      <c r="AF180" s="996">
        <f>SUM('3-1'!AF180,'3-2'!AF180)</f>
        <v>14617</v>
      </c>
      <c r="AG180" s="997">
        <f>SUM('3-1'!AG180,'3-2'!AG180)</f>
        <v>0</v>
      </c>
      <c r="AH180" s="995">
        <f>SUM('3-1'!AH180,'3-2'!AH180)</f>
        <v>10</v>
      </c>
      <c r="AI180" s="996">
        <f>SUM('3-1'!AI180,'3-2'!AI180)</f>
        <v>10</v>
      </c>
      <c r="AJ180" s="996">
        <f>SUM('3-1'!AJ180,'3-2'!AJ180)</f>
        <v>506</v>
      </c>
      <c r="AK180" s="996">
        <f>SUM('3-1'!AK180,'3-2'!AK180)</f>
        <v>276</v>
      </c>
      <c r="AL180" s="997">
        <f>SUM('3-1'!AL180,'3-2'!AL180)</f>
        <v>230</v>
      </c>
      <c r="AM180" s="995">
        <f>SUM('3-1'!AM180,'3-2'!AM180)</f>
        <v>7</v>
      </c>
      <c r="AN180" s="996">
        <f>SUM('3-1'!AN180,'3-2'!AN180)</f>
        <v>7</v>
      </c>
      <c r="AO180" s="996">
        <f>SUM('3-1'!AO180,'3-2'!AO180)</f>
        <v>527</v>
      </c>
      <c r="AP180" s="996">
        <f>SUM('3-1'!AP180,'3-2'!AP180)</f>
        <v>199</v>
      </c>
      <c r="AQ180" s="997">
        <f>SUM('3-1'!AQ180,'3-2'!AQ180)</f>
        <v>328</v>
      </c>
      <c r="AR180" s="999">
        <f>SUM('3-1'!AR180,'3-2'!AR180)</f>
        <v>750</v>
      </c>
    </row>
    <row r="181" spans="1:44" ht="17.25">
      <c r="A181" s="1651"/>
      <c r="B181" s="1647" t="s">
        <v>71</v>
      </c>
      <c r="C181" s="54" t="s">
        <v>43</v>
      </c>
      <c r="D181" s="603">
        <f t="shared" si="583"/>
        <v>0</v>
      </c>
      <c r="E181" s="1536">
        <f t="shared" si="583"/>
        <v>0</v>
      </c>
      <c r="F181" s="535">
        <f t="shared" si="584"/>
        <v>0</v>
      </c>
      <c r="G181" s="535">
        <f t="shared" si="581"/>
        <v>0</v>
      </c>
      <c r="H181" s="536">
        <f t="shared" si="582"/>
        <v>0</v>
      </c>
      <c r="I181" s="990">
        <f>SUM('3-1'!I181,'3-2'!I181)</f>
        <v>0</v>
      </c>
      <c r="J181" s="991">
        <f>SUM('3-1'!J181,'3-2'!J181)</f>
        <v>0</v>
      </c>
      <c r="K181" s="991">
        <f>SUM('3-1'!K181,'3-2'!K181)</f>
        <v>0</v>
      </c>
      <c r="L181" s="991">
        <f>SUM('3-1'!L181,'3-2'!L181)</f>
        <v>0</v>
      </c>
      <c r="M181" s="992">
        <f>SUM('3-1'!M181,'3-2'!M181)</f>
        <v>0</v>
      </c>
      <c r="N181" s="990">
        <f>SUM('3-1'!N181,'3-2'!N181)</f>
        <v>0</v>
      </c>
      <c r="O181" s="991">
        <f>SUM('3-1'!O181,'3-2'!O181)</f>
        <v>0</v>
      </c>
      <c r="P181" s="991">
        <f>SUM('3-1'!P181,'3-2'!P181)</f>
        <v>0</v>
      </c>
      <c r="Q181" s="991">
        <f>SUM('3-1'!Q181,'3-2'!Q181)</f>
        <v>0</v>
      </c>
      <c r="R181" s="992">
        <f>SUM('3-1'!R181,'3-2'!R181)</f>
        <v>0</v>
      </c>
      <c r="S181" s="990">
        <f>SUM('3-1'!S181,'3-2'!S181)</f>
        <v>0</v>
      </c>
      <c r="T181" s="991">
        <f>SUM('3-1'!T181,'3-2'!T181)</f>
        <v>0</v>
      </c>
      <c r="U181" s="991">
        <f>SUM('3-1'!U181,'3-2'!U181)</f>
        <v>0</v>
      </c>
      <c r="V181" s="991">
        <f>SUM('3-1'!V181,'3-2'!V181)</f>
        <v>0</v>
      </c>
      <c r="W181" s="992">
        <f>SUM('3-1'!W181,'3-2'!W181)</f>
        <v>0</v>
      </c>
      <c r="X181" s="990">
        <f>SUM('3-1'!X181,'3-2'!X181)</f>
        <v>0</v>
      </c>
      <c r="Y181" s="991">
        <f>SUM('3-1'!Y181,'3-2'!Y181)</f>
        <v>0</v>
      </c>
      <c r="Z181" s="991">
        <f>SUM('3-1'!Z181,'3-2'!Z181)</f>
        <v>0</v>
      </c>
      <c r="AA181" s="991">
        <f>SUM('3-1'!AA181,'3-2'!AA181)</f>
        <v>0</v>
      </c>
      <c r="AB181" s="992">
        <f>SUM('3-1'!AB181,'3-2'!AB181)</f>
        <v>0</v>
      </c>
      <c r="AC181" s="990">
        <f>SUM('3-1'!AC181,'3-2'!AC181)</f>
        <v>0</v>
      </c>
      <c r="AD181" s="991">
        <f>SUM('3-1'!AD181,'3-2'!AD181)</f>
        <v>0</v>
      </c>
      <c r="AE181" s="991">
        <f>SUM('3-1'!AE181,'3-2'!AE181)</f>
        <v>0</v>
      </c>
      <c r="AF181" s="991">
        <f>SUM('3-1'!AF181,'3-2'!AF181)</f>
        <v>0</v>
      </c>
      <c r="AG181" s="992">
        <f>SUM('3-1'!AG181,'3-2'!AG181)</f>
        <v>0</v>
      </c>
      <c r="AH181" s="990">
        <f>SUM('3-1'!AH181,'3-2'!AH181)</f>
        <v>0</v>
      </c>
      <c r="AI181" s="991">
        <f>SUM('3-1'!AI181,'3-2'!AI181)</f>
        <v>0</v>
      </c>
      <c r="AJ181" s="991">
        <f>SUM('3-1'!AJ181,'3-2'!AJ181)</f>
        <v>0</v>
      </c>
      <c r="AK181" s="991">
        <f>SUM('3-1'!AK181,'3-2'!AK181)</f>
        <v>0</v>
      </c>
      <c r="AL181" s="992">
        <f>SUM('3-1'!AL181,'3-2'!AL181)</f>
        <v>0</v>
      </c>
      <c r="AM181" s="990">
        <f>SUM('3-1'!AM181,'3-2'!AM181)</f>
        <v>0</v>
      </c>
      <c r="AN181" s="991">
        <f>SUM('3-1'!AN181,'3-2'!AN181)</f>
        <v>0</v>
      </c>
      <c r="AO181" s="991">
        <f>SUM('3-1'!AO181,'3-2'!AO181)</f>
        <v>0</v>
      </c>
      <c r="AP181" s="991">
        <f>SUM('3-1'!AP181,'3-2'!AP181)</f>
        <v>0</v>
      </c>
      <c r="AQ181" s="992">
        <f>SUM('3-1'!AQ181,'3-2'!AQ181)</f>
        <v>0</v>
      </c>
      <c r="AR181" s="994">
        <f>SUM('3-1'!AR181,'3-2'!AR181)</f>
        <v>0</v>
      </c>
    </row>
    <row r="182" spans="1:44" ht="17.25">
      <c r="A182" s="1651"/>
      <c r="B182" s="1646"/>
      <c r="C182" s="40" t="s">
        <v>44</v>
      </c>
      <c r="D182" s="532">
        <f t="shared" si="583"/>
        <v>0</v>
      </c>
      <c r="E182" s="1540">
        <f t="shared" si="583"/>
        <v>0</v>
      </c>
      <c r="F182" s="525">
        <f t="shared" si="584"/>
        <v>0</v>
      </c>
      <c r="G182" s="525">
        <f t="shared" si="581"/>
        <v>0</v>
      </c>
      <c r="H182" s="526">
        <f t="shared" si="582"/>
        <v>0</v>
      </c>
      <c r="I182" s="995">
        <f>SUM('3-1'!I182,'3-2'!I182)</f>
        <v>0</v>
      </c>
      <c r="J182" s="996">
        <f>SUM('3-1'!J182,'3-2'!J182)</f>
        <v>0</v>
      </c>
      <c r="K182" s="996">
        <f>SUM('3-1'!K182,'3-2'!K182)</f>
        <v>0</v>
      </c>
      <c r="L182" s="996">
        <f>SUM('3-1'!L182,'3-2'!L182)</f>
        <v>0</v>
      </c>
      <c r="M182" s="997">
        <f>SUM('3-1'!M182,'3-2'!M182)</f>
        <v>0</v>
      </c>
      <c r="N182" s="995">
        <f>SUM('3-1'!N182,'3-2'!N182)</f>
        <v>0</v>
      </c>
      <c r="O182" s="996">
        <f>SUM('3-1'!O182,'3-2'!O182)</f>
        <v>0</v>
      </c>
      <c r="P182" s="996">
        <f>SUM('3-1'!P182,'3-2'!P182)</f>
        <v>0</v>
      </c>
      <c r="Q182" s="996">
        <f>SUM('3-1'!Q182,'3-2'!Q182)</f>
        <v>0</v>
      </c>
      <c r="R182" s="997">
        <f>SUM('3-1'!R182,'3-2'!R182)</f>
        <v>0</v>
      </c>
      <c r="S182" s="995">
        <f>SUM('3-1'!S182,'3-2'!S182)</f>
        <v>0</v>
      </c>
      <c r="T182" s="996">
        <f>SUM('3-1'!T182,'3-2'!T182)</f>
        <v>0</v>
      </c>
      <c r="U182" s="996">
        <f>SUM('3-1'!U182,'3-2'!U182)</f>
        <v>0</v>
      </c>
      <c r="V182" s="996">
        <f>SUM('3-1'!V182,'3-2'!V182)</f>
        <v>0</v>
      </c>
      <c r="W182" s="997">
        <f>SUM('3-1'!W182,'3-2'!W182)</f>
        <v>0</v>
      </c>
      <c r="X182" s="995">
        <f>SUM('3-1'!X182,'3-2'!X182)</f>
        <v>0</v>
      </c>
      <c r="Y182" s="996">
        <f>SUM('3-1'!Y182,'3-2'!Y182)</f>
        <v>0</v>
      </c>
      <c r="Z182" s="996">
        <f>SUM('3-1'!Z182,'3-2'!Z182)</f>
        <v>0</v>
      </c>
      <c r="AA182" s="996">
        <f>SUM('3-1'!AA182,'3-2'!AA182)</f>
        <v>0</v>
      </c>
      <c r="AB182" s="997">
        <f>SUM('3-1'!AB182,'3-2'!AB182)</f>
        <v>0</v>
      </c>
      <c r="AC182" s="995">
        <f>SUM('3-1'!AC182,'3-2'!AC182)</f>
        <v>0</v>
      </c>
      <c r="AD182" s="996">
        <f>SUM('3-1'!AD182,'3-2'!AD182)</f>
        <v>0</v>
      </c>
      <c r="AE182" s="996">
        <f>SUM('3-1'!AE182,'3-2'!AE182)</f>
        <v>0</v>
      </c>
      <c r="AF182" s="996">
        <f>SUM('3-1'!AF182,'3-2'!AF182)</f>
        <v>0</v>
      </c>
      <c r="AG182" s="997">
        <f>SUM('3-1'!AG182,'3-2'!AG182)</f>
        <v>0</v>
      </c>
      <c r="AH182" s="995">
        <f>SUM('3-1'!AH182,'3-2'!AH182)</f>
        <v>0</v>
      </c>
      <c r="AI182" s="996">
        <f>SUM('3-1'!AI182,'3-2'!AI182)</f>
        <v>0</v>
      </c>
      <c r="AJ182" s="996">
        <f>SUM('3-1'!AJ182,'3-2'!AJ182)</f>
        <v>0</v>
      </c>
      <c r="AK182" s="996">
        <f>SUM('3-1'!AK182,'3-2'!AK182)</f>
        <v>0</v>
      </c>
      <c r="AL182" s="997">
        <f>SUM('3-1'!AL182,'3-2'!AL182)</f>
        <v>0</v>
      </c>
      <c r="AM182" s="995">
        <f>SUM('3-1'!AM182,'3-2'!AM182)</f>
        <v>0</v>
      </c>
      <c r="AN182" s="996">
        <f>SUM('3-1'!AN182,'3-2'!AN182)</f>
        <v>0</v>
      </c>
      <c r="AO182" s="996">
        <f>SUM('3-1'!AO182,'3-2'!AO182)</f>
        <v>0</v>
      </c>
      <c r="AP182" s="996">
        <f>SUM('3-1'!AP182,'3-2'!AP182)</f>
        <v>0</v>
      </c>
      <c r="AQ182" s="997">
        <f>SUM('3-1'!AQ182,'3-2'!AQ182)</f>
        <v>0</v>
      </c>
      <c r="AR182" s="999">
        <f>SUM('3-1'!AR182,'3-2'!AR182)</f>
        <v>0</v>
      </c>
    </row>
    <row r="183" spans="1:44" ht="17.25">
      <c r="A183" s="1651"/>
      <c r="B183" s="1647" t="s">
        <v>72</v>
      </c>
      <c r="C183" s="608" t="s">
        <v>43</v>
      </c>
      <c r="D183" s="603">
        <f t="shared" si="583"/>
        <v>0</v>
      </c>
      <c r="E183" s="1536">
        <f t="shared" si="583"/>
        <v>0</v>
      </c>
      <c r="F183" s="535">
        <f t="shared" si="584"/>
        <v>0</v>
      </c>
      <c r="G183" s="535">
        <f t="shared" si="581"/>
        <v>0</v>
      </c>
      <c r="H183" s="536">
        <f t="shared" si="582"/>
        <v>0</v>
      </c>
      <c r="I183" s="990">
        <f>SUM('3-1'!I183,'3-2'!I183)</f>
        <v>0</v>
      </c>
      <c r="J183" s="991">
        <f>SUM('3-1'!J183,'3-2'!J183)</f>
        <v>0</v>
      </c>
      <c r="K183" s="991">
        <f>SUM('3-1'!K183,'3-2'!K183)</f>
        <v>0</v>
      </c>
      <c r="L183" s="991">
        <f>SUM('3-1'!L183,'3-2'!L183)</f>
        <v>0</v>
      </c>
      <c r="M183" s="992">
        <f>SUM('3-1'!M183,'3-2'!M183)</f>
        <v>0</v>
      </c>
      <c r="N183" s="990">
        <f>SUM('3-1'!N183,'3-2'!N183)</f>
        <v>0</v>
      </c>
      <c r="O183" s="991">
        <f>SUM('3-1'!O183,'3-2'!O183)</f>
        <v>0</v>
      </c>
      <c r="P183" s="991">
        <f>SUM('3-1'!P183,'3-2'!P183)</f>
        <v>0</v>
      </c>
      <c r="Q183" s="991">
        <f>SUM('3-1'!Q183,'3-2'!Q183)</f>
        <v>0</v>
      </c>
      <c r="R183" s="992">
        <f>SUM('3-1'!R183,'3-2'!R183)</f>
        <v>0</v>
      </c>
      <c r="S183" s="990">
        <f>SUM('3-1'!S183,'3-2'!S183)</f>
        <v>0</v>
      </c>
      <c r="T183" s="991">
        <f>SUM('3-1'!T183,'3-2'!T183)</f>
        <v>0</v>
      </c>
      <c r="U183" s="991">
        <f>SUM('3-1'!U183,'3-2'!U183)</f>
        <v>0</v>
      </c>
      <c r="V183" s="991">
        <f>SUM('3-1'!V183,'3-2'!V183)</f>
        <v>0</v>
      </c>
      <c r="W183" s="992">
        <f>SUM('3-1'!W183,'3-2'!W183)</f>
        <v>0</v>
      </c>
      <c r="X183" s="990">
        <f>SUM('3-1'!X183,'3-2'!X183)</f>
        <v>0</v>
      </c>
      <c r="Y183" s="991">
        <f>SUM('3-1'!Y183,'3-2'!Y183)</f>
        <v>0</v>
      </c>
      <c r="Z183" s="991">
        <f>SUM('3-1'!Z183,'3-2'!Z183)</f>
        <v>0</v>
      </c>
      <c r="AA183" s="991">
        <f>SUM('3-1'!AA183,'3-2'!AA183)</f>
        <v>0</v>
      </c>
      <c r="AB183" s="992">
        <f>SUM('3-1'!AB183,'3-2'!AB183)</f>
        <v>0</v>
      </c>
      <c r="AC183" s="990">
        <f>SUM('3-1'!AC183,'3-2'!AC183)</f>
        <v>0</v>
      </c>
      <c r="AD183" s="991">
        <f>SUM('3-1'!AD183,'3-2'!AD183)</f>
        <v>0</v>
      </c>
      <c r="AE183" s="991">
        <f>SUM('3-1'!AE183,'3-2'!AE183)</f>
        <v>0</v>
      </c>
      <c r="AF183" s="991">
        <f>SUM('3-1'!AF183,'3-2'!AF183)</f>
        <v>0</v>
      </c>
      <c r="AG183" s="992">
        <f>SUM('3-1'!AG183,'3-2'!AG183)</f>
        <v>0</v>
      </c>
      <c r="AH183" s="990">
        <f>SUM('3-1'!AH183,'3-2'!AH183)</f>
        <v>0</v>
      </c>
      <c r="AI183" s="991">
        <f>SUM('3-1'!AI183,'3-2'!AI183)</f>
        <v>0</v>
      </c>
      <c r="AJ183" s="991">
        <f>SUM('3-1'!AJ183,'3-2'!AJ183)</f>
        <v>0</v>
      </c>
      <c r="AK183" s="991">
        <f>SUM('3-1'!AK183,'3-2'!AK183)</f>
        <v>0</v>
      </c>
      <c r="AL183" s="992">
        <f>SUM('3-1'!AL183,'3-2'!AL183)</f>
        <v>0</v>
      </c>
      <c r="AM183" s="990">
        <f>SUM('3-1'!AM183,'3-2'!AM183)</f>
        <v>0</v>
      </c>
      <c r="AN183" s="991">
        <f>SUM('3-1'!AN183,'3-2'!AN183)</f>
        <v>0</v>
      </c>
      <c r="AO183" s="991">
        <f>SUM('3-1'!AO183,'3-2'!AO183)</f>
        <v>0</v>
      </c>
      <c r="AP183" s="991">
        <f>SUM('3-1'!AP183,'3-2'!AP183)</f>
        <v>0</v>
      </c>
      <c r="AQ183" s="992">
        <f>SUM('3-1'!AQ183,'3-2'!AQ183)</f>
        <v>0</v>
      </c>
      <c r="AR183" s="994">
        <f>SUM('3-1'!AR183,'3-2'!AR183)</f>
        <v>0</v>
      </c>
    </row>
    <row r="184" spans="1:44" ht="17.25">
      <c r="A184" s="1651"/>
      <c r="B184" s="1646"/>
      <c r="C184" s="188" t="s">
        <v>44</v>
      </c>
      <c r="D184" s="532">
        <f t="shared" si="583"/>
        <v>0</v>
      </c>
      <c r="E184" s="1540">
        <f t="shared" si="583"/>
        <v>0</v>
      </c>
      <c r="F184" s="525">
        <f t="shared" si="584"/>
        <v>0</v>
      </c>
      <c r="G184" s="525">
        <f t="shared" si="581"/>
        <v>0</v>
      </c>
      <c r="H184" s="526">
        <f t="shared" si="582"/>
        <v>0</v>
      </c>
      <c r="I184" s="995">
        <f>SUM('3-1'!I184,'3-2'!I184)</f>
        <v>0</v>
      </c>
      <c r="J184" s="996">
        <f>SUM('3-1'!J184,'3-2'!J184)</f>
        <v>0</v>
      </c>
      <c r="K184" s="996">
        <f>SUM('3-1'!K184,'3-2'!K184)</f>
        <v>0</v>
      </c>
      <c r="L184" s="996">
        <f>SUM('3-1'!L184,'3-2'!L184)</f>
        <v>0</v>
      </c>
      <c r="M184" s="997">
        <f>SUM('3-1'!M184,'3-2'!M184)</f>
        <v>0</v>
      </c>
      <c r="N184" s="995">
        <f>SUM('3-1'!N184,'3-2'!N184)</f>
        <v>0</v>
      </c>
      <c r="O184" s="996">
        <f>SUM('3-1'!O184,'3-2'!O184)</f>
        <v>0</v>
      </c>
      <c r="P184" s="996">
        <f>SUM('3-1'!P184,'3-2'!P184)</f>
        <v>0</v>
      </c>
      <c r="Q184" s="996">
        <f>SUM('3-1'!Q184,'3-2'!Q184)</f>
        <v>0</v>
      </c>
      <c r="R184" s="997">
        <f>SUM('3-1'!R184,'3-2'!R184)</f>
        <v>0</v>
      </c>
      <c r="S184" s="995">
        <f>SUM('3-1'!S184,'3-2'!S184)</f>
        <v>0</v>
      </c>
      <c r="T184" s="996">
        <f>SUM('3-1'!T184,'3-2'!T184)</f>
        <v>0</v>
      </c>
      <c r="U184" s="996">
        <f>SUM('3-1'!U184,'3-2'!U184)</f>
        <v>0</v>
      </c>
      <c r="V184" s="996">
        <f>SUM('3-1'!V184,'3-2'!V184)</f>
        <v>0</v>
      </c>
      <c r="W184" s="997">
        <f>SUM('3-1'!W184,'3-2'!W184)</f>
        <v>0</v>
      </c>
      <c r="X184" s="995">
        <f>SUM('3-1'!X184,'3-2'!X184)</f>
        <v>0</v>
      </c>
      <c r="Y184" s="996">
        <f>SUM('3-1'!Y184,'3-2'!Y184)</f>
        <v>0</v>
      </c>
      <c r="Z184" s="996">
        <f>SUM('3-1'!Z184,'3-2'!Z184)</f>
        <v>0</v>
      </c>
      <c r="AA184" s="996">
        <f>SUM('3-1'!AA184,'3-2'!AA184)</f>
        <v>0</v>
      </c>
      <c r="AB184" s="997">
        <f>SUM('3-1'!AB184,'3-2'!AB184)</f>
        <v>0</v>
      </c>
      <c r="AC184" s="995">
        <f>SUM('3-1'!AC184,'3-2'!AC184)</f>
        <v>0</v>
      </c>
      <c r="AD184" s="996">
        <f>SUM('3-1'!AD184,'3-2'!AD184)</f>
        <v>0</v>
      </c>
      <c r="AE184" s="996">
        <f>SUM('3-1'!AE184,'3-2'!AE184)</f>
        <v>0</v>
      </c>
      <c r="AF184" s="996">
        <f>SUM('3-1'!AF184,'3-2'!AF184)</f>
        <v>0</v>
      </c>
      <c r="AG184" s="997">
        <f>SUM('3-1'!AG184,'3-2'!AG184)</f>
        <v>0</v>
      </c>
      <c r="AH184" s="995">
        <f>SUM('3-1'!AH184,'3-2'!AH184)</f>
        <v>0</v>
      </c>
      <c r="AI184" s="996">
        <f>SUM('3-1'!AI184,'3-2'!AI184)</f>
        <v>0</v>
      </c>
      <c r="AJ184" s="996">
        <f>SUM('3-1'!AJ184,'3-2'!AJ184)</f>
        <v>0</v>
      </c>
      <c r="AK184" s="996">
        <f>SUM('3-1'!AK184,'3-2'!AK184)</f>
        <v>0</v>
      </c>
      <c r="AL184" s="997">
        <f>SUM('3-1'!AL184,'3-2'!AL184)</f>
        <v>0</v>
      </c>
      <c r="AM184" s="995">
        <f>SUM('3-1'!AM184,'3-2'!AM184)</f>
        <v>0</v>
      </c>
      <c r="AN184" s="996">
        <f>SUM('3-1'!AN184,'3-2'!AN184)</f>
        <v>0</v>
      </c>
      <c r="AO184" s="996">
        <f>SUM('3-1'!AO184,'3-2'!AO184)</f>
        <v>0</v>
      </c>
      <c r="AP184" s="996">
        <f>SUM('3-1'!AP184,'3-2'!AP184)</f>
        <v>0</v>
      </c>
      <c r="AQ184" s="997">
        <f>SUM('3-1'!AQ184,'3-2'!AQ184)</f>
        <v>0</v>
      </c>
      <c r="AR184" s="999">
        <f>SUM('3-1'!AR184,'3-2'!AR184)</f>
        <v>0</v>
      </c>
    </row>
    <row r="185" spans="1:44" ht="17.25">
      <c r="A185" s="1651"/>
      <c r="B185" s="1647" t="s">
        <v>73</v>
      </c>
      <c r="C185" s="54" t="s">
        <v>43</v>
      </c>
      <c r="D185" s="603">
        <f t="shared" si="583"/>
        <v>0</v>
      </c>
      <c r="E185" s="1536">
        <f t="shared" si="583"/>
        <v>0</v>
      </c>
      <c r="F185" s="535">
        <f t="shared" si="584"/>
        <v>0</v>
      </c>
      <c r="G185" s="535">
        <f t="shared" si="581"/>
        <v>0</v>
      </c>
      <c r="H185" s="536">
        <f t="shared" si="582"/>
        <v>0</v>
      </c>
      <c r="I185" s="990">
        <f>SUM('3-1'!I185,'3-2'!I185)</f>
        <v>0</v>
      </c>
      <c r="J185" s="991">
        <f>SUM('3-1'!J185,'3-2'!J185)</f>
        <v>0</v>
      </c>
      <c r="K185" s="991">
        <f>SUM('3-1'!K185,'3-2'!K185)</f>
        <v>0</v>
      </c>
      <c r="L185" s="991">
        <f>SUM('3-1'!L185,'3-2'!L185)</f>
        <v>0</v>
      </c>
      <c r="M185" s="992">
        <f>SUM('3-1'!M185,'3-2'!M185)</f>
        <v>0</v>
      </c>
      <c r="N185" s="990">
        <f>SUM('3-1'!N185,'3-2'!N185)</f>
        <v>0</v>
      </c>
      <c r="O185" s="991">
        <f>SUM('3-1'!O185,'3-2'!O185)</f>
        <v>0</v>
      </c>
      <c r="P185" s="991">
        <f>SUM('3-1'!P185,'3-2'!P185)</f>
        <v>0</v>
      </c>
      <c r="Q185" s="991">
        <f>SUM('3-1'!Q185,'3-2'!Q185)</f>
        <v>0</v>
      </c>
      <c r="R185" s="992">
        <f>SUM('3-1'!R185,'3-2'!R185)</f>
        <v>0</v>
      </c>
      <c r="S185" s="990">
        <f>SUM('3-1'!S185,'3-2'!S185)</f>
        <v>0</v>
      </c>
      <c r="T185" s="991">
        <f>SUM('3-1'!T185,'3-2'!T185)</f>
        <v>0</v>
      </c>
      <c r="U185" s="991">
        <f>SUM('3-1'!U185,'3-2'!U185)</f>
        <v>0</v>
      </c>
      <c r="V185" s="991">
        <f>SUM('3-1'!V185,'3-2'!V185)</f>
        <v>0</v>
      </c>
      <c r="W185" s="992">
        <f>SUM('3-1'!W185,'3-2'!W185)</f>
        <v>0</v>
      </c>
      <c r="X185" s="990">
        <f>SUM('3-1'!X185,'3-2'!X185)</f>
        <v>0</v>
      </c>
      <c r="Y185" s="991">
        <f>SUM('3-1'!Y185,'3-2'!Y185)</f>
        <v>0</v>
      </c>
      <c r="Z185" s="991">
        <f>SUM('3-1'!Z185,'3-2'!Z185)</f>
        <v>0</v>
      </c>
      <c r="AA185" s="991">
        <f>SUM('3-1'!AA185,'3-2'!AA185)</f>
        <v>0</v>
      </c>
      <c r="AB185" s="992">
        <f>SUM('3-1'!AB185,'3-2'!AB185)</f>
        <v>0</v>
      </c>
      <c r="AC185" s="990">
        <f>SUM('3-1'!AC185,'3-2'!AC185)</f>
        <v>0</v>
      </c>
      <c r="AD185" s="991">
        <f>SUM('3-1'!AD185,'3-2'!AD185)</f>
        <v>0</v>
      </c>
      <c r="AE185" s="991">
        <f>SUM('3-1'!AE185,'3-2'!AE185)</f>
        <v>0</v>
      </c>
      <c r="AF185" s="991">
        <f>SUM('3-1'!AF185,'3-2'!AF185)</f>
        <v>0</v>
      </c>
      <c r="AG185" s="992">
        <f>SUM('3-1'!AG185,'3-2'!AG185)</f>
        <v>0</v>
      </c>
      <c r="AH185" s="990">
        <f>SUM('3-1'!AH185,'3-2'!AH185)</f>
        <v>0</v>
      </c>
      <c r="AI185" s="991">
        <f>SUM('3-1'!AI185,'3-2'!AI185)</f>
        <v>0</v>
      </c>
      <c r="AJ185" s="991">
        <f>SUM('3-1'!AJ185,'3-2'!AJ185)</f>
        <v>0</v>
      </c>
      <c r="AK185" s="991">
        <f>SUM('3-1'!AK185,'3-2'!AK185)</f>
        <v>0</v>
      </c>
      <c r="AL185" s="992">
        <f>SUM('3-1'!AL185,'3-2'!AL185)</f>
        <v>0</v>
      </c>
      <c r="AM185" s="990">
        <f>SUM('3-1'!AM185,'3-2'!AM185)</f>
        <v>0</v>
      </c>
      <c r="AN185" s="991">
        <f>SUM('3-1'!AN185,'3-2'!AN185)</f>
        <v>0</v>
      </c>
      <c r="AO185" s="991">
        <f>SUM('3-1'!AO185,'3-2'!AO185)</f>
        <v>0</v>
      </c>
      <c r="AP185" s="991">
        <f>SUM('3-1'!AP185,'3-2'!AP185)</f>
        <v>0</v>
      </c>
      <c r="AQ185" s="992">
        <f>SUM('3-1'!AQ185,'3-2'!AQ185)</f>
        <v>0</v>
      </c>
      <c r="AR185" s="994">
        <f>SUM('3-1'!AR185,'3-2'!AR185)</f>
        <v>0</v>
      </c>
    </row>
    <row r="186" spans="1:44" ht="17.25">
      <c r="A186" s="1651"/>
      <c r="B186" s="1646"/>
      <c r="C186" s="40" t="s">
        <v>44</v>
      </c>
      <c r="D186" s="532">
        <f t="shared" si="583"/>
        <v>0</v>
      </c>
      <c r="E186" s="1540">
        <f t="shared" si="583"/>
        <v>0</v>
      </c>
      <c r="F186" s="525">
        <f t="shared" si="584"/>
        <v>0</v>
      </c>
      <c r="G186" s="525">
        <f t="shared" si="581"/>
        <v>0</v>
      </c>
      <c r="H186" s="526">
        <f t="shared" si="582"/>
        <v>0</v>
      </c>
      <c r="I186" s="995">
        <f>SUM('3-1'!I186,'3-2'!I186)</f>
        <v>0</v>
      </c>
      <c r="J186" s="996">
        <f>SUM('3-1'!J186,'3-2'!J186)</f>
        <v>0</v>
      </c>
      <c r="K186" s="996">
        <f>SUM('3-1'!K186,'3-2'!K186)</f>
        <v>0</v>
      </c>
      <c r="L186" s="996">
        <f>SUM('3-1'!L186,'3-2'!L186)</f>
        <v>0</v>
      </c>
      <c r="M186" s="997">
        <f>SUM('3-1'!M186,'3-2'!M186)</f>
        <v>0</v>
      </c>
      <c r="N186" s="995">
        <f>SUM('3-1'!N186,'3-2'!N186)</f>
        <v>0</v>
      </c>
      <c r="O186" s="996">
        <f>SUM('3-1'!O186,'3-2'!O186)</f>
        <v>0</v>
      </c>
      <c r="P186" s="996">
        <f>SUM('3-1'!P186,'3-2'!P186)</f>
        <v>0</v>
      </c>
      <c r="Q186" s="996">
        <f>SUM('3-1'!Q186,'3-2'!Q186)</f>
        <v>0</v>
      </c>
      <c r="R186" s="997">
        <f>SUM('3-1'!R186,'3-2'!R186)</f>
        <v>0</v>
      </c>
      <c r="S186" s="995">
        <f>SUM('3-1'!S186,'3-2'!S186)</f>
        <v>0</v>
      </c>
      <c r="T186" s="996">
        <f>SUM('3-1'!T186,'3-2'!T186)</f>
        <v>0</v>
      </c>
      <c r="U186" s="996">
        <f>SUM('3-1'!U186,'3-2'!U186)</f>
        <v>0</v>
      </c>
      <c r="V186" s="996">
        <f>SUM('3-1'!V186,'3-2'!V186)</f>
        <v>0</v>
      </c>
      <c r="W186" s="997">
        <f>SUM('3-1'!W186,'3-2'!W186)</f>
        <v>0</v>
      </c>
      <c r="X186" s="995">
        <f>SUM('3-1'!X186,'3-2'!X186)</f>
        <v>0</v>
      </c>
      <c r="Y186" s="996">
        <f>SUM('3-1'!Y186,'3-2'!Y186)</f>
        <v>0</v>
      </c>
      <c r="Z186" s="996">
        <f>SUM('3-1'!Z186,'3-2'!Z186)</f>
        <v>0</v>
      </c>
      <c r="AA186" s="996">
        <f>SUM('3-1'!AA186,'3-2'!AA186)</f>
        <v>0</v>
      </c>
      <c r="AB186" s="997">
        <f>SUM('3-1'!AB186,'3-2'!AB186)</f>
        <v>0</v>
      </c>
      <c r="AC186" s="995">
        <f>SUM('3-1'!AC186,'3-2'!AC186)</f>
        <v>0</v>
      </c>
      <c r="AD186" s="996">
        <f>SUM('3-1'!AD186,'3-2'!AD186)</f>
        <v>0</v>
      </c>
      <c r="AE186" s="996">
        <f>SUM('3-1'!AE186,'3-2'!AE186)</f>
        <v>0</v>
      </c>
      <c r="AF186" s="996">
        <f>SUM('3-1'!AF186,'3-2'!AF186)</f>
        <v>0</v>
      </c>
      <c r="AG186" s="997">
        <f>SUM('3-1'!AG186,'3-2'!AG186)</f>
        <v>0</v>
      </c>
      <c r="AH186" s="995">
        <f>SUM('3-1'!AH186,'3-2'!AH186)</f>
        <v>0</v>
      </c>
      <c r="AI186" s="996">
        <f>SUM('3-1'!AI186,'3-2'!AI186)</f>
        <v>0</v>
      </c>
      <c r="AJ186" s="996">
        <f>SUM('3-1'!AJ186,'3-2'!AJ186)</f>
        <v>0</v>
      </c>
      <c r="AK186" s="996">
        <f>SUM('3-1'!AK186,'3-2'!AK186)</f>
        <v>0</v>
      </c>
      <c r="AL186" s="997">
        <f>SUM('3-1'!AL186,'3-2'!AL186)</f>
        <v>0</v>
      </c>
      <c r="AM186" s="995">
        <f>SUM('3-1'!AM186,'3-2'!AM186)</f>
        <v>0</v>
      </c>
      <c r="AN186" s="996">
        <f>SUM('3-1'!AN186,'3-2'!AN186)</f>
        <v>0</v>
      </c>
      <c r="AO186" s="996">
        <f>SUM('3-1'!AO186,'3-2'!AO186)</f>
        <v>0</v>
      </c>
      <c r="AP186" s="996">
        <f>SUM('3-1'!AP186,'3-2'!AP186)</f>
        <v>0</v>
      </c>
      <c r="AQ186" s="997">
        <f>SUM('3-1'!AQ186,'3-2'!AQ186)</f>
        <v>0</v>
      </c>
      <c r="AR186" s="999">
        <f>SUM('3-1'!AR186,'3-2'!AR186)</f>
        <v>0</v>
      </c>
    </row>
    <row r="187" spans="1:44" ht="17.25">
      <c r="A187" s="1651"/>
      <c r="B187" s="1647" t="s">
        <v>74</v>
      </c>
      <c r="C187" s="54" t="s">
        <v>43</v>
      </c>
      <c r="D187" s="603">
        <f>SUM(I187,N187,S187,X187,AC187,AH187,AM187)</f>
        <v>43</v>
      </c>
      <c r="E187" s="1536">
        <f>SUM(J187,O187,T187,Y187,AD187,AI187,AN187)</f>
        <v>43</v>
      </c>
      <c r="F187" s="535">
        <f t="shared" si="584"/>
        <v>2199</v>
      </c>
      <c r="G187" s="535">
        <f t="shared" si="581"/>
        <v>1883</v>
      </c>
      <c r="H187" s="536">
        <f t="shared" si="582"/>
        <v>316</v>
      </c>
      <c r="I187" s="990">
        <f>SUM('3-1'!I187,'3-2'!I187)</f>
        <v>8</v>
      </c>
      <c r="J187" s="991">
        <f>SUM('3-1'!J187,'3-2'!J187)</f>
        <v>8</v>
      </c>
      <c r="K187" s="991">
        <f>SUM('3-1'!K187,'3-2'!K187)</f>
        <v>797</v>
      </c>
      <c r="L187" s="991">
        <f>SUM('3-1'!L187,'3-2'!L187)</f>
        <v>501</v>
      </c>
      <c r="M187" s="992">
        <f>SUM('3-1'!M187,'3-2'!M187)</f>
        <v>296</v>
      </c>
      <c r="N187" s="990">
        <f>SUM('3-1'!N187,'3-2'!N187)</f>
        <v>35</v>
      </c>
      <c r="O187" s="991">
        <f>SUM('3-1'!O187,'3-2'!O187)</f>
        <v>35</v>
      </c>
      <c r="P187" s="991">
        <f>SUM('3-1'!P187,'3-2'!P187)</f>
        <v>1402</v>
      </c>
      <c r="Q187" s="991">
        <f>SUM('3-1'!Q187,'3-2'!Q187)</f>
        <v>1382</v>
      </c>
      <c r="R187" s="992">
        <f>SUM('3-1'!R187,'3-2'!R187)</f>
        <v>20</v>
      </c>
      <c r="S187" s="990">
        <f>SUM('3-1'!S187,'3-2'!S187)</f>
        <v>0</v>
      </c>
      <c r="T187" s="991">
        <f>SUM('3-1'!T187,'3-2'!T187)</f>
        <v>0</v>
      </c>
      <c r="U187" s="991">
        <f>SUM('3-1'!U187,'3-2'!U187)</f>
        <v>0</v>
      </c>
      <c r="V187" s="991">
        <f>SUM('3-1'!V187,'3-2'!V187)</f>
        <v>0</v>
      </c>
      <c r="W187" s="992">
        <f>SUM('3-1'!W187,'3-2'!W187)</f>
        <v>0</v>
      </c>
      <c r="X187" s="990">
        <f>SUM('3-1'!X187,'3-2'!X187)</f>
        <v>0</v>
      </c>
      <c r="Y187" s="991">
        <f>SUM('3-1'!Y187,'3-2'!Y187)</f>
        <v>0</v>
      </c>
      <c r="Z187" s="991">
        <f>SUM('3-1'!Z187,'3-2'!Z187)</f>
        <v>0</v>
      </c>
      <c r="AA187" s="991">
        <f>SUM('3-1'!AA187,'3-2'!AA187)</f>
        <v>0</v>
      </c>
      <c r="AB187" s="992">
        <f>SUM('3-1'!AB187,'3-2'!AB187)</f>
        <v>0</v>
      </c>
      <c r="AC187" s="990">
        <f>SUM('3-1'!AC187,'3-2'!AC187)</f>
        <v>0</v>
      </c>
      <c r="AD187" s="991">
        <f>SUM('3-1'!AD187,'3-2'!AD187)</f>
        <v>0</v>
      </c>
      <c r="AE187" s="991">
        <f>SUM('3-1'!AE187,'3-2'!AE187)</f>
        <v>0</v>
      </c>
      <c r="AF187" s="991">
        <f>SUM('3-1'!AF187,'3-2'!AF187)</f>
        <v>0</v>
      </c>
      <c r="AG187" s="992">
        <f>SUM('3-1'!AG187,'3-2'!AG187)</f>
        <v>0</v>
      </c>
      <c r="AH187" s="990">
        <f>SUM('3-1'!AH187,'3-2'!AH187)</f>
        <v>0</v>
      </c>
      <c r="AI187" s="991">
        <f>SUM('3-1'!AI187,'3-2'!AI187)</f>
        <v>0</v>
      </c>
      <c r="AJ187" s="991">
        <f>SUM('3-1'!AJ187,'3-2'!AJ187)</f>
        <v>0</v>
      </c>
      <c r="AK187" s="991">
        <f>SUM('3-1'!AK187,'3-2'!AK187)</f>
        <v>0</v>
      </c>
      <c r="AL187" s="992">
        <f>SUM('3-1'!AL187,'3-2'!AL187)</f>
        <v>0</v>
      </c>
      <c r="AM187" s="990">
        <f>SUM('3-1'!AM187,'3-2'!AM187)</f>
        <v>0</v>
      </c>
      <c r="AN187" s="991">
        <f>SUM('3-1'!AN187,'3-2'!AN187)</f>
        <v>0</v>
      </c>
      <c r="AO187" s="991">
        <f>SUM('3-1'!AO187,'3-2'!AO187)</f>
        <v>0</v>
      </c>
      <c r="AP187" s="991">
        <f>SUM('3-1'!AP187,'3-2'!AP187)</f>
        <v>0</v>
      </c>
      <c r="AQ187" s="992">
        <f>SUM('3-1'!AQ187,'3-2'!AQ187)</f>
        <v>0</v>
      </c>
      <c r="AR187" s="994">
        <f>SUM('3-1'!AR187,'3-2'!AR187)</f>
        <v>0</v>
      </c>
    </row>
    <row r="188" spans="1:44" ht="17.25">
      <c r="A188" s="1651"/>
      <c r="B188" s="1646"/>
      <c r="C188" s="40" t="s">
        <v>44</v>
      </c>
      <c r="D188" s="532">
        <f t="shared" si="583"/>
        <v>43</v>
      </c>
      <c r="E188" s="1540">
        <f t="shared" si="583"/>
        <v>43</v>
      </c>
      <c r="F188" s="525">
        <f t="shared" si="584"/>
        <v>2029</v>
      </c>
      <c r="G188" s="525">
        <f t="shared" si="581"/>
        <v>1773</v>
      </c>
      <c r="H188" s="526">
        <f t="shared" si="582"/>
        <v>256</v>
      </c>
      <c r="I188" s="995">
        <f>SUM('3-1'!I188,'3-2'!I188)</f>
        <v>8</v>
      </c>
      <c r="J188" s="996">
        <f>SUM('3-1'!J188,'3-2'!J188)</f>
        <v>8</v>
      </c>
      <c r="K188" s="996">
        <f>SUM('3-1'!K188,'3-2'!K188)</f>
        <v>627</v>
      </c>
      <c r="L188" s="996">
        <f>SUM('3-1'!L188,'3-2'!L188)</f>
        <v>391</v>
      </c>
      <c r="M188" s="997">
        <f>SUM('3-1'!M188,'3-2'!M188)</f>
        <v>236</v>
      </c>
      <c r="N188" s="995">
        <f>SUM('3-1'!N188,'3-2'!N188)</f>
        <v>35</v>
      </c>
      <c r="O188" s="996">
        <f>SUM('3-1'!O188,'3-2'!O188)</f>
        <v>35</v>
      </c>
      <c r="P188" s="996">
        <f>SUM('3-1'!P188,'3-2'!P188)</f>
        <v>1402</v>
      </c>
      <c r="Q188" s="996">
        <f>SUM('3-1'!Q188,'3-2'!Q188)</f>
        <v>1382</v>
      </c>
      <c r="R188" s="997">
        <f>SUM('3-1'!R188,'3-2'!R188)</f>
        <v>20</v>
      </c>
      <c r="S188" s="995">
        <f>SUM('3-1'!S188,'3-2'!S188)</f>
        <v>0</v>
      </c>
      <c r="T188" s="996">
        <f>SUM('3-1'!T188,'3-2'!T188)</f>
        <v>0</v>
      </c>
      <c r="U188" s="996">
        <f>SUM('3-1'!U188,'3-2'!U188)</f>
        <v>0</v>
      </c>
      <c r="V188" s="996">
        <f>SUM('3-1'!V188,'3-2'!V188)</f>
        <v>0</v>
      </c>
      <c r="W188" s="997">
        <f>SUM('3-1'!W188,'3-2'!W188)</f>
        <v>0</v>
      </c>
      <c r="X188" s="995">
        <f>SUM('3-1'!X188,'3-2'!X188)</f>
        <v>0</v>
      </c>
      <c r="Y188" s="996">
        <f>SUM('3-1'!Y188,'3-2'!Y188)</f>
        <v>0</v>
      </c>
      <c r="Z188" s="996">
        <f>SUM('3-1'!Z188,'3-2'!Z188)</f>
        <v>0</v>
      </c>
      <c r="AA188" s="996">
        <f>SUM('3-1'!AA188,'3-2'!AA188)</f>
        <v>0</v>
      </c>
      <c r="AB188" s="997">
        <f>SUM('3-1'!AB188,'3-2'!AB188)</f>
        <v>0</v>
      </c>
      <c r="AC188" s="995">
        <f>SUM('3-1'!AC188,'3-2'!AC188)</f>
        <v>0</v>
      </c>
      <c r="AD188" s="996">
        <f>SUM('3-1'!AD188,'3-2'!AD188)</f>
        <v>0</v>
      </c>
      <c r="AE188" s="996">
        <f>SUM('3-1'!AE188,'3-2'!AE188)</f>
        <v>0</v>
      </c>
      <c r="AF188" s="996">
        <f>SUM('3-1'!AF188,'3-2'!AF188)</f>
        <v>0</v>
      </c>
      <c r="AG188" s="997">
        <f>SUM('3-1'!AG188,'3-2'!AG188)</f>
        <v>0</v>
      </c>
      <c r="AH188" s="995">
        <f>SUM('3-1'!AH188,'3-2'!AH188)</f>
        <v>0</v>
      </c>
      <c r="AI188" s="996">
        <f>SUM('3-1'!AI188,'3-2'!AI188)</f>
        <v>0</v>
      </c>
      <c r="AJ188" s="996">
        <f>SUM('3-1'!AJ188,'3-2'!AJ188)</f>
        <v>0</v>
      </c>
      <c r="AK188" s="996">
        <f>SUM('3-1'!AK188,'3-2'!AK188)</f>
        <v>0</v>
      </c>
      <c r="AL188" s="997">
        <f>SUM('3-1'!AL188,'3-2'!AL188)</f>
        <v>0</v>
      </c>
      <c r="AM188" s="995">
        <f>SUM('3-1'!AM188,'3-2'!AM188)</f>
        <v>0</v>
      </c>
      <c r="AN188" s="996">
        <f>SUM('3-1'!AN188,'3-2'!AN188)</f>
        <v>0</v>
      </c>
      <c r="AO188" s="996">
        <f>SUM('3-1'!AO188,'3-2'!AO188)</f>
        <v>0</v>
      </c>
      <c r="AP188" s="996">
        <f>SUM('3-1'!AP188,'3-2'!AP188)</f>
        <v>0</v>
      </c>
      <c r="AQ188" s="997">
        <f>SUM('3-1'!AQ188,'3-2'!AQ188)</f>
        <v>0</v>
      </c>
      <c r="AR188" s="999">
        <f>SUM('3-1'!AR188,'3-2'!AR188)</f>
        <v>0</v>
      </c>
    </row>
    <row r="189" spans="1:44" ht="17.25">
      <c r="A189" s="1651"/>
      <c r="B189" s="1648" t="s">
        <v>75</v>
      </c>
      <c r="C189" s="54" t="s">
        <v>43</v>
      </c>
      <c r="D189" s="1538">
        <f t="shared" si="583"/>
        <v>2</v>
      </c>
      <c r="E189" s="1539">
        <f t="shared" si="583"/>
        <v>2</v>
      </c>
      <c r="F189" s="259">
        <f t="shared" si="584"/>
        <v>72</v>
      </c>
      <c r="G189" s="259">
        <f t="shared" si="581"/>
        <v>32</v>
      </c>
      <c r="H189" s="258">
        <f t="shared" si="582"/>
        <v>40</v>
      </c>
      <c r="I189" s="1000">
        <f>SUM('3-1'!I189,'3-2'!I189)</f>
        <v>0</v>
      </c>
      <c r="J189" s="1001">
        <f>SUM('3-1'!J189,'3-2'!J189)</f>
        <v>0</v>
      </c>
      <c r="K189" s="1001">
        <f>SUM('3-1'!K189,'3-2'!K189)</f>
        <v>0</v>
      </c>
      <c r="L189" s="1001">
        <f>SUM('3-1'!L189,'3-2'!L189)</f>
        <v>0</v>
      </c>
      <c r="M189" s="1002">
        <f>SUM('3-1'!M189,'3-2'!M189)</f>
        <v>0</v>
      </c>
      <c r="N189" s="1000">
        <f>SUM('3-1'!N189,'3-2'!N189)</f>
        <v>0</v>
      </c>
      <c r="O189" s="1001">
        <f>SUM('3-1'!O189,'3-2'!O189)</f>
        <v>0</v>
      </c>
      <c r="P189" s="1001">
        <f>SUM('3-1'!P189,'3-2'!P189)</f>
        <v>0</v>
      </c>
      <c r="Q189" s="1001">
        <f>SUM('3-1'!Q189,'3-2'!Q189)</f>
        <v>0</v>
      </c>
      <c r="R189" s="1002">
        <f>SUM('3-1'!R189,'3-2'!R189)</f>
        <v>0</v>
      </c>
      <c r="S189" s="1000">
        <f>SUM('3-1'!S189,'3-2'!S189)</f>
        <v>0</v>
      </c>
      <c r="T189" s="1001">
        <f>SUM('3-1'!T189,'3-2'!T189)</f>
        <v>0</v>
      </c>
      <c r="U189" s="1001">
        <f>SUM('3-1'!U189,'3-2'!U189)</f>
        <v>0</v>
      </c>
      <c r="V189" s="1001">
        <f>SUM('3-1'!V189,'3-2'!V189)</f>
        <v>0</v>
      </c>
      <c r="W189" s="1002">
        <f>SUM('3-1'!W189,'3-2'!W189)</f>
        <v>0</v>
      </c>
      <c r="X189" s="1000">
        <f>SUM('3-1'!X189,'3-2'!X189)</f>
        <v>0</v>
      </c>
      <c r="Y189" s="1001">
        <f>SUM('3-1'!Y189,'3-2'!Y189)</f>
        <v>0</v>
      </c>
      <c r="Z189" s="1001">
        <f>SUM('3-1'!Z189,'3-2'!Z189)</f>
        <v>0</v>
      </c>
      <c r="AA189" s="1001">
        <f>SUM('3-1'!AA189,'3-2'!AA189)</f>
        <v>0</v>
      </c>
      <c r="AB189" s="1002">
        <f>SUM('3-1'!AB189,'3-2'!AB189)</f>
        <v>0</v>
      </c>
      <c r="AC189" s="1000">
        <f>SUM('3-1'!AC189,'3-2'!AC189)</f>
        <v>0</v>
      </c>
      <c r="AD189" s="1001">
        <f>SUM('3-1'!AD189,'3-2'!AD189)</f>
        <v>0</v>
      </c>
      <c r="AE189" s="1001">
        <f>SUM('3-1'!AE189,'3-2'!AE189)</f>
        <v>0</v>
      </c>
      <c r="AF189" s="1001">
        <f>SUM('3-1'!AF189,'3-2'!AF189)</f>
        <v>0</v>
      </c>
      <c r="AG189" s="1002">
        <f>SUM('3-1'!AG189,'3-2'!AG189)</f>
        <v>0</v>
      </c>
      <c r="AH189" s="1000">
        <f>SUM('3-1'!AH189,'3-2'!AH189)</f>
        <v>2</v>
      </c>
      <c r="AI189" s="1001">
        <f>SUM('3-1'!AI189,'3-2'!AI189)</f>
        <v>2</v>
      </c>
      <c r="AJ189" s="1001">
        <f>SUM('3-1'!AJ189,'3-2'!AJ189)</f>
        <v>72</v>
      </c>
      <c r="AK189" s="1001">
        <f>SUM('3-1'!AK189,'3-2'!AK189)</f>
        <v>32</v>
      </c>
      <c r="AL189" s="1002">
        <f>SUM('3-1'!AL189,'3-2'!AL189)</f>
        <v>40</v>
      </c>
      <c r="AM189" s="1000">
        <f>SUM('3-1'!AM189,'3-2'!AM189)</f>
        <v>0</v>
      </c>
      <c r="AN189" s="1001">
        <f>SUM('3-1'!AN189,'3-2'!AN189)</f>
        <v>0</v>
      </c>
      <c r="AO189" s="1001">
        <f>SUM('3-1'!AO189,'3-2'!AO189)</f>
        <v>0</v>
      </c>
      <c r="AP189" s="1001">
        <f>SUM('3-1'!AP189,'3-2'!AP189)</f>
        <v>0</v>
      </c>
      <c r="AQ189" s="1002">
        <f>SUM('3-1'!AQ189,'3-2'!AQ189)</f>
        <v>0</v>
      </c>
      <c r="AR189" s="1004">
        <f>SUM('3-1'!AR189,'3-2'!AR189)</f>
        <v>0</v>
      </c>
    </row>
    <row r="190" spans="1:44" ht="18" thickBot="1">
      <c r="A190" s="1652"/>
      <c r="B190" s="1649"/>
      <c r="C190" s="187" t="s">
        <v>44</v>
      </c>
      <c r="D190" s="612">
        <f t="shared" si="583"/>
        <v>2</v>
      </c>
      <c r="E190" s="1541">
        <f t="shared" si="583"/>
        <v>2</v>
      </c>
      <c r="F190" s="259">
        <f t="shared" si="584"/>
        <v>72</v>
      </c>
      <c r="G190" s="259">
        <f t="shared" si="581"/>
        <v>32</v>
      </c>
      <c r="H190" s="258">
        <f t="shared" si="582"/>
        <v>40</v>
      </c>
      <c r="I190" s="995">
        <f>SUM('3-1'!I190,'3-2'!I190)</f>
        <v>0</v>
      </c>
      <c r="J190" s="996">
        <f>SUM('3-1'!J190,'3-2'!J190)</f>
        <v>0</v>
      </c>
      <c r="K190" s="996">
        <f>SUM('3-1'!K190,'3-2'!K190)</f>
        <v>0</v>
      </c>
      <c r="L190" s="996">
        <f>SUM('3-1'!L190,'3-2'!L190)</f>
        <v>0</v>
      </c>
      <c r="M190" s="997">
        <f>SUM('3-1'!M190,'3-2'!M190)</f>
        <v>0</v>
      </c>
      <c r="N190" s="995">
        <f>SUM('3-1'!N190,'3-2'!N190)</f>
        <v>0</v>
      </c>
      <c r="O190" s="996">
        <f>SUM('3-1'!O190,'3-2'!O190)</f>
        <v>0</v>
      </c>
      <c r="P190" s="996">
        <f>SUM('3-1'!P190,'3-2'!P190)</f>
        <v>0</v>
      </c>
      <c r="Q190" s="996">
        <f>SUM('3-1'!Q190,'3-2'!Q190)</f>
        <v>0</v>
      </c>
      <c r="R190" s="997">
        <f>SUM('3-1'!R190,'3-2'!R190)</f>
        <v>0</v>
      </c>
      <c r="S190" s="995">
        <f>SUM('3-1'!S190,'3-2'!S190)</f>
        <v>0</v>
      </c>
      <c r="T190" s="996">
        <f>SUM('3-1'!T190,'3-2'!T190)</f>
        <v>0</v>
      </c>
      <c r="U190" s="996">
        <f>SUM('3-1'!U190,'3-2'!U190)</f>
        <v>0</v>
      </c>
      <c r="V190" s="996">
        <f>SUM('3-1'!V190,'3-2'!V190)</f>
        <v>0</v>
      </c>
      <c r="W190" s="997">
        <f>SUM('3-1'!W190,'3-2'!W190)</f>
        <v>0</v>
      </c>
      <c r="X190" s="995">
        <f>SUM('3-1'!X190,'3-2'!X190)</f>
        <v>0</v>
      </c>
      <c r="Y190" s="996">
        <f>SUM('3-1'!Y190,'3-2'!Y190)</f>
        <v>0</v>
      </c>
      <c r="Z190" s="996">
        <f>SUM('3-1'!Z190,'3-2'!Z190)</f>
        <v>0</v>
      </c>
      <c r="AA190" s="996">
        <f>SUM('3-1'!AA190,'3-2'!AA190)</f>
        <v>0</v>
      </c>
      <c r="AB190" s="997">
        <f>SUM('3-1'!AB190,'3-2'!AB190)</f>
        <v>0</v>
      </c>
      <c r="AC190" s="995">
        <f>SUM('3-1'!AC190,'3-2'!AC190)</f>
        <v>0</v>
      </c>
      <c r="AD190" s="996">
        <f>SUM('3-1'!AD190,'3-2'!AD190)</f>
        <v>0</v>
      </c>
      <c r="AE190" s="996">
        <f>SUM('3-1'!AE190,'3-2'!AE190)</f>
        <v>0</v>
      </c>
      <c r="AF190" s="996">
        <f>SUM('3-1'!AF190,'3-2'!AF190)</f>
        <v>0</v>
      </c>
      <c r="AG190" s="997">
        <f>SUM('3-1'!AG190,'3-2'!AG190)</f>
        <v>0</v>
      </c>
      <c r="AH190" s="995">
        <f>SUM('3-1'!AH190,'3-2'!AH190)</f>
        <v>2</v>
      </c>
      <c r="AI190" s="996">
        <f>SUM('3-1'!AI190,'3-2'!AI190)</f>
        <v>2</v>
      </c>
      <c r="AJ190" s="996">
        <f>SUM('3-1'!AJ190,'3-2'!AJ190)</f>
        <v>72</v>
      </c>
      <c r="AK190" s="996">
        <f>SUM('3-1'!AK190,'3-2'!AK190)</f>
        <v>32</v>
      </c>
      <c r="AL190" s="997">
        <f>SUM('3-1'!AL190,'3-2'!AL190)</f>
        <v>40</v>
      </c>
      <c r="AM190" s="995">
        <f>SUM('3-1'!AM190,'3-2'!AM190)</f>
        <v>0</v>
      </c>
      <c r="AN190" s="996">
        <f>SUM('3-1'!AN190,'3-2'!AN190)</f>
        <v>0</v>
      </c>
      <c r="AO190" s="996">
        <f>SUM('3-1'!AO190,'3-2'!AO190)</f>
        <v>0</v>
      </c>
      <c r="AP190" s="996">
        <f>SUM('3-1'!AP190,'3-2'!AP190)</f>
        <v>0</v>
      </c>
      <c r="AQ190" s="997">
        <f>SUM('3-1'!AQ190,'3-2'!AQ190)</f>
        <v>0</v>
      </c>
      <c r="AR190" s="999">
        <f>SUM('3-1'!AR190,'3-2'!AR190)</f>
        <v>0</v>
      </c>
    </row>
    <row r="191" spans="1:44" ht="17.25">
      <c r="A191" s="1650" t="s">
        <v>151</v>
      </c>
      <c r="B191" s="1645" t="s">
        <v>69</v>
      </c>
      <c r="C191" s="183" t="s">
        <v>43</v>
      </c>
      <c r="D191" s="234">
        <f>SUM(I191,N191,S191,X191,AC191,AH191,AM191)</f>
        <v>1883</v>
      </c>
      <c r="E191" s="323">
        <f>SUM(J191,O191,T191,Y191,AD191,AI191,AN191)</f>
        <v>1542</v>
      </c>
      <c r="F191" s="323">
        <f>G191+H191</f>
        <v>87088</v>
      </c>
      <c r="G191" s="323">
        <f t="shared" ref="G191:G192" si="585">SUM(L191,Q191,V191,AA191,AF191,AK191,AP191)</f>
        <v>62428</v>
      </c>
      <c r="H191" s="235">
        <f t="shared" ref="H191:H192" si="586">SUM(M191,R191,W191,AB191,AG191,AL191,AQ191)</f>
        <v>24660</v>
      </c>
      <c r="I191" s="236">
        <f>SUM(I193,I195,I197,I199,I201,I203)</f>
        <v>260</v>
      </c>
      <c r="J191" s="237">
        <f>SUM(J193,J195,J197,J199,J201,J203)</f>
        <v>257</v>
      </c>
      <c r="K191" s="237">
        <f>L191+M191</f>
        <v>29191</v>
      </c>
      <c r="L191" s="237">
        <f t="shared" ref="L191:M191" si="587">SUM(L193,L195,L197,L199,L201,L203)</f>
        <v>21429</v>
      </c>
      <c r="M191" s="238">
        <f t="shared" si="587"/>
        <v>7762</v>
      </c>
      <c r="N191" s="236">
        <f>SUM(N193,N195,N197,N199,N201,N203)</f>
        <v>51</v>
      </c>
      <c r="O191" s="237">
        <f>SUM(O193,O195,O197,O199,O201,O203)</f>
        <v>51</v>
      </c>
      <c r="P191" s="237">
        <f>Q191+R191</f>
        <v>2542</v>
      </c>
      <c r="Q191" s="237">
        <f t="shared" ref="Q191:R191" si="588">SUM(Q193,Q195,Q197,Q199,Q201,Q203)</f>
        <v>1504</v>
      </c>
      <c r="R191" s="238">
        <f t="shared" si="588"/>
        <v>1038</v>
      </c>
      <c r="S191" s="236">
        <f>SUM(S193,S195,S197,S199,S201,S203)</f>
        <v>459</v>
      </c>
      <c r="T191" s="237">
        <f>SUM(T193,T195,T197,T199,T201,T203)</f>
        <v>367</v>
      </c>
      <c r="U191" s="237">
        <f>V191+W191</f>
        <v>15571</v>
      </c>
      <c r="V191" s="237">
        <f t="shared" ref="V191:X191" si="589">SUM(V193,V195,V197,V199,V201,V203)</f>
        <v>10557</v>
      </c>
      <c r="W191" s="238">
        <f t="shared" si="589"/>
        <v>5014</v>
      </c>
      <c r="X191" s="236">
        <f t="shared" si="589"/>
        <v>363</v>
      </c>
      <c r="Y191" s="237">
        <f t="shared" ref="Y191" si="590">SUM(Y193,Y195,Y197,Y199,Y201,Y203)</f>
        <v>341</v>
      </c>
      <c r="Z191" s="237">
        <f>AA191+AB191</f>
        <v>25049</v>
      </c>
      <c r="AA191" s="237">
        <f t="shared" ref="AA191:AC191" si="591">SUM(AA193,AA195,AA197,AA199,AA201,AA203)</f>
        <v>16391</v>
      </c>
      <c r="AB191" s="238">
        <f t="shared" si="591"/>
        <v>8658</v>
      </c>
      <c r="AC191" s="236">
        <f t="shared" si="591"/>
        <v>660</v>
      </c>
      <c r="AD191" s="237">
        <f t="shared" ref="AD191" si="592">SUM(AD193,AD195,AD197,AD199,AD201,AD203)</f>
        <v>445</v>
      </c>
      <c r="AE191" s="237">
        <f>AF191+AG191</f>
        <v>10825</v>
      </c>
      <c r="AF191" s="237">
        <f t="shared" ref="AF191:AH191" si="593">SUM(AF193,AF195,AF197,AF199,AF201,AF203)</f>
        <v>10825</v>
      </c>
      <c r="AG191" s="238">
        <f t="shared" si="593"/>
        <v>0</v>
      </c>
      <c r="AH191" s="236">
        <f t="shared" si="593"/>
        <v>26</v>
      </c>
      <c r="AI191" s="237">
        <f t="shared" ref="AI191" si="594">SUM(AI193,AI195,AI197,AI199,AI201,AI203)</f>
        <v>24</v>
      </c>
      <c r="AJ191" s="237">
        <f>AK191+AL191</f>
        <v>1894</v>
      </c>
      <c r="AK191" s="237">
        <f t="shared" ref="AK191:AM191" si="595">SUM(AK193,AK195,AK197,AK199,AK201,AK203)</f>
        <v>1179</v>
      </c>
      <c r="AL191" s="238">
        <f t="shared" si="595"/>
        <v>715</v>
      </c>
      <c r="AM191" s="236">
        <f t="shared" si="595"/>
        <v>64</v>
      </c>
      <c r="AN191" s="237">
        <f t="shared" ref="AN191" si="596">SUM(AN193,AN195,AN197,AN199,AN201,AN203)</f>
        <v>57</v>
      </c>
      <c r="AO191" s="237">
        <f>AP191+AQ191</f>
        <v>2016</v>
      </c>
      <c r="AP191" s="237">
        <f t="shared" ref="AP191:AR191" si="597">SUM(AP193,AP195,AP197,AP199,AP201,AP203)</f>
        <v>543</v>
      </c>
      <c r="AQ191" s="238">
        <f t="shared" si="597"/>
        <v>1473</v>
      </c>
      <c r="AR191" s="368">
        <f t="shared" si="597"/>
        <v>1174</v>
      </c>
    </row>
    <row r="192" spans="1:44" ht="17.25">
      <c r="A192" s="1651"/>
      <c r="B192" s="1646"/>
      <c r="C192" s="40" t="s">
        <v>44</v>
      </c>
      <c r="D192" s="240">
        <f>SUM(I192,N192,S192,X192,AC192,AH192,AM192)</f>
        <v>1250</v>
      </c>
      <c r="E192" s="216">
        <f>SUM(J192,O192,T192,Y192,AD192,AI192,AN192)</f>
        <v>1121</v>
      </c>
      <c r="F192" s="216">
        <f>G192+H192</f>
        <v>64932</v>
      </c>
      <c r="G192" s="216">
        <f t="shared" si="585"/>
        <v>46517</v>
      </c>
      <c r="H192" s="241">
        <f t="shared" si="586"/>
        <v>18415</v>
      </c>
      <c r="I192" s="212">
        <f>SUM(I194,I196,I198,I200,I202,I204)</f>
        <v>260</v>
      </c>
      <c r="J192" s="211">
        <f>SUM(J194,J196,J198,J200,J202,J204)</f>
        <v>257</v>
      </c>
      <c r="K192" s="211">
        <f>L192+M192</f>
        <v>26558</v>
      </c>
      <c r="L192" s="211">
        <f t="shared" ref="L192:M192" si="598">SUM(L194,L196,L198,L200,L202,L204)</f>
        <v>19969</v>
      </c>
      <c r="M192" s="217">
        <f t="shared" si="598"/>
        <v>6589</v>
      </c>
      <c r="N192" s="212">
        <f>SUM(N194,N196,N198,N200,N202,N204)</f>
        <v>51</v>
      </c>
      <c r="O192" s="211">
        <f>SUM(O194,O196,O198,O200,O202,O204)</f>
        <v>51</v>
      </c>
      <c r="P192" s="211">
        <f>Q192+R192</f>
        <v>2330</v>
      </c>
      <c r="Q192" s="211">
        <f t="shared" ref="Q192:S192" si="599">SUM(Q194,Q196,Q198,Q200,Q202,Q204)</f>
        <v>1462</v>
      </c>
      <c r="R192" s="217">
        <f t="shared" si="599"/>
        <v>868</v>
      </c>
      <c r="S192" s="212">
        <f t="shared" si="599"/>
        <v>65</v>
      </c>
      <c r="T192" s="211">
        <f t="shared" ref="T192" si="600">SUM(T194,T196,T198,T200,T202,T204)</f>
        <v>65</v>
      </c>
      <c r="U192" s="211">
        <f>V192+W192</f>
        <v>2928</v>
      </c>
      <c r="V192" s="211">
        <f t="shared" ref="V192:X192" si="601">SUM(V194,V196,V198,V200,V202,V204)</f>
        <v>1952</v>
      </c>
      <c r="W192" s="217">
        <f t="shared" si="601"/>
        <v>976</v>
      </c>
      <c r="X192" s="212">
        <f t="shared" si="601"/>
        <v>360</v>
      </c>
      <c r="Y192" s="211">
        <f t="shared" ref="Y192" si="602">SUM(Y194,Y196,Y198,Y200,Y202,Y204)</f>
        <v>338</v>
      </c>
      <c r="Z192" s="211">
        <f>AA192+AB192</f>
        <v>22999</v>
      </c>
      <c r="AA192" s="211">
        <f t="shared" ref="AA192:AC192" si="603">SUM(AA194,AA196,AA198,AA200,AA202,AA204)</f>
        <v>15032</v>
      </c>
      <c r="AB192" s="217">
        <f t="shared" si="603"/>
        <v>7967</v>
      </c>
      <c r="AC192" s="212">
        <f t="shared" si="603"/>
        <v>425</v>
      </c>
      <c r="AD192" s="211">
        <f t="shared" ref="AD192" si="604">SUM(AD194,AD196,AD198,AD200,AD202,AD204)</f>
        <v>329</v>
      </c>
      <c r="AE192" s="211">
        <f>AF192+AG192</f>
        <v>6521</v>
      </c>
      <c r="AF192" s="211">
        <f t="shared" ref="AF192:AH192" si="605">SUM(AF194,AF196,AF198,AF200,AF202,AF204)</f>
        <v>6521</v>
      </c>
      <c r="AG192" s="217">
        <f t="shared" si="605"/>
        <v>0</v>
      </c>
      <c r="AH192" s="212">
        <f t="shared" si="605"/>
        <v>26</v>
      </c>
      <c r="AI192" s="211">
        <f t="shared" ref="AI192" si="606">SUM(AI194,AI196,AI198,AI200,AI202,AI204)</f>
        <v>24</v>
      </c>
      <c r="AJ192" s="211">
        <f>AK192+AL192</f>
        <v>1717</v>
      </c>
      <c r="AK192" s="211">
        <f t="shared" ref="AK192:AM192" si="607">SUM(AK194,AK196,AK198,AK200,AK202,AK204)</f>
        <v>1064</v>
      </c>
      <c r="AL192" s="217">
        <f t="shared" si="607"/>
        <v>653</v>
      </c>
      <c r="AM192" s="212">
        <f t="shared" si="607"/>
        <v>63</v>
      </c>
      <c r="AN192" s="211">
        <f t="shared" ref="AN192" si="608">SUM(AN194,AN196,AN198,AN200,AN202,AN204)</f>
        <v>57</v>
      </c>
      <c r="AO192" s="211">
        <f>AP192+AQ192</f>
        <v>1879</v>
      </c>
      <c r="AP192" s="211">
        <f t="shared" ref="AP192:AR192" si="609">SUM(AP194,AP196,AP198,AP200,AP202,AP204)</f>
        <v>517</v>
      </c>
      <c r="AQ192" s="217">
        <f t="shared" si="609"/>
        <v>1362</v>
      </c>
      <c r="AR192" s="369">
        <f t="shared" si="609"/>
        <v>817</v>
      </c>
    </row>
    <row r="193" spans="1:44" ht="17.25">
      <c r="A193" s="1651"/>
      <c r="B193" s="1647" t="s">
        <v>70</v>
      </c>
      <c r="C193" s="54" t="s">
        <v>43</v>
      </c>
      <c r="D193" s="603">
        <f t="shared" ref="D193:E203" si="610">SUM(I193,N193,S193,X193,AC193,AH193,AM193)</f>
        <v>679</v>
      </c>
      <c r="E193" s="1536">
        <f t="shared" si="610"/>
        <v>647</v>
      </c>
      <c r="F193" s="535">
        <f>G193+H193</f>
        <v>57582</v>
      </c>
      <c r="G193" s="535">
        <f t="shared" ref="G193:G204" si="611">SUM(L193+Q193+V193+AA193+AF193+AK193+AP193)</f>
        <v>40590</v>
      </c>
      <c r="H193" s="536">
        <f t="shared" ref="H193:H204" si="612">SUM(M193+R193+W193+AB193+AG193+AL193+AQ193)</f>
        <v>16992</v>
      </c>
      <c r="I193" s="488">
        <f>SUM('3-1'!I193,'3-2'!I193)</f>
        <v>188</v>
      </c>
      <c r="J193" s="489">
        <f>SUM('3-1'!J193,'3-2'!J193)</f>
        <v>185</v>
      </c>
      <c r="K193" s="489">
        <f>SUM('3-1'!K193,'3-2'!K193)</f>
        <v>23806</v>
      </c>
      <c r="L193" s="489">
        <f>SUM('3-1'!L193,'3-2'!L193)</f>
        <v>17581</v>
      </c>
      <c r="M193" s="490">
        <f>SUM('3-1'!M193,'3-2'!M193)</f>
        <v>6225</v>
      </c>
      <c r="N193" s="1591">
        <f>SUM('3-1'!N193,'3-2'!N193)</f>
        <v>3</v>
      </c>
      <c r="O193" s="1592">
        <f>SUM('3-1'!O193,'3-2'!O193)</f>
        <v>3</v>
      </c>
      <c r="P193" s="1592">
        <f>SUM('3-1'!P193,'3-2'!P193)</f>
        <v>91</v>
      </c>
      <c r="Q193" s="1592">
        <f>SUM('3-1'!Q193,'3-2'!Q193)</f>
        <v>91</v>
      </c>
      <c r="R193" s="1593">
        <f>SUM('3-1'!R193,'3-2'!R193)</f>
        <v>0</v>
      </c>
      <c r="S193" s="1591">
        <f>SUM('3-1'!S193,'3-2'!S193)</f>
        <v>26</v>
      </c>
      <c r="T193" s="1592">
        <f>SUM('3-1'!T193,'3-2'!T193)</f>
        <v>26</v>
      </c>
      <c r="U193" s="1592">
        <f>SUM('3-1'!U193,'3-2'!U193)</f>
        <v>1981</v>
      </c>
      <c r="V193" s="1592">
        <f>SUM('3-1'!V193,'3-2'!V193)</f>
        <v>1526</v>
      </c>
      <c r="W193" s="1593">
        <f>SUM('3-1'!W193,'3-2'!W193)</f>
        <v>455</v>
      </c>
      <c r="X193" s="488">
        <f>SUM('3-1'!X193,'3-2'!X193)</f>
        <v>358</v>
      </c>
      <c r="Y193" s="489">
        <f>SUM('3-1'!Y193,'3-2'!Y193)</f>
        <v>336</v>
      </c>
      <c r="Z193" s="489">
        <f>SUM('3-1'!Z193,'3-2'!Z193)</f>
        <v>25014</v>
      </c>
      <c r="AA193" s="489">
        <f>SUM('3-1'!AA193,'3-2'!AA193)</f>
        <v>16391</v>
      </c>
      <c r="AB193" s="490">
        <f>SUM('3-1'!AB193,'3-2'!AB193)</f>
        <v>8623</v>
      </c>
      <c r="AC193" s="488">
        <f>SUM('3-1'!AC193,'3-2'!AC193)</f>
        <v>20</v>
      </c>
      <c r="AD193" s="489">
        <f>SUM('3-1'!AD193,'3-2'!AD193)</f>
        <v>20</v>
      </c>
      <c r="AE193" s="489">
        <f>SUM('3-1'!AE193,'3-2'!AE193)</f>
        <v>3279</v>
      </c>
      <c r="AF193" s="489">
        <f>SUM('3-1'!AF193,'3-2'!AF193)</f>
        <v>3279</v>
      </c>
      <c r="AG193" s="490">
        <f>SUM('3-1'!AG193,'3-2'!AG193)</f>
        <v>0</v>
      </c>
      <c r="AH193" s="488">
        <f>SUM('3-1'!AH193,'3-2'!AH193)</f>
        <v>26</v>
      </c>
      <c r="AI193" s="489">
        <f>SUM('3-1'!AI193,'3-2'!AI193)</f>
        <v>24</v>
      </c>
      <c r="AJ193" s="610">
        <f>SUM('3-1'!AJ193,'3-2'!AJ193)</f>
        <v>1894</v>
      </c>
      <c r="AK193" s="489">
        <f>SUM('3-1'!AK193,'3-2'!AK193)</f>
        <v>1179</v>
      </c>
      <c r="AL193" s="490">
        <f>SUM('3-1'!AL193,'3-2'!AL193)</f>
        <v>715</v>
      </c>
      <c r="AM193" s="488">
        <f>SUM('3-1'!AM193,'3-2'!AM193)</f>
        <v>58</v>
      </c>
      <c r="AN193" s="489">
        <f>SUM('3-1'!AN193,'3-2'!AN193)</f>
        <v>53</v>
      </c>
      <c r="AO193" s="489">
        <f>SUM('3-1'!AO193,'3-2'!AO193)</f>
        <v>1517</v>
      </c>
      <c r="AP193" s="489">
        <f>SUM('3-1'!AP193,'3-2'!AP193)</f>
        <v>543</v>
      </c>
      <c r="AQ193" s="490">
        <f>SUM('3-1'!AQ193,'3-2'!AQ193)</f>
        <v>974</v>
      </c>
      <c r="AR193" s="601">
        <f>SUM('3-1'!AR193,'3-2'!AR193)</f>
        <v>340</v>
      </c>
    </row>
    <row r="194" spans="1:44" ht="17.25">
      <c r="A194" s="1651"/>
      <c r="B194" s="1646"/>
      <c r="C194" s="40" t="s">
        <v>44</v>
      </c>
      <c r="D194" s="532">
        <f t="shared" si="610"/>
        <v>668</v>
      </c>
      <c r="E194" s="1540">
        <f t="shared" si="610"/>
        <v>637</v>
      </c>
      <c r="F194" s="525">
        <f t="shared" ref="F194:F204" si="613">G194+H194</f>
        <v>51810</v>
      </c>
      <c r="G194" s="525">
        <f t="shared" si="611"/>
        <v>36826</v>
      </c>
      <c r="H194" s="526">
        <f t="shared" si="612"/>
        <v>14984</v>
      </c>
      <c r="I194" s="485">
        <f>SUM('3-1'!I194,'3-2'!I194)</f>
        <v>188</v>
      </c>
      <c r="J194" s="487">
        <f>SUM('3-1'!J194,'3-2'!J194)</f>
        <v>185</v>
      </c>
      <c r="K194" s="487">
        <f>SUM('3-1'!K194,'3-2'!K194)</f>
        <v>21359</v>
      </c>
      <c r="L194" s="487">
        <f>SUM('3-1'!L194,'3-2'!L194)</f>
        <v>16121</v>
      </c>
      <c r="M194" s="605">
        <f>SUM('3-1'!M194,'3-2'!M194)</f>
        <v>5238</v>
      </c>
      <c r="N194" s="1594">
        <f>SUM('3-1'!N194,'3-2'!N194)</f>
        <v>3</v>
      </c>
      <c r="O194" s="1595">
        <f>SUM('3-1'!O194,'3-2'!O194)</f>
        <v>3</v>
      </c>
      <c r="P194" s="1595">
        <f>SUM('3-1'!P194,'3-2'!P194)</f>
        <v>91</v>
      </c>
      <c r="Q194" s="1595">
        <f>SUM('3-1'!Q194,'3-2'!Q194)</f>
        <v>91</v>
      </c>
      <c r="R194" s="1596">
        <f>SUM('3-1'!R194,'3-2'!R194)</f>
        <v>0</v>
      </c>
      <c r="S194" s="1594">
        <f>SUM('3-1'!S194,'3-2'!S194)</f>
        <v>20</v>
      </c>
      <c r="T194" s="1595">
        <f>SUM('3-1'!T194,'3-2'!T194)</f>
        <v>20</v>
      </c>
      <c r="U194" s="1595">
        <f>SUM('3-1'!U194,'3-2'!U194)</f>
        <v>992</v>
      </c>
      <c r="V194" s="1595">
        <f>SUM('3-1'!V194,'3-2'!V194)</f>
        <v>764</v>
      </c>
      <c r="W194" s="1596">
        <f>SUM('3-1'!W194,'3-2'!W194)</f>
        <v>228</v>
      </c>
      <c r="X194" s="485">
        <f>SUM('3-1'!X194,'3-2'!X194)</f>
        <v>355</v>
      </c>
      <c r="Y194" s="487">
        <f>SUM('3-1'!Y194,'3-2'!Y194)</f>
        <v>333</v>
      </c>
      <c r="Z194" s="487">
        <f>SUM('3-1'!Z194,'3-2'!Z194)</f>
        <v>22964</v>
      </c>
      <c r="AA194" s="487">
        <f>SUM('3-1'!AA194,'3-2'!AA194)</f>
        <v>15032</v>
      </c>
      <c r="AB194" s="605">
        <f>SUM('3-1'!AB194,'3-2'!AB194)</f>
        <v>7932</v>
      </c>
      <c r="AC194" s="485">
        <f>SUM('3-1'!AC194,'3-2'!AC194)</f>
        <v>19</v>
      </c>
      <c r="AD194" s="487">
        <f>SUM('3-1'!AD194,'3-2'!AD194)</f>
        <v>19</v>
      </c>
      <c r="AE194" s="487">
        <f>SUM('3-1'!AE194,'3-2'!AE194)</f>
        <v>3237</v>
      </c>
      <c r="AF194" s="487">
        <f>SUM('3-1'!AF194,'3-2'!AF194)</f>
        <v>3237</v>
      </c>
      <c r="AG194" s="605">
        <f>SUM('3-1'!AG194,'3-2'!AG194)</f>
        <v>0</v>
      </c>
      <c r="AH194" s="485">
        <f>SUM('3-1'!AH194,'3-2'!AH194)</f>
        <v>26</v>
      </c>
      <c r="AI194" s="487">
        <f>SUM('3-1'!AI194,'3-2'!AI194)</f>
        <v>24</v>
      </c>
      <c r="AJ194" s="487">
        <f>SUM('3-1'!AJ194,'3-2'!AJ194)</f>
        <v>1717</v>
      </c>
      <c r="AK194" s="487">
        <f>SUM('3-1'!AK194,'3-2'!AK194)</f>
        <v>1064</v>
      </c>
      <c r="AL194" s="605">
        <f>SUM('3-1'!AL194,'3-2'!AL194)</f>
        <v>653</v>
      </c>
      <c r="AM194" s="485">
        <f>SUM('3-1'!AM194,'3-2'!AM194)</f>
        <v>57</v>
      </c>
      <c r="AN194" s="487">
        <f>SUM('3-1'!AN194,'3-2'!AN194)</f>
        <v>53</v>
      </c>
      <c r="AO194" s="487">
        <f>SUM('3-1'!AO194,'3-2'!AO194)</f>
        <v>1450</v>
      </c>
      <c r="AP194" s="487">
        <f>SUM('3-1'!AP194,'3-2'!AP194)</f>
        <v>517</v>
      </c>
      <c r="AQ194" s="605">
        <f>SUM('3-1'!AQ194,'3-2'!AQ194)</f>
        <v>933</v>
      </c>
      <c r="AR194" s="519">
        <f>SUM('3-1'!AR194,'3-2'!AR194)</f>
        <v>0</v>
      </c>
    </row>
    <row r="195" spans="1:44" ht="17.25">
      <c r="A195" s="1651"/>
      <c r="B195" s="1647" t="s">
        <v>71</v>
      </c>
      <c r="C195" s="54" t="s">
        <v>43</v>
      </c>
      <c r="D195" s="603">
        <f t="shared" si="610"/>
        <v>631</v>
      </c>
      <c r="E195" s="1536">
        <f t="shared" si="610"/>
        <v>416</v>
      </c>
      <c r="F195" s="535">
        <f t="shared" si="613"/>
        <v>4561</v>
      </c>
      <c r="G195" s="535">
        <f t="shared" si="611"/>
        <v>4526</v>
      </c>
      <c r="H195" s="536">
        <f t="shared" si="612"/>
        <v>35</v>
      </c>
      <c r="I195" s="488">
        <f>SUM('3-1'!I195,'3-2'!I195)</f>
        <v>0</v>
      </c>
      <c r="J195" s="489">
        <f>SUM('3-1'!J195,'3-2'!J195)</f>
        <v>0</v>
      </c>
      <c r="K195" s="489">
        <f>SUM('3-1'!K195,'3-2'!K195)</f>
        <v>0</v>
      </c>
      <c r="L195" s="489">
        <f>SUM('3-1'!L195,'3-2'!L195)</f>
        <v>0</v>
      </c>
      <c r="M195" s="490">
        <f>SUM('3-1'!M195,'3-2'!M195)</f>
        <v>0</v>
      </c>
      <c r="N195" s="488">
        <f>SUM('3-1'!N195,'3-2'!N195)</f>
        <v>0</v>
      </c>
      <c r="O195" s="489">
        <f>SUM('3-1'!O195,'3-2'!O195)</f>
        <v>0</v>
      </c>
      <c r="P195" s="489">
        <f>SUM('3-1'!P195,'3-2'!P195)</f>
        <v>0</v>
      </c>
      <c r="Q195" s="489">
        <f>SUM('3-1'!Q195,'3-2'!Q195)</f>
        <v>0</v>
      </c>
      <c r="R195" s="490">
        <f>SUM('3-1'!R195,'3-2'!R195)</f>
        <v>0</v>
      </c>
      <c r="S195" s="488">
        <f>SUM('3-1'!S195,'3-2'!S195)</f>
        <v>0</v>
      </c>
      <c r="T195" s="489">
        <f>SUM('3-1'!T195,'3-2'!T195)</f>
        <v>0</v>
      </c>
      <c r="U195" s="489">
        <f>SUM('3-1'!U195,'3-2'!U195)</f>
        <v>0</v>
      </c>
      <c r="V195" s="489">
        <f>SUM('3-1'!V195,'3-2'!V195)</f>
        <v>0</v>
      </c>
      <c r="W195" s="490">
        <f>SUM('3-1'!W195,'3-2'!W195)</f>
        <v>0</v>
      </c>
      <c r="X195" s="488">
        <f>SUM('3-1'!X195,'3-2'!X195)</f>
        <v>5</v>
      </c>
      <c r="Y195" s="489">
        <f>SUM('3-1'!Y195,'3-2'!Y195)</f>
        <v>5</v>
      </c>
      <c r="Z195" s="489">
        <f>SUM('3-1'!Z195,'3-2'!Z195)</f>
        <v>35</v>
      </c>
      <c r="AA195" s="489">
        <f>SUM('3-1'!AA195,'3-2'!AA195)</f>
        <v>0</v>
      </c>
      <c r="AB195" s="490">
        <f>SUM('3-1'!AB195,'3-2'!AB195)</f>
        <v>35</v>
      </c>
      <c r="AC195" s="488">
        <f>SUM('3-1'!AC195,'3-2'!AC195)</f>
        <v>626</v>
      </c>
      <c r="AD195" s="489">
        <f>SUM('3-1'!AD195,'3-2'!AD195)</f>
        <v>411</v>
      </c>
      <c r="AE195" s="489">
        <f>SUM('3-1'!AE195,'3-2'!AE195)</f>
        <v>4526</v>
      </c>
      <c r="AF195" s="489">
        <f>SUM('3-1'!AF195,'3-2'!AF195)</f>
        <v>4526</v>
      </c>
      <c r="AG195" s="490">
        <f>SUM('3-1'!AG195,'3-2'!AG195)</f>
        <v>0</v>
      </c>
      <c r="AH195" s="488">
        <f>SUM('3-1'!AH195,'3-2'!AH195)</f>
        <v>0</v>
      </c>
      <c r="AI195" s="489">
        <f>SUM('3-1'!AI195,'3-2'!AI195)</f>
        <v>0</v>
      </c>
      <c r="AJ195" s="489">
        <f>SUM('3-1'!AJ195,'3-2'!AJ195)</f>
        <v>0</v>
      </c>
      <c r="AK195" s="489">
        <f>SUM('3-1'!AK195,'3-2'!AK195)</f>
        <v>0</v>
      </c>
      <c r="AL195" s="490">
        <f>SUM('3-1'!AL195,'3-2'!AL195)</f>
        <v>0</v>
      </c>
      <c r="AM195" s="488">
        <f>SUM('3-1'!AM195,'3-2'!AM195)</f>
        <v>0</v>
      </c>
      <c r="AN195" s="489">
        <f>SUM('3-1'!AN195,'3-2'!AN195)</f>
        <v>0</v>
      </c>
      <c r="AO195" s="489">
        <f>SUM('3-1'!AO195,'3-2'!AO195)</f>
        <v>0</v>
      </c>
      <c r="AP195" s="489">
        <f>SUM('3-1'!AP195,'3-2'!AP195)</f>
        <v>0</v>
      </c>
      <c r="AQ195" s="490">
        <f>SUM('3-1'!AQ195,'3-2'!AQ195)</f>
        <v>0</v>
      </c>
      <c r="AR195" s="601">
        <f>SUM('3-1'!AR195,'3-2'!AR195)</f>
        <v>711</v>
      </c>
    </row>
    <row r="196" spans="1:44" ht="17.25">
      <c r="A196" s="1651"/>
      <c r="B196" s="1646"/>
      <c r="C196" s="40" t="s">
        <v>44</v>
      </c>
      <c r="D196" s="612">
        <f t="shared" si="610"/>
        <v>405</v>
      </c>
      <c r="E196" s="1541">
        <f t="shared" si="610"/>
        <v>309</v>
      </c>
      <c r="F196" s="534">
        <f t="shared" si="613"/>
        <v>1980</v>
      </c>
      <c r="G196" s="534">
        <f t="shared" si="611"/>
        <v>1945</v>
      </c>
      <c r="H196" s="533">
        <f t="shared" si="612"/>
        <v>35</v>
      </c>
      <c r="I196" s="397">
        <f>SUM('3-1'!I196,'3-2'!I196)</f>
        <v>0</v>
      </c>
      <c r="J196" s="398">
        <f>SUM('3-1'!J196,'3-2'!J196)</f>
        <v>0</v>
      </c>
      <c r="K196" s="398">
        <f>SUM('3-1'!K196,'3-2'!K196)</f>
        <v>0</v>
      </c>
      <c r="L196" s="398">
        <f>SUM('3-1'!L196,'3-2'!L196)</f>
        <v>0</v>
      </c>
      <c r="M196" s="399">
        <f>SUM('3-1'!M196,'3-2'!M196)</f>
        <v>0</v>
      </c>
      <c r="N196" s="397">
        <f>SUM('3-1'!N196,'3-2'!N196)</f>
        <v>0</v>
      </c>
      <c r="O196" s="398">
        <f>SUM('3-1'!O196,'3-2'!O196)</f>
        <v>0</v>
      </c>
      <c r="P196" s="398">
        <f>SUM('3-1'!P196,'3-2'!P196)</f>
        <v>0</v>
      </c>
      <c r="Q196" s="398">
        <f>SUM('3-1'!Q196,'3-2'!Q196)</f>
        <v>0</v>
      </c>
      <c r="R196" s="399">
        <f>SUM('3-1'!R196,'3-2'!R196)</f>
        <v>0</v>
      </c>
      <c r="S196" s="397">
        <f>SUM('3-1'!S196,'3-2'!S196)</f>
        <v>0</v>
      </c>
      <c r="T196" s="398">
        <f>SUM('3-1'!T196,'3-2'!T196)</f>
        <v>0</v>
      </c>
      <c r="U196" s="398">
        <f>SUM('3-1'!U196,'3-2'!U196)</f>
        <v>0</v>
      </c>
      <c r="V196" s="398">
        <f>SUM('3-1'!V196,'3-2'!V196)</f>
        <v>0</v>
      </c>
      <c r="W196" s="399">
        <f>SUM('3-1'!W196,'3-2'!W196)</f>
        <v>0</v>
      </c>
      <c r="X196" s="397">
        <f>SUM('3-1'!X196,'3-2'!X196)</f>
        <v>5</v>
      </c>
      <c r="Y196" s="398">
        <f>SUM('3-1'!Y196,'3-2'!Y196)</f>
        <v>5</v>
      </c>
      <c r="Z196" s="398">
        <f>SUM('3-1'!Z196,'3-2'!Z196)</f>
        <v>35</v>
      </c>
      <c r="AA196" s="398">
        <f>SUM('3-1'!AA196,'3-2'!AA196)</f>
        <v>0</v>
      </c>
      <c r="AB196" s="399">
        <f>SUM('3-1'!AB196,'3-2'!AB196)</f>
        <v>35</v>
      </c>
      <c r="AC196" s="397">
        <f>SUM('3-1'!AC196,'3-2'!AC196)</f>
        <v>400</v>
      </c>
      <c r="AD196" s="398">
        <f>SUM('3-1'!AD196,'3-2'!AD196)</f>
        <v>304</v>
      </c>
      <c r="AE196" s="398">
        <v>1945</v>
      </c>
      <c r="AF196" s="398">
        <v>1945</v>
      </c>
      <c r="AG196" s="399">
        <f>SUM('3-1'!AG196,'3-2'!AG196)</f>
        <v>0</v>
      </c>
      <c r="AH196" s="397">
        <f>SUM('3-1'!AH196,'3-2'!AH196)</f>
        <v>0</v>
      </c>
      <c r="AI196" s="398">
        <f>SUM('3-1'!AI196,'3-2'!AI196)</f>
        <v>0</v>
      </c>
      <c r="AJ196" s="398">
        <f>SUM('3-1'!AJ196,'3-2'!AJ196)</f>
        <v>0</v>
      </c>
      <c r="AK196" s="398">
        <f>SUM('3-1'!AK196,'3-2'!AK196)</f>
        <v>0</v>
      </c>
      <c r="AL196" s="399">
        <f>SUM('3-1'!AL196,'3-2'!AL196)</f>
        <v>0</v>
      </c>
      <c r="AM196" s="397">
        <f>SUM('3-1'!AM196,'3-2'!AM196)</f>
        <v>0</v>
      </c>
      <c r="AN196" s="398">
        <f>SUM('3-1'!AN196,'3-2'!AN196)</f>
        <v>0</v>
      </c>
      <c r="AO196" s="398">
        <f>SUM('3-1'!AO196,'3-2'!AO196)</f>
        <v>0</v>
      </c>
      <c r="AP196" s="398">
        <f>SUM('3-1'!AP196,'3-2'!AP196)</f>
        <v>0</v>
      </c>
      <c r="AQ196" s="399">
        <f>SUM('3-1'!AQ196,'3-2'!AQ196)</f>
        <v>0</v>
      </c>
      <c r="AR196" s="519">
        <f>SUM('3-1'!AR196,'3-2'!AR196)</f>
        <v>711</v>
      </c>
    </row>
    <row r="197" spans="1:44" ht="17.25">
      <c r="A197" s="1651"/>
      <c r="B197" s="1647" t="s">
        <v>72</v>
      </c>
      <c r="C197" s="54" t="s">
        <v>43</v>
      </c>
      <c r="D197" s="603">
        <f t="shared" si="610"/>
        <v>0</v>
      </c>
      <c r="E197" s="1536">
        <f t="shared" si="610"/>
        <v>0</v>
      </c>
      <c r="F197" s="535">
        <f t="shared" si="613"/>
        <v>0</v>
      </c>
      <c r="G197" s="535">
        <f t="shared" si="611"/>
        <v>0</v>
      </c>
      <c r="H197" s="536">
        <f t="shared" si="612"/>
        <v>0</v>
      </c>
      <c r="I197" s="488">
        <f>SUM('3-1'!I197,'3-2'!I197)</f>
        <v>0</v>
      </c>
      <c r="J197" s="489">
        <f>SUM('3-1'!J197,'3-2'!J197)</f>
        <v>0</v>
      </c>
      <c r="K197" s="489">
        <f>SUM('3-1'!K197,'3-2'!K197)</f>
        <v>0</v>
      </c>
      <c r="L197" s="489">
        <f>SUM('3-1'!L197,'3-2'!L197)</f>
        <v>0</v>
      </c>
      <c r="M197" s="490">
        <f>SUM('3-1'!M197,'3-2'!M197)</f>
        <v>0</v>
      </c>
      <c r="N197" s="488">
        <f>SUM('3-1'!N197,'3-2'!N197)</f>
        <v>0</v>
      </c>
      <c r="O197" s="489">
        <f>SUM('3-1'!O197,'3-2'!O197)</f>
        <v>0</v>
      </c>
      <c r="P197" s="489">
        <f>SUM('3-1'!P197,'3-2'!P197)</f>
        <v>0</v>
      </c>
      <c r="Q197" s="489">
        <f>SUM('3-1'!Q197,'3-2'!Q197)</f>
        <v>0</v>
      </c>
      <c r="R197" s="490">
        <f>SUM('3-1'!R197,'3-2'!R197)</f>
        <v>0</v>
      </c>
      <c r="S197" s="488">
        <f>SUM('3-1'!S197,'3-2'!S197)</f>
        <v>0</v>
      </c>
      <c r="T197" s="489">
        <f>SUM('3-1'!T197,'3-2'!T197)</f>
        <v>0</v>
      </c>
      <c r="U197" s="489">
        <f>SUM('3-1'!U197,'3-2'!U197)</f>
        <v>0</v>
      </c>
      <c r="V197" s="489">
        <f>SUM('3-1'!V197,'3-2'!V197)</f>
        <v>0</v>
      </c>
      <c r="W197" s="490">
        <f>SUM('3-1'!W197,'3-2'!W197)</f>
        <v>0</v>
      </c>
      <c r="X197" s="488">
        <f>SUM('3-1'!X197,'3-2'!X197)</f>
        <v>0</v>
      </c>
      <c r="Y197" s="489">
        <f>SUM('3-1'!Y197,'3-2'!Y197)</f>
        <v>0</v>
      </c>
      <c r="Z197" s="489">
        <f>SUM('3-1'!Z197,'3-2'!Z197)</f>
        <v>0</v>
      </c>
      <c r="AA197" s="489">
        <f>SUM('3-1'!AA197,'3-2'!AA197)</f>
        <v>0</v>
      </c>
      <c r="AB197" s="490">
        <f>SUM('3-1'!AB197,'3-2'!AB197)</f>
        <v>0</v>
      </c>
      <c r="AC197" s="488">
        <f>SUM('3-1'!AC197,'3-2'!AC197)</f>
        <v>0</v>
      </c>
      <c r="AD197" s="489">
        <f>SUM('3-1'!AD197,'3-2'!AD197)</f>
        <v>0</v>
      </c>
      <c r="AE197" s="489">
        <f>SUM('3-1'!AE197,'3-2'!AE197)</f>
        <v>0</v>
      </c>
      <c r="AF197" s="489">
        <f>SUM('3-1'!AF197,'3-2'!AF197)</f>
        <v>0</v>
      </c>
      <c r="AG197" s="490">
        <f>SUM('3-1'!AG197,'3-2'!AG197)</f>
        <v>0</v>
      </c>
      <c r="AH197" s="488">
        <f>SUM('3-1'!AH197,'3-2'!AH197)</f>
        <v>0</v>
      </c>
      <c r="AI197" s="489">
        <f>SUM('3-1'!AI197,'3-2'!AI197)</f>
        <v>0</v>
      </c>
      <c r="AJ197" s="489">
        <f>SUM('3-1'!AJ197,'3-2'!AJ197)</f>
        <v>0</v>
      </c>
      <c r="AK197" s="489">
        <f>SUM('3-1'!AK197,'3-2'!AK197)</f>
        <v>0</v>
      </c>
      <c r="AL197" s="490">
        <f>SUM('3-1'!AL197,'3-2'!AL197)</f>
        <v>0</v>
      </c>
      <c r="AM197" s="488">
        <f>SUM('3-1'!AM197,'3-2'!AM197)</f>
        <v>0</v>
      </c>
      <c r="AN197" s="489">
        <f>SUM('3-1'!AN197,'3-2'!AN197)</f>
        <v>0</v>
      </c>
      <c r="AO197" s="489">
        <f>SUM('3-1'!AO197,'3-2'!AO197)</f>
        <v>0</v>
      </c>
      <c r="AP197" s="489">
        <f>SUM('3-1'!AP197,'3-2'!AP197)</f>
        <v>0</v>
      </c>
      <c r="AQ197" s="490">
        <f>SUM('3-1'!AQ197,'3-2'!AQ197)</f>
        <v>0</v>
      </c>
      <c r="AR197" s="601">
        <f>SUM('3-1'!AR197,'3-2'!AR197)</f>
        <v>0</v>
      </c>
    </row>
    <row r="198" spans="1:44" ht="17.25">
      <c r="A198" s="1651"/>
      <c r="B198" s="1646"/>
      <c r="C198" s="40" t="s">
        <v>44</v>
      </c>
      <c r="D198" s="532">
        <f t="shared" si="610"/>
        <v>0</v>
      </c>
      <c r="E198" s="1540">
        <f t="shared" si="610"/>
        <v>0</v>
      </c>
      <c r="F198" s="525">
        <f t="shared" si="613"/>
        <v>0</v>
      </c>
      <c r="G198" s="525">
        <f t="shared" si="611"/>
        <v>0</v>
      </c>
      <c r="H198" s="526">
        <f t="shared" si="612"/>
        <v>0</v>
      </c>
      <c r="I198" s="485">
        <f>SUM('3-1'!I198,'3-2'!I198)</f>
        <v>0</v>
      </c>
      <c r="J198" s="487">
        <f>SUM('3-1'!J198,'3-2'!J198)</f>
        <v>0</v>
      </c>
      <c r="K198" s="487">
        <f>SUM('3-1'!K198,'3-2'!K198)</f>
        <v>0</v>
      </c>
      <c r="L198" s="487">
        <f>SUM('3-1'!L198,'3-2'!L198)</f>
        <v>0</v>
      </c>
      <c r="M198" s="605">
        <f>SUM('3-1'!M198,'3-2'!M198)</f>
        <v>0</v>
      </c>
      <c r="N198" s="485">
        <f>SUM('3-1'!N198,'3-2'!N198)</f>
        <v>0</v>
      </c>
      <c r="O198" s="487">
        <f>SUM('3-1'!O198,'3-2'!O198)</f>
        <v>0</v>
      </c>
      <c r="P198" s="487">
        <f>SUM('3-1'!P198,'3-2'!P198)</f>
        <v>0</v>
      </c>
      <c r="Q198" s="487">
        <f>SUM('3-1'!Q198,'3-2'!Q198)</f>
        <v>0</v>
      </c>
      <c r="R198" s="605">
        <f>SUM('3-1'!R198,'3-2'!R198)</f>
        <v>0</v>
      </c>
      <c r="S198" s="485">
        <f>SUM('3-1'!S198,'3-2'!S198)</f>
        <v>0</v>
      </c>
      <c r="T198" s="487">
        <f>SUM('3-1'!T198,'3-2'!T198)</f>
        <v>0</v>
      </c>
      <c r="U198" s="487">
        <f>SUM('3-1'!U198,'3-2'!U198)</f>
        <v>0</v>
      </c>
      <c r="V198" s="487">
        <f>SUM('3-1'!V198,'3-2'!V198)</f>
        <v>0</v>
      </c>
      <c r="W198" s="605">
        <f>SUM('3-1'!W198,'3-2'!W198)</f>
        <v>0</v>
      </c>
      <c r="X198" s="485">
        <f>SUM('3-1'!X198,'3-2'!X198)</f>
        <v>0</v>
      </c>
      <c r="Y198" s="487">
        <f>SUM('3-1'!Y198,'3-2'!Y198)</f>
        <v>0</v>
      </c>
      <c r="Z198" s="487">
        <f>SUM('3-1'!Z198,'3-2'!Z198)</f>
        <v>0</v>
      </c>
      <c r="AA198" s="487">
        <f>SUM('3-1'!AA198,'3-2'!AA198)</f>
        <v>0</v>
      </c>
      <c r="AB198" s="605">
        <f>SUM('3-1'!AB198,'3-2'!AB198)</f>
        <v>0</v>
      </c>
      <c r="AC198" s="485">
        <f>SUM('3-1'!AC198,'3-2'!AC198)</f>
        <v>0</v>
      </c>
      <c r="AD198" s="487">
        <f>SUM('3-1'!AD198,'3-2'!AD198)</f>
        <v>0</v>
      </c>
      <c r="AE198" s="487">
        <f>SUM('3-1'!AE198,'3-2'!AE198)</f>
        <v>0</v>
      </c>
      <c r="AF198" s="487">
        <f>SUM('3-1'!AF198,'3-2'!AF198)</f>
        <v>0</v>
      </c>
      <c r="AG198" s="605">
        <f>SUM('3-1'!AG198,'3-2'!AG198)</f>
        <v>0</v>
      </c>
      <c r="AH198" s="485">
        <f>SUM('3-1'!AH198,'3-2'!AH198)</f>
        <v>0</v>
      </c>
      <c r="AI198" s="487">
        <f>SUM('3-1'!AI198,'3-2'!AI198)</f>
        <v>0</v>
      </c>
      <c r="AJ198" s="487">
        <f>SUM('3-1'!AJ198,'3-2'!AJ198)</f>
        <v>0</v>
      </c>
      <c r="AK198" s="487">
        <f>SUM('3-1'!AK198,'3-2'!AK198)</f>
        <v>0</v>
      </c>
      <c r="AL198" s="605">
        <f>SUM('3-1'!AL198,'3-2'!AL198)</f>
        <v>0</v>
      </c>
      <c r="AM198" s="485">
        <f>SUM('3-1'!AM198,'3-2'!AM198)</f>
        <v>0</v>
      </c>
      <c r="AN198" s="487">
        <f>SUM('3-1'!AN198,'3-2'!AN198)</f>
        <v>0</v>
      </c>
      <c r="AO198" s="487">
        <f>SUM('3-1'!AO198,'3-2'!AO198)</f>
        <v>0</v>
      </c>
      <c r="AP198" s="487">
        <f>SUM('3-1'!AP198,'3-2'!AP198)</f>
        <v>0</v>
      </c>
      <c r="AQ198" s="605">
        <f>SUM('3-1'!AQ198,'3-2'!AQ198)</f>
        <v>0</v>
      </c>
      <c r="AR198" s="519">
        <f>SUM('3-1'!AR198,'3-2'!AR198)</f>
        <v>0</v>
      </c>
    </row>
    <row r="199" spans="1:44" ht="17.25">
      <c r="A199" s="1651"/>
      <c r="B199" s="1647" t="s">
        <v>73</v>
      </c>
      <c r="C199" s="54" t="s">
        <v>43</v>
      </c>
      <c r="D199" s="1538">
        <f t="shared" si="610"/>
        <v>59</v>
      </c>
      <c r="E199" s="1539">
        <f t="shared" si="610"/>
        <v>57</v>
      </c>
      <c r="F199" s="259">
        <f t="shared" si="613"/>
        <v>5275</v>
      </c>
      <c r="G199" s="259">
        <f t="shared" si="611"/>
        <v>3680</v>
      </c>
      <c r="H199" s="258">
        <f t="shared" si="612"/>
        <v>1595</v>
      </c>
      <c r="I199" s="391">
        <f>SUM('3-1'!I199,'3-2'!I199)</f>
        <v>55</v>
      </c>
      <c r="J199" s="390">
        <f>SUM('3-1'!J199,'3-2'!J199)</f>
        <v>55</v>
      </c>
      <c r="K199" s="390">
        <f>SUM('3-1'!K199,'3-2'!K199)</f>
        <v>4826</v>
      </c>
      <c r="L199" s="390">
        <f>SUM('3-1'!L199,'3-2'!L199)</f>
        <v>3680</v>
      </c>
      <c r="M199" s="392">
        <f>SUM('3-1'!M199,'3-2'!M199)</f>
        <v>1146</v>
      </c>
      <c r="N199" s="391">
        <f>SUM('3-1'!N199,'3-2'!N199)</f>
        <v>0</v>
      </c>
      <c r="O199" s="390">
        <f>SUM('3-1'!O199,'3-2'!O199)</f>
        <v>0</v>
      </c>
      <c r="P199" s="390">
        <f>SUM('3-1'!P199,'3-2'!P199)</f>
        <v>0</v>
      </c>
      <c r="Q199" s="390">
        <f>SUM('3-1'!Q199,'3-2'!Q199)</f>
        <v>0</v>
      </c>
      <c r="R199" s="392">
        <f>SUM('3-1'!R199,'3-2'!R199)</f>
        <v>0</v>
      </c>
      <c r="S199" s="391">
        <f>SUM('3-1'!S199,'3-2'!S199)</f>
        <v>0</v>
      </c>
      <c r="T199" s="390">
        <f>SUM('3-1'!T199,'3-2'!T199)</f>
        <v>0</v>
      </c>
      <c r="U199" s="390">
        <f>SUM('3-1'!U199,'3-2'!U199)</f>
        <v>0</v>
      </c>
      <c r="V199" s="390">
        <f>SUM('3-1'!V199,'3-2'!V199)</f>
        <v>0</v>
      </c>
      <c r="W199" s="392">
        <f>SUM('3-1'!W199,'3-2'!W199)</f>
        <v>0</v>
      </c>
      <c r="X199" s="391">
        <f>SUM('3-1'!X199,'3-2'!X199)</f>
        <v>0</v>
      </c>
      <c r="Y199" s="390">
        <f>SUM('3-1'!Y199,'3-2'!Y199)</f>
        <v>0</v>
      </c>
      <c r="Z199" s="390">
        <f>SUM('3-1'!Z199,'3-2'!Z199)</f>
        <v>0</v>
      </c>
      <c r="AA199" s="390">
        <f>SUM('3-1'!AA199,'3-2'!AA199)</f>
        <v>0</v>
      </c>
      <c r="AB199" s="392">
        <f>SUM('3-1'!AB199,'3-2'!AB199)</f>
        <v>0</v>
      </c>
      <c r="AC199" s="391">
        <f>SUM('3-1'!AC199,'3-2'!AC199)</f>
        <v>0</v>
      </c>
      <c r="AD199" s="390">
        <f>SUM('3-1'!AD199,'3-2'!AD199)</f>
        <v>0</v>
      </c>
      <c r="AE199" s="390">
        <f>SUM('3-1'!AE199,'3-2'!AE199)</f>
        <v>0</v>
      </c>
      <c r="AF199" s="390">
        <f>SUM('3-1'!AF199,'3-2'!AF199)</f>
        <v>0</v>
      </c>
      <c r="AG199" s="392">
        <f>SUM('3-1'!AG199,'3-2'!AG199)</f>
        <v>0</v>
      </c>
      <c r="AH199" s="391">
        <f>SUM('3-1'!AH199,'3-2'!AH199)</f>
        <v>0</v>
      </c>
      <c r="AI199" s="390">
        <f>SUM('3-1'!AI199,'3-2'!AI199)</f>
        <v>0</v>
      </c>
      <c r="AJ199" s="390">
        <f>SUM('3-1'!AJ199,'3-2'!AJ199)</f>
        <v>0</v>
      </c>
      <c r="AK199" s="390">
        <f>SUM('3-1'!AK199,'3-2'!AK199)</f>
        <v>0</v>
      </c>
      <c r="AL199" s="392">
        <f>SUM('3-1'!AL199,'3-2'!AL199)</f>
        <v>0</v>
      </c>
      <c r="AM199" s="391">
        <f>SUM('3-1'!AM199,'3-2'!AM199)</f>
        <v>4</v>
      </c>
      <c r="AN199" s="390">
        <f>SUM('3-1'!AN199,'3-2'!AN199)</f>
        <v>2</v>
      </c>
      <c r="AO199" s="390">
        <f>SUM('3-1'!AO199,'3-2'!AO199)</f>
        <v>449</v>
      </c>
      <c r="AP199" s="390">
        <f>SUM('3-1'!AP199,'3-2'!AP199)</f>
        <v>0</v>
      </c>
      <c r="AQ199" s="392">
        <f>SUM('3-1'!AQ199,'3-2'!AQ199)</f>
        <v>449</v>
      </c>
      <c r="AR199" s="370">
        <f>SUM('3-1'!AR199,'3-2'!AR199)</f>
        <v>0</v>
      </c>
    </row>
    <row r="200" spans="1:44" ht="17.25">
      <c r="A200" s="1651"/>
      <c r="B200" s="1646"/>
      <c r="C200" s="40" t="s">
        <v>44</v>
      </c>
      <c r="D200" s="612">
        <f t="shared" si="610"/>
        <v>59</v>
      </c>
      <c r="E200" s="1541">
        <f t="shared" si="610"/>
        <v>57</v>
      </c>
      <c r="F200" s="534">
        <f t="shared" si="613"/>
        <v>5019</v>
      </c>
      <c r="G200" s="534">
        <f t="shared" si="611"/>
        <v>3680</v>
      </c>
      <c r="H200" s="533">
        <f t="shared" si="612"/>
        <v>1339</v>
      </c>
      <c r="I200" s="397">
        <f>SUM('3-1'!I200,'3-2'!I200)</f>
        <v>55</v>
      </c>
      <c r="J200" s="398">
        <f>SUM('3-1'!J200,'3-2'!J200)</f>
        <v>55</v>
      </c>
      <c r="K200" s="398">
        <f>SUM('3-1'!K200,'3-2'!K200)</f>
        <v>4640</v>
      </c>
      <c r="L200" s="398">
        <f>SUM('3-1'!L200,'3-2'!L200)</f>
        <v>3680</v>
      </c>
      <c r="M200" s="399">
        <f>SUM('3-1'!M200,'3-2'!M200)</f>
        <v>960</v>
      </c>
      <c r="N200" s="397">
        <f>SUM('3-1'!N200,'3-2'!N200)</f>
        <v>0</v>
      </c>
      <c r="O200" s="398">
        <f>SUM('3-1'!O200,'3-2'!O200)</f>
        <v>0</v>
      </c>
      <c r="P200" s="398">
        <f>SUM('3-1'!P200,'3-2'!P200)</f>
        <v>0</v>
      </c>
      <c r="Q200" s="398">
        <f>SUM('3-1'!Q200,'3-2'!Q200)</f>
        <v>0</v>
      </c>
      <c r="R200" s="399">
        <f>SUM('3-1'!R200,'3-2'!R200)</f>
        <v>0</v>
      </c>
      <c r="S200" s="397">
        <f>SUM('3-1'!S200,'3-2'!S200)</f>
        <v>0</v>
      </c>
      <c r="T200" s="398">
        <f>SUM('3-1'!T200,'3-2'!T200)</f>
        <v>0</v>
      </c>
      <c r="U200" s="398">
        <f>SUM('3-1'!U200,'3-2'!U200)</f>
        <v>0</v>
      </c>
      <c r="V200" s="398">
        <f>SUM('3-1'!V200,'3-2'!V200)</f>
        <v>0</v>
      </c>
      <c r="W200" s="399">
        <f>SUM('3-1'!W200,'3-2'!W200)</f>
        <v>0</v>
      </c>
      <c r="X200" s="397">
        <f>SUM('3-1'!X200,'3-2'!X200)</f>
        <v>0</v>
      </c>
      <c r="Y200" s="398">
        <f>SUM('3-1'!Y200,'3-2'!Y200)</f>
        <v>0</v>
      </c>
      <c r="Z200" s="398">
        <f>SUM('3-1'!Z200,'3-2'!Z200)</f>
        <v>0</v>
      </c>
      <c r="AA200" s="398">
        <f>SUM('3-1'!AA200,'3-2'!AA200)</f>
        <v>0</v>
      </c>
      <c r="AB200" s="399">
        <f>SUM('3-1'!AB200,'3-2'!AB200)</f>
        <v>0</v>
      </c>
      <c r="AC200" s="397">
        <f>SUM('3-1'!AC200,'3-2'!AC200)</f>
        <v>0</v>
      </c>
      <c r="AD200" s="398">
        <f>SUM('3-1'!AD200,'3-2'!AD200)</f>
        <v>0</v>
      </c>
      <c r="AE200" s="398">
        <f>SUM('3-1'!AE200,'3-2'!AE200)</f>
        <v>0</v>
      </c>
      <c r="AF200" s="398">
        <f>SUM('3-1'!AF200,'3-2'!AF200)</f>
        <v>0</v>
      </c>
      <c r="AG200" s="399">
        <f>SUM('3-1'!AG200,'3-2'!AG200)</f>
        <v>0</v>
      </c>
      <c r="AH200" s="397">
        <f>SUM('3-1'!AH200,'3-2'!AH200)</f>
        <v>0</v>
      </c>
      <c r="AI200" s="398">
        <f>SUM('3-1'!AI200,'3-2'!AI200)</f>
        <v>0</v>
      </c>
      <c r="AJ200" s="398">
        <f>SUM('3-1'!AJ200,'3-2'!AJ200)</f>
        <v>0</v>
      </c>
      <c r="AK200" s="398">
        <f>SUM('3-1'!AK200,'3-2'!AK200)</f>
        <v>0</v>
      </c>
      <c r="AL200" s="399">
        <f>SUM('3-1'!AL200,'3-2'!AL200)</f>
        <v>0</v>
      </c>
      <c r="AM200" s="397">
        <f>SUM('3-1'!AM200,'3-2'!AM200)</f>
        <v>4</v>
      </c>
      <c r="AN200" s="398">
        <f>SUM('3-1'!AN200,'3-2'!AN200)</f>
        <v>2</v>
      </c>
      <c r="AO200" s="398">
        <f>SUM('3-1'!AO200,'3-2'!AO200)</f>
        <v>379</v>
      </c>
      <c r="AP200" s="398">
        <f>SUM('3-1'!AP200,'3-2'!AP200)</f>
        <v>0</v>
      </c>
      <c r="AQ200" s="399">
        <f>SUM('3-1'!AQ200,'3-2'!AQ200)</f>
        <v>379</v>
      </c>
      <c r="AR200" s="371">
        <f>SUM('3-1'!AR200,'3-2'!AR200)</f>
        <v>0</v>
      </c>
    </row>
    <row r="201" spans="1:44" ht="17.25">
      <c r="A201" s="1651"/>
      <c r="B201" s="1647" t="s">
        <v>74</v>
      </c>
      <c r="C201" s="54" t="s">
        <v>43</v>
      </c>
      <c r="D201" s="603">
        <f t="shared" si="610"/>
        <v>500</v>
      </c>
      <c r="E201" s="1536">
        <f t="shared" si="610"/>
        <v>408</v>
      </c>
      <c r="F201" s="535">
        <f t="shared" si="613"/>
        <v>16650</v>
      </c>
      <c r="G201" s="535">
        <f t="shared" si="611"/>
        <v>10612</v>
      </c>
      <c r="H201" s="536">
        <f t="shared" si="612"/>
        <v>6038</v>
      </c>
      <c r="I201" s="488">
        <f>SUM('3-1'!I201,'3-2'!I201)</f>
        <v>17</v>
      </c>
      <c r="J201" s="489">
        <f>SUM('3-1'!J201,'3-2'!J201)</f>
        <v>17</v>
      </c>
      <c r="K201" s="489">
        <f>SUM('3-1'!K201,'3-2'!K201)</f>
        <v>559</v>
      </c>
      <c r="L201" s="489">
        <f>SUM('3-1'!L201,'3-2'!L201)</f>
        <v>168</v>
      </c>
      <c r="M201" s="490">
        <f>SUM('3-1'!M201,'3-2'!M201)</f>
        <v>391</v>
      </c>
      <c r="N201" s="488">
        <f>SUM('3-1'!N201,'3-2'!N201)</f>
        <v>48</v>
      </c>
      <c r="O201" s="489">
        <f>SUM('3-1'!O201,'3-2'!O201)</f>
        <v>48</v>
      </c>
      <c r="P201" s="489">
        <f>SUM('3-1'!P201,'3-2'!P201)</f>
        <v>2451</v>
      </c>
      <c r="Q201" s="489">
        <f>SUM('3-1'!Q201,'3-2'!Q201)</f>
        <v>1413</v>
      </c>
      <c r="R201" s="490">
        <f>SUM('3-1'!R201,'3-2'!R201)</f>
        <v>1038</v>
      </c>
      <c r="S201" s="488">
        <f>SUM('3-1'!S201,'3-2'!S201)</f>
        <v>433</v>
      </c>
      <c r="T201" s="489">
        <f>SUM('3-1'!T201,'3-2'!T201)</f>
        <v>341</v>
      </c>
      <c r="U201" s="614">
        <f>SUM('3-1'!U201,'3-2'!U201)</f>
        <v>13590</v>
      </c>
      <c r="V201" s="614">
        <f>SUM('3-1'!V201,'3-2'!V201)</f>
        <v>9031</v>
      </c>
      <c r="W201" s="490">
        <f>SUM('3-1'!W201,'3-2'!W201)</f>
        <v>4559</v>
      </c>
      <c r="X201" s="488">
        <f>SUM('3-1'!X201,'3-2'!X201)</f>
        <v>0</v>
      </c>
      <c r="Y201" s="489">
        <f>SUM('3-1'!Y201,'3-2'!Y201)</f>
        <v>0</v>
      </c>
      <c r="Z201" s="489">
        <f>SUM('3-1'!Z201,'3-2'!Z201)</f>
        <v>0</v>
      </c>
      <c r="AA201" s="489">
        <f>SUM('3-1'!AA201,'3-2'!AA201)</f>
        <v>0</v>
      </c>
      <c r="AB201" s="490">
        <f>SUM('3-1'!AB201,'3-2'!AB201)</f>
        <v>0</v>
      </c>
      <c r="AC201" s="488">
        <f>SUM('3-1'!AC201,'3-2'!AC201)</f>
        <v>0</v>
      </c>
      <c r="AD201" s="489">
        <f>SUM('3-1'!AD201,'3-2'!AD201)</f>
        <v>0</v>
      </c>
      <c r="AE201" s="489">
        <f>SUM('3-1'!AE201,'3-2'!AE201)</f>
        <v>0</v>
      </c>
      <c r="AF201" s="489">
        <f>SUM('3-1'!AF201,'3-2'!AF201)</f>
        <v>0</v>
      </c>
      <c r="AG201" s="490">
        <f>SUM('3-1'!AG201,'3-2'!AG201)</f>
        <v>0</v>
      </c>
      <c r="AH201" s="488">
        <f>SUM('3-1'!AH201,'3-2'!AH201)</f>
        <v>0</v>
      </c>
      <c r="AI201" s="489">
        <f>SUM('3-1'!AI201,'3-2'!AI201)</f>
        <v>0</v>
      </c>
      <c r="AJ201" s="489">
        <f>SUM('3-1'!AJ201,'3-2'!AJ201)</f>
        <v>0</v>
      </c>
      <c r="AK201" s="489">
        <f>SUM('3-1'!AK201,'3-2'!AK201)</f>
        <v>0</v>
      </c>
      <c r="AL201" s="490">
        <f>SUM('3-1'!AL201,'3-2'!AL201)</f>
        <v>0</v>
      </c>
      <c r="AM201" s="488">
        <f>SUM('3-1'!AM201,'3-2'!AM201)</f>
        <v>2</v>
      </c>
      <c r="AN201" s="489">
        <f>SUM('3-1'!AN201,'3-2'!AN201)</f>
        <v>2</v>
      </c>
      <c r="AO201" s="489">
        <f>SUM('3-1'!AO201,'3-2'!AO201)</f>
        <v>50</v>
      </c>
      <c r="AP201" s="489">
        <f>SUM('3-1'!AP201,'3-2'!AP201)</f>
        <v>0</v>
      </c>
      <c r="AQ201" s="490">
        <f>SUM('3-1'!AQ201,'3-2'!AQ201)</f>
        <v>50</v>
      </c>
      <c r="AR201" s="601">
        <v>123</v>
      </c>
    </row>
    <row r="202" spans="1:44" ht="17.25">
      <c r="A202" s="1651"/>
      <c r="B202" s="1646"/>
      <c r="C202" s="40" t="s">
        <v>44</v>
      </c>
      <c r="D202" s="532">
        <f t="shared" si="610"/>
        <v>112</v>
      </c>
      <c r="E202" s="1540">
        <f t="shared" si="610"/>
        <v>112</v>
      </c>
      <c r="F202" s="525">
        <f t="shared" si="613"/>
        <v>4784</v>
      </c>
      <c r="G202" s="525">
        <f t="shared" si="611"/>
        <v>2727</v>
      </c>
      <c r="H202" s="526">
        <f t="shared" si="612"/>
        <v>2057</v>
      </c>
      <c r="I202" s="485">
        <f>SUM('3-1'!I202,'3-2'!I202)</f>
        <v>17</v>
      </c>
      <c r="J202" s="487">
        <f>SUM('3-1'!J202,'3-2'!J202)</f>
        <v>17</v>
      </c>
      <c r="K202" s="487">
        <f>SUM('3-1'!K202,'3-2'!K202)</f>
        <v>559</v>
      </c>
      <c r="L202" s="487">
        <f>SUM('3-1'!L202,'3-2'!L202)</f>
        <v>168</v>
      </c>
      <c r="M202" s="605">
        <f>SUM('3-1'!M202,'3-2'!M202)</f>
        <v>391</v>
      </c>
      <c r="N202" s="485">
        <f>SUM('3-1'!N202,'3-2'!N202)</f>
        <v>48</v>
      </c>
      <c r="O202" s="487">
        <f>SUM('3-1'!O202,'3-2'!O202)</f>
        <v>48</v>
      </c>
      <c r="P202" s="487">
        <f>SUM('3-1'!P202,'3-2'!P202)</f>
        <v>2239</v>
      </c>
      <c r="Q202" s="487">
        <f>SUM('3-1'!Q202,'3-2'!Q202)</f>
        <v>1371</v>
      </c>
      <c r="R202" s="605">
        <f>SUM('3-1'!R202,'3-2'!R202)</f>
        <v>868</v>
      </c>
      <c r="S202" s="485">
        <f>SUM('3-1'!S202,'3-2'!S202)</f>
        <v>45</v>
      </c>
      <c r="T202" s="487">
        <f>SUM('3-1'!T202,'3-2'!T202)</f>
        <v>45</v>
      </c>
      <c r="U202" s="487">
        <f>SUM('3-1'!U202,'3-2'!U202)</f>
        <v>1951</v>
      </c>
      <c r="V202" s="487">
        <v>1188</v>
      </c>
      <c r="W202" s="605">
        <v>748</v>
      </c>
      <c r="X202" s="485">
        <f>SUM('3-1'!X202,'3-2'!X202)</f>
        <v>0</v>
      </c>
      <c r="Y202" s="487">
        <f>SUM('3-1'!Y202,'3-2'!Y202)</f>
        <v>0</v>
      </c>
      <c r="Z202" s="487">
        <f>SUM('3-1'!Z202,'3-2'!Z202)</f>
        <v>0</v>
      </c>
      <c r="AA202" s="487">
        <f>SUM('3-1'!AA202,'3-2'!AA202)</f>
        <v>0</v>
      </c>
      <c r="AB202" s="605">
        <f>SUM('3-1'!AB202,'3-2'!AB202)</f>
        <v>0</v>
      </c>
      <c r="AC202" s="485">
        <f>SUM('3-1'!AC202,'3-2'!AC202)</f>
        <v>0</v>
      </c>
      <c r="AD202" s="487">
        <f>SUM('3-1'!AD202,'3-2'!AD202)</f>
        <v>0</v>
      </c>
      <c r="AE202" s="487">
        <f>SUM('3-1'!AE202,'3-2'!AE202)</f>
        <v>0</v>
      </c>
      <c r="AF202" s="487">
        <f>SUM('3-1'!AF202,'3-2'!AF202)</f>
        <v>0</v>
      </c>
      <c r="AG202" s="605">
        <f>SUM('3-1'!AG202,'3-2'!AG202)</f>
        <v>0</v>
      </c>
      <c r="AH202" s="485">
        <f>SUM('3-1'!AH202,'3-2'!AH202)</f>
        <v>0</v>
      </c>
      <c r="AI202" s="487">
        <f>SUM('3-1'!AI202,'3-2'!AI202)</f>
        <v>0</v>
      </c>
      <c r="AJ202" s="487">
        <f>SUM('3-1'!AJ202,'3-2'!AJ202)</f>
        <v>0</v>
      </c>
      <c r="AK202" s="487">
        <f>SUM('3-1'!AK202,'3-2'!AK202)</f>
        <v>0</v>
      </c>
      <c r="AL202" s="605">
        <f>SUM('3-1'!AL202,'3-2'!AL202)</f>
        <v>0</v>
      </c>
      <c r="AM202" s="485">
        <f>SUM('3-1'!AM202,'3-2'!AM202)</f>
        <v>2</v>
      </c>
      <c r="AN202" s="487">
        <f>SUM('3-1'!AN202,'3-2'!AN202)</f>
        <v>2</v>
      </c>
      <c r="AO202" s="487">
        <f>SUM('3-1'!AO202,'3-2'!AO202)</f>
        <v>50</v>
      </c>
      <c r="AP202" s="487">
        <f>SUM('3-1'!AP202,'3-2'!AP202)</f>
        <v>0</v>
      </c>
      <c r="AQ202" s="605">
        <f>SUM('3-1'!AQ202,'3-2'!AQ202)</f>
        <v>50</v>
      </c>
      <c r="AR202" s="519">
        <v>106</v>
      </c>
    </row>
    <row r="203" spans="1:44" ht="17.25">
      <c r="A203" s="1651"/>
      <c r="B203" s="1648" t="s">
        <v>75</v>
      </c>
      <c r="C203" s="54" t="s">
        <v>43</v>
      </c>
      <c r="D203" s="1538">
        <f t="shared" si="610"/>
        <v>14</v>
      </c>
      <c r="E203" s="1539">
        <f t="shared" si="610"/>
        <v>14</v>
      </c>
      <c r="F203" s="259">
        <f t="shared" si="613"/>
        <v>3020</v>
      </c>
      <c r="G203" s="259">
        <f t="shared" si="611"/>
        <v>3020</v>
      </c>
      <c r="H203" s="258">
        <f t="shared" si="612"/>
        <v>0</v>
      </c>
      <c r="I203" s="391">
        <f>SUM('3-1'!I203,'3-2'!I203)</f>
        <v>0</v>
      </c>
      <c r="J203" s="390">
        <f>SUM('3-1'!J203,'3-2'!J203)</f>
        <v>0</v>
      </c>
      <c r="K203" s="390">
        <f>SUM('3-1'!K203,'3-2'!K203)</f>
        <v>0</v>
      </c>
      <c r="L203" s="390">
        <f>SUM('3-1'!L203,'3-2'!L203)</f>
        <v>0</v>
      </c>
      <c r="M203" s="392">
        <f>SUM('3-1'!M203,'3-2'!M203)</f>
        <v>0</v>
      </c>
      <c r="N203" s="391">
        <f>SUM('3-1'!N203,'3-2'!N203)</f>
        <v>0</v>
      </c>
      <c r="O203" s="390">
        <f>SUM('3-1'!O203,'3-2'!O203)</f>
        <v>0</v>
      </c>
      <c r="P203" s="390">
        <f>SUM('3-1'!P203,'3-2'!P203)</f>
        <v>0</v>
      </c>
      <c r="Q203" s="390">
        <f>SUM('3-1'!Q203,'3-2'!Q203)</f>
        <v>0</v>
      </c>
      <c r="R203" s="392">
        <f>SUM('3-1'!R203,'3-2'!R203)</f>
        <v>0</v>
      </c>
      <c r="S203" s="391">
        <f>SUM('3-1'!S203,'3-2'!S203)</f>
        <v>0</v>
      </c>
      <c r="T203" s="390">
        <f>SUM('3-1'!T203,'3-2'!T203)</f>
        <v>0</v>
      </c>
      <c r="U203" s="390">
        <f>SUM('3-1'!U203,'3-2'!U203)</f>
        <v>0</v>
      </c>
      <c r="V203" s="390">
        <f>SUM('3-1'!V203,'3-2'!V203)</f>
        <v>0</v>
      </c>
      <c r="W203" s="392">
        <f>SUM('3-1'!W203,'3-2'!W203)</f>
        <v>0</v>
      </c>
      <c r="X203" s="391">
        <f>SUM('3-1'!X203,'3-2'!X203)</f>
        <v>0</v>
      </c>
      <c r="Y203" s="390">
        <f>SUM('3-1'!Y203,'3-2'!Y203)</f>
        <v>0</v>
      </c>
      <c r="Z203" s="390">
        <f>SUM('3-1'!Z203,'3-2'!Z203)</f>
        <v>0</v>
      </c>
      <c r="AA203" s="390">
        <f>SUM('3-1'!AA203,'3-2'!AA203)</f>
        <v>0</v>
      </c>
      <c r="AB203" s="392">
        <f>SUM('3-1'!AB203,'3-2'!AB203)</f>
        <v>0</v>
      </c>
      <c r="AC203" s="391">
        <f>SUM('3-1'!AC203,'3-2'!AC203)</f>
        <v>14</v>
      </c>
      <c r="AD203" s="390">
        <f>SUM('3-1'!AD203,'3-2'!AD203)</f>
        <v>14</v>
      </c>
      <c r="AE203" s="390">
        <f>SUM('3-1'!AE203,'3-2'!AE203)</f>
        <v>3020</v>
      </c>
      <c r="AF203" s="390">
        <f>SUM('3-1'!AF203,'3-2'!AF203)</f>
        <v>3020</v>
      </c>
      <c r="AG203" s="392">
        <f>SUM('3-1'!AG203,'3-2'!AG203)</f>
        <v>0</v>
      </c>
      <c r="AH203" s="391">
        <f>SUM('3-1'!AH203,'3-2'!AH203)</f>
        <v>0</v>
      </c>
      <c r="AI203" s="390">
        <f>SUM('3-1'!AI203,'3-2'!AI203)</f>
        <v>0</v>
      </c>
      <c r="AJ203" s="390">
        <f>SUM('3-1'!AJ203,'3-2'!AJ203)</f>
        <v>0</v>
      </c>
      <c r="AK203" s="390">
        <f>SUM('3-1'!AK203,'3-2'!AK203)</f>
        <v>0</v>
      </c>
      <c r="AL203" s="392">
        <f>SUM('3-1'!AL203,'3-2'!AL203)</f>
        <v>0</v>
      </c>
      <c r="AM203" s="391">
        <f>SUM('3-1'!AM203,'3-2'!AM203)</f>
        <v>0</v>
      </c>
      <c r="AN203" s="390">
        <f>SUM('3-1'!AN203,'3-2'!AN203)</f>
        <v>0</v>
      </c>
      <c r="AO203" s="390">
        <f>SUM('3-1'!AO203,'3-2'!AO203)</f>
        <v>0</v>
      </c>
      <c r="AP203" s="390">
        <f>SUM('3-1'!AP203,'3-2'!AP203)</f>
        <v>0</v>
      </c>
      <c r="AQ203" s="392">
        <f>SUM('3-1'!AQ203,'3-2'!AQ203)</f>
        <v>0</v>
      </c>
      <c r="AR203" s="370">
        <f>SUM('3-1'!AR203,'3-2'!AR203)</f>
        <v>0</v>
      </c>
    </row>
    <row r="204" spans="1:44" ht="18" thickBot="1">
      <c r="A204" s="1652"/>
      <c r="B204" s="1649"/>
      <c r="C204" s="45" t="s">
        <v>44</v>
      </c>
      <c r="D204" s="612">
        <f t="shared" ref="D204:E204" si="614">SUM(I204,N204,S204,X204,AC204,AH204,AM204)</f>
        <v>6</v>
      </c>
      <c r="E204" s="1541">
        <f t="shared" si="614"/>
        <v>6</v>
      </c>
      <c r="F204" s="259">
        <f t="shared" si="613"/>
        <v>1339</v>
      </c>
      <c r="G204" s="259">
        <f t="shared" si="611"/>
        <v>1339</v>
      </c>
      <c r="H204" s="258">
        <f t="shared" si="612"/>
        <v>0</v>
      </c>
      <c r="I204" s="397">
        <f>SUM('3-1'!I204,'3-2'!I204)</f>
        <v>0</v>
      </c>
      <c r="J204" s="398">
        <f>SUM('3-1'!J204,'3-2'!J204)</f>
        <v>0</v>
      </c>
      <c r="K204" s="398">
        <f>SUM('3-1'!K204,'3-2'!K204)</f>
        <v>0</v>
      </c>
      <c r="L204" s="398">
        <f>SUM('3-1'!L204,'3-2'!L204)</f>
        <v>0</v>
      </c>
      <c r="M204" s="399">
        <f>SUM('3-1'!M204,'3-2'!M204)</f>
        <v>0</v>
      </c>
      <c r="N204" s="397">
        <f>SUM('3-1'!N204,'3-2'!N204)</f>
        <v>0</v>
      </c>
      <c r="O204" s="398">
        <f>SUM('3-1'!O204,'3-2'!O204)</f>
        <v>0</v>
      </c>
      <c r="P204" s="398">
        <f>SUM('3-1'!P204,'3-2'!P204)</f>
        <v>0</v>
      </c>
      <c r="Q204" s="398">
        <f>SUM('3-1'!Q204,'3-2'!Q204)</f>
        <v>0</v>
      </c>
      <c r="R204" s="399">
        <f>SUM('3-1'!R204,'3-2'!R204)</f>
        <v>0</v>
      </c>
      <c r="S204" s="397">
        <f>SUM('3-1'!S204,'3-2'!S204)</f>
        <v>0</v>
      </c>
      <c r="T204" s="398">
        <f>SUM('3-1'!T204,'3-2'!T204)</f>
        <v>0</v>
      </c>
      <c r="U204" s="398">
        <f>SUM('3-1'!U204,'3-2'!U204)</f>
        <v>0</v>
      </c>
      <c r="V204" s="398">
        <f>SUM('3-1'!V204,'3-2'!V204)</f>
        <v>0</v>
      </c>
      <c r="W204" s="399">
        <f>SUM('3-1'!W204,'3-2'!W204)</f>
        <v>0</v>
      </c>
      <c r="X204" s="485">
        <f>SUM('3-1'!X204,'3-2'!X204)</f>
        <v>0</v>
      </c>
      <c r="Y204" s="487">
        <f>SUM('3-1'!Y204,'3-2'!Y204)</f>
        <v>0</v>
      </c>
      <c r="Z204" s="487">
        <f>SUM('3-1'!Z204,'3-2'!Z204)</f>
        <v>0</v>
      </c>
      <c r="AA204" s="487">
        <f>SUM('3-1'!AA204,'3-2'!AA204)</f>
        <v>0</v>
      </c>
      <c r="AB204" s="399">
        <f>SUM('3-1'!AB204,'3-2'!AB204)</f>
        <v>0</v>
      </c>
      <c r="AC204" s="397">
        <f>SUM('3-1'!AC204,'3-2'!AC204)</f>
        <v>6</v>
      </c>
      <c r="AD204" s="398">
        <f>SUM('3-1'!AD204,'3-2'!AD204)</f>
        <v>6</v>
      </c>
      <c r="AE204" s="398">
        <f>SUM('3-1'!AE204,'3-2'!AE204)</f>
        <v>1339</v>
      </c>
      <c r="AF204" s="398">
        <f>SUM('3-1'!AF204,'3-2'!AF204)</f>
        <v>1339</v>
      </c>
      <c r="AG204" s="399">
        <f>SUM('3-1'!AG204,'3-2'!AG204)</f>
        <v>0</v>
      </c>
      <c r="AH204" s="617">
        <f>SUM('3-1'!AH204,'3-2'!AH204)</f>
        <v>0</v>
      </c>
      <c r="AI204" s="618">
        <f>SUM('3-1'!AI204,'3-2'!AI204)</f>
        <v>0</v>
      </c>
      <c r="AJ204" s="618">
        <f>SUM('3-1'!AJ204,'3-2'!AJ204)</f>
        <v>0</v>
      </c>
      <c r="AK204" s="618">
        <f>SUM('3-1'!AK204,'3-2'!AK204)</f>
        <v>0</v>
      </c>
      <c r="AL204" s="619">
        <f>SUM('3-1'!AL204,'3-2'!AL204)</f>
        <v>0</v>
      </c>
      <c r="AM204" s="617">
        <f>SUM('3-1'!AM204,'3-2'!AM204)</f>
        <v>0</v>
      </c>
      <c r="AN204" s="618">
        <f>SUM('3-1'!AN204,'3-2'!AN204)</f>
        <v>0</v>
      </c>
      <c r="AO204" s="618">
        <f>SUM('3-1'!AO204,'3-2'!AO204)</f>
        <v>0</v>
      </c>
      <c r="AP204" s="618">
        <f>SUM('3-1'!AP204,'3-2'!AP204)</f>
        <v>0</v>
      </c>
      <c r="AQ204" s="619">
        <f>SUM('3-1'!AQ204,'3-2'!AQ204)</f>
        <v>0</v>
      </c>
      <c r="AR204" s="371">
        <f>SUM('3-1'!AR204,'3-2'!AR204)</f>
        <v>0</v>
      </c>
    </row>
    <row r="205" spans="1:44" ht="17.25">
      <c r="A205" s="1650" t="s">
        <v>152</v>
      </c>
      <c r="B205" s="1645" t="s">
        <v>69</v>
      </c>
      <c r="C205" s="183" t="s">
        <v>43</v>
      </c>
      <c r="D205" s="234">
        <f>SUM(I205,N205,S205,X205,AC205,AH205,AM205)</f>
        <v>16967</v>
      </c>
      <c r="E205" s="323">
        <f>SUM(J205,O205,T205,Y205,AD205,AI205,AN205)</f>
        <v>16872</v>
      </c>
      <c r="F205" s="323">
        <f>G205+H205</f>
        <v>325014</v>
      </c>
      <c r="G205" s="323">
        <f t="shared" ref="G205:G206" si="615">SUM(L205,Q205,V205,AA205,AF205,AK205,AP205)</f>
        <v>190949</v>
      </c>
      <c r="H205" s="235">
        <f>SUM(M205,R205,W205,AB205,AG205,AL205,AQ205)</f>
        <v>134065</v>
      </c>
      <c r="I205" s="236">
        <f>SUM(I207,I209,I211,I213,I215,I217)</f>
        <v>928</v>
      </c>
      <c r="J205" s="237">
        <f>SUM(J207,J209,J211,J213,J215,J217)</f>
        <v>853</v>
      </c>
      <c r="K205" s="237">
        <f>L205+M205</f>
        <v>164138</v>
      </c>
      <c r="L205" s="237">
        <f t="shared" ref="L205:M205" si="616">SUM(L207,L209,L211,L213,L215,L217)</f>
        <v>54353</v>
      </c>
      <c r="M205" s="238">
        <f t="shared" si="616"/>
        <v>109785</v>
      </c>
      <c r="N205" s="236">
        <f>SUM(N207,N209,N211,N213,N215,N217)</f>
        <v>142</v>
      </c>
      <c r="O205" s="237">
        <f>SUM(O207,O209,O211,O213,O215,O217)</f>
        <v>136</v>
      </c>
      <c r="P205" s="237">
        <f>Q205+R205</f>
        <v>3988</v>
      </c>
      <c r="Q205" s="237">
        <f t="shared" ref="Q205:R205" si="617">SUM(Q207,Q209,Q211,Q213,Q215,Q217)</f>
        <v>2681</v>
      </c>
      <c r="R205" s="238">
        <f t="shared" si="617"/>
        <v>1307</v>
      </c>
      <c r="S205" s="236">
        <f>SUM(S207,S209,S211,S213,S215,S217)</f>
        <v>135</v>
      </c>
      <c r="T205" s="237">
        <f>SUM(T207,T209,T211,T213,T215,T217)</f>
        <v>135</v>
      </c>
      <c r="U205" s="237">
        <f>V205+W205</f>
        <v>5996</v>
      </c>
      <c r="V205" s="237">
        <f t="shared" ref="V205:X205" si="618">SUM(V207,V209,V211,V213,V215,V217)</f>
        <v>1628</v>
      </c>
      <c r="W205" s="238">
        <f t="shared" si="618"/>
        <v>4368</v>
      </c>
      <c r="X205" s="236">
        <f t="shared" si="618"/>
        <v>196</v>
      </c>
      <c r="Y205" s="237">
        <f t="shared" ref="Y205" si="619">SUM(Y207,Y209,Y211,Y213,Y215,Y217)</f>
        <v>188</v>
      </c>
      <c r="Z205" s="237">
        <f>AA205+AB205</f>
        <v>25999</v>
      </c>
      <c r="AA205" s="237">
        <f t="shared" ref="AA205:AB205" si="620">SUM(AA207,AA209,AA211,AA213,AA215,AA217)</f>
        <v>11874</v>
      </c>
      <c r="AB205" s="238">
        <f t="shared" si="620"/>
        <v>14125</v>
      </c>
      <c r="AC205" s="236">
        <f>SUM(AC207,AC209,AC211,AC213,AC215,AC217)</f>
        <v>15373</v>
      </c>
      <c r="AD205" s="237">
        <f>SUM(AD207,AD209,AD211,AD213,AD215,AD217)</f>
        <v>15373</v>
      </c>
      <c r="AE205" s="237">
        <f>AF205+AG205</f>
        <v>113194</v>
      </c>
      <c r="AF205" s="237">
        <f t="shared" ref="AF205:AH205" si="621">SUM(AF207,AF209,AF211,AF213,AF215,AF217)</f>
        <v>113194</v>
      </c>
      <c r="AG205" s="238">
        <f t="shared" si="621"/>
        <v>0</v>
      </c>
      <c r="AH205" s="236">
        <f t="shared" si="621"/>
        <v>193</v>
      </c>
      <c r="AI205" s="237">
        <f t="shared" ref="AI205" si="622">SUM(AI207,AI209,AI211,AI213,AI215,AI217)</f>
        <v>187</v>
      </c>
      <c r="AJ205" s="237">
        <f>AK205+AL205</f>
        <v>11699</v>
      </c>
      <c r="AK205" s="237">
        <f t="shared" ref="AK205:AM205" si="623">SUM(AK207,AK209,AK211,AK213,AK215,AK217)</f>
        <v>7219</v>
      </c>
      <c r="AL205" s="238">
        <f t="shared" si="623"/>
        <v>4480</v>
      </c>
      <c r="AM205" s="236">
        <f t="shared" si="623"/>
        <v>0</v>
      </c>
      <c r="AN205" s="237">
        <f t="shared" ref="AN205" si="624">SUM(AN207,AN209,AN211,AN213,AN215,AN217)</f>
        <v>0</v>
      </c>
      <c r="AO205" s="237">
        <f>AP205+AQ205</f>
        <v>0</v>
      </c>
      <c r="AP205" s="237">
        <f t="shared" ref="AP205:AR205" si="625">SUM(AP207,AP209,AP211,AP213,AP215,AP217)</f>
        <v>0</v>
      </c>
      <c r="AQ205" s="238">
        <f t="shared" si="625"/>
        <v>0</v>
      </c>
      <c r="AR205" s="368">
        <f t="shared" si="625"/>
        <v>25829</v>
      </c>
    </row>
    <row r="206" spans="1:44" ht="17.25">
      <c r="A206" s="1651"/>
      <c r="B206" s="1646"/>
      <c r="C206" s="40" t="s">
        <v>44</v>
      </c>
      <c r="D206" s="562">
        <f>SUM(I206,N206,S206,X206,AC206,AH206,AM206)</f>
        <v>13524</v>
      </c>
      <c r="E206" s="563">
        <f>SUM(J206,O206,T206,Y206,AD206,AI206,AN206)</f>
        <v>13433</v>
      </c>
      <c r="F206" s="563">
        <f>G206+H206</f>
        <v>282622</v>
      </c>
      <c r="G206" s="563">
        <f t="shared" si="615"/>
        <v>155396</v>
      </c>
      <c r="H206" s="595">
        <f t="shared" ref="H206" si="626">SUM(M206,R206,W206,AB206,AG206,AL206,AQ206)</f>
        <v>127226</v>
      </c>
      <c r="I206" s="564">
        <f>SUM(I208,I210,I212,I214,I216,I218)</f>
        <v>908</v>
      </c>
      <c r="J206" s="565">
        <f>SUM(J208,J210,J212,J214,J216,J218)</f>
        <v>837</v>
      </c>
      <c r="K206" s="565">
        <f>L206+M206</f>
        <v>157488</v>
      </c>
      <c r="L206" s="565">
        <f t="shared" ref="L206:M206" si="627">SUM(L208,L210,L212,L214,L216,L218)</f>
        <v>49663</v>
      </c>
      <c r="M206" s="566">
        <f t="shared" si="627"/>
        <v>107825</v>
      </c>
      <c r="N206" s="564">
        <f>SUM(N208,N210,N212,N214,N216,N218)</f>
        <v>142</v>
      </c>
      <c r="O206" s="565">
        <f>SUM(O208,O210,O212,O214,O216,O218)</f>
        <v>136</v>
      </c>
      <c r="P206" s="565">
        <f>Q206+R206</f>
        <v>646</v>
      </c>
      <c r="Q206" s="565">
        <f t="shared" ref="Q206:S206" si="628">SUM(Q208,Q210,Q212,Q214,Q216,Q218)</f>
        <v>397</v>
      </c>
      <c r="R206" s="566">
        <f t="shared" si="628"/>
        <v>249</v>
      </c>
      <c r="S206" s="564">
        <f t="shared" si="628"/>
        <v>13</v>
      </c>
      <c r="T206" s="565">
        <f t="shared" ref="T206" si="629">SUM(T208,T210,T212,T214,T216,T218)</f>
        <v>13</v>
      </c>
      <c r="U206" s="565">
        <f>V206+W206</f>
        <v>2177</v>
      </c>
      <c r="V206" s="565">
        <f t="shared" ref="V206:X206" si="630">SUM(V208,V210,V212,V214,V216,V218)</f>
        <v>168</v>
      </c>
      <c r="W206" s="566">
        <f t="shared" si="630"/>
        <v>2009</v>
      </c>
      <c r="X206" s="564">
        <f t="shared" si="630"/>
        <v>196</v>
      </c>
      <c r="Y206" s="565">
        <f t="shared" ref="Y206" si="631">SUM(Y208,Y210,Y212,Y214,Y216,Y218)</f>
        <v>188</v>
      </c>
      <c r="Z206" s="565">
        <f>AA206+AB206</f>
        <v>24931</v>
      </c>
      <c r="AA206" s="565">
        <f t="shared" ref="AA206:AB206" si="632">SUM(AA208,AA210,AA212,AA214,AA216,AA218)</f>
        <v>11761</v>
      </c>
      <c r="AB206" s="566">
        <f t="shared" si="632"/>
        <v>13170</v>
      </c>
      <c r="AC206" s="564">
        <f>SUM(AC208,AC210,AC212,AC214,AC216,AC218)</f>
        <v>12094</v>
      </c>
      <c r="AD206" s="565">
        <f>SUM(AD208,AD210,AD212,AD214,AD216,AD218)</f>
        <v>12094</v>
      </c>
      <c r="AE206" s="565">
        <f>AF206+AG206</f>
        <v>87183</v>
      </c>
      <c r="AF206" s="565">
        <f t="shared" ref="AF206:AH206" si="633">SUM(AF208,AF210,AF212,AF214,AF216,AF218)</f>
        <v>87183</v>
      </c>
      <c r="AG206" s="566">
        <f t="shared" si="633"/>
        <v>0</v>
      </c>
      <c r="AH206" s="564">
        <f t="shared" si="633"/>
        <v>171</v>
      </c>
      <c r="AI206" s="565">
        <f t="shared" ref="AI206" si="634">SUM(AI208,AI210,AI212,AI214,AI216,AI218)</f>
        <v>165</v>
      </c>
      <c r="AJ206" s="565">
        <f>AK206+AL206</f>
        <v>10197</v>
      </c>
      <c r="AK206" s="565">
        <f t="shared" ref="AK206:AM206" si="635">SUM(AK208,AK210,AK212,AK214,AK216,AK218)</f>
        <v>6224</v>
      </c>
      <c r="AL206" s="566">
        <f t="shared" si="635"/>
        <v>3973</v>
      </c>
      <c r="AM206" s="564">
        <f t="shared" si="635"/>
        <v>0</v>
      </c>
      <c r="AN206" s="565">
        <f t="shared" ref="AN206" si="636">SUM(AN208,AN210,AN212,AN214,AN216,AN218)</f>
        <v>0</v>
      </c>
      <c r="AO206" s="565">
        <f>AP206+AQ206</f>
        <v>0</v>
      </c>
      <c r="AP206" s="565">
        <f t="shared" ref="AP206:AR206" si="637">SUM(AP208,AP210,AP212,AP214,AP216,AP218)</f>
        <v>0</v>
      </c>
      <c r="AQ206" s="566">
        <f t="shared" si="637"/>
        <v>0</v>
      </c>
      <c r="AR206" s="568">
        <f t="shared" si="637"/>
        <v>21449</v>
      </c>
    </row>
    <row r="207" spans="1:44" ht="17.25">
      <c r="A207" s="1651"/>
      <c r="B207" s="1647" t="s">
        <v>70</v>
      </c>
      <c r="C207" s="54" t="s">
        <v>43</v>
      </c>
      <c r="D207" s="324">
        <f t="shared" ref="D207:E218" si="638">SUM(I207,N207,S207,X207,AC207,AH207,AM207)</f>
        <v>4864</v>
      </c>
      <c r="E207" s="535">
        <f t="shared" si="638"/>
        <v>4838</v>
      </c>
      <c r="F207" s="535">
        <f>G207+H207</f>
        <v>212257</v>
      </c>
      <c r="G207" s="535">
        <f t="shared" ref="G207:G218" si="639">SUM(L207+Q207+V207+AA207+AF207+AK207+AP207)</f>
        <v>114545</v>
      </c>
      <c r="H207" s="536">
        <f t="shared" ref="H207:H218" si="640">SUM(M207+R207+W207+AB207+AG207+AL207+AQ207)</f>
        <v>97712</v>
      </c>
      <c r="I207" s="488">
        <f>SUM('3-1'!I207,'3-2'!I207)</f>
        <v>676</v>
      </c>
      <c r="J207" s="489">
        <f>SUM('3-1'!J207,'3-2'!J207)</f>
        <v>658</v>
      </c>
      <c r="K207" s="489">
        <f>SUM('3-1'!K207,'3-2'!K207)</f>
        <v>133632</v>
      </c>
      <c r="L207" s="489">
        <f>SUM('3-1'!L207,'3-2'!L207)</f>
        <v>54315</v>
      </c>
      <c r="M207" s="490">
        <f>SUM('3-1'!M207,'3-2'!M207)</f>
        <v>79317</v>
      </c>
      <c r="N207" s="488">
        <f>SUM('3-1'!N207,'3-2'!N207)</f>
        <v>0</v>
      </c>
      <c r="O207" s="489">
        <f>SUM('3-1'!O207,'3-2'!O207)</f>
        <v>0</v>
      </c>
      <c r="P207" s="489">
        <f>SUM('3-1'!P207,'3-2'!P207)</f>
        <v>0</v>
      </c>
      <c r="Q207" s="489">
        <f>SUM('3-1'!Q207,'3-2'!Q207)</f>
        <v>0</v>
      </c>
      <c r="R207" s="490">
        <f>SUM('3-1'!R207,'3-2'!R207)</f>
        <v>0</v>
      </c>
      <c r="S207" s="488">
        <f>SUM('3-1'!S207,'3-2'!S207)</f>
        <v>0</v>
      </c>
      <c r="T207" s="489">
        <f>SUM('3-1'!T207,'3-2'!T207)</f>
        <v>0</v>
      </c>
      <c r="U207" s="489">
        <f>SUM('3-1'!U207,'3-2'!U207)</f>
        <v>0</v>
      </c>
      <c r="V207" s="489">
        <f>SUM('3-1'!V207,'3-2'!V207)</f>
        <v>0</v>
      </c>
      <c r="W207" s="490">
        <f>SUM('3-1'!W207,'3-2'!W207)</f>
        <v>0</v>
      </c>
      <c r="X207" s="488">
        <f>SUM('3-1'!X207,'3-2'!X207)</f>
        <v>196</v>
      </c>
      <c r="Y207" s="489">
        <f>SUM('3-1'!Y207,'3-2'!Y207)</f>
        <v>188</v>
      </c>
      <c r="Z207" s="489">
        <f>SUM('3-1'!Z207,'3-2'!Z207)</f>
        <v>25999</v>
      </c>
      <c r="AA207" s="489">
        <f>SUM('3-1'!AA207,'3-2'!AA207)</f>
        <v>11874</v>
      </c>
      <c r="AB207" s="490">
        <f>SUM('3-1'!AB207,'3-2'!AB207)</f>
        <v>14125</v>
      </c>
      <c r="AC207" s="488">
        <f>SUM('3-1'!AC207,'3-2'!AC207)</f>
        <v>3821</v>
      </c>
      <c r="AD207" s="489">
        <f>SUM('3-1'!AD207,'3-2'!AD207)</f>
        <v>3821</v>
      </c>
      <c r="AE207" s="489">
        <f>SUM('3-1'!AE207,'3-2'!AE207)</f>
        <v>41461</v>
      </c>
      <c r="AF207" s="489">
        <f>SUM('3-1'!AF207,'3-2'!AF207)</f>
        <v>41461</v>
      </c>
      <c r="AG207" s="490">
        <f>SUM('3-1'!AG207,'3-2'!AG207)</f>
        <v>0</v>
      </c>
      <c r="AH207" s="488">
        <f>SUM('3-1'!AH207,'3-2'!AH207)</f>
        <v>171</v>
      </c>
      <c r="AI207" s="489">
        <f>SUM('3-1'!AI207,'3-2'!AI207)</f>
        <v>171</v>
      </c>
      <c r="AJ207" s="489">
        <f>SUM('3-1'!AJ207,'3-2'!AJ207)</f>
        <v>11165</v>
      </c>
      <c r="AK207" s="489">
        <f>SUM('3-1'!AK207,'3-2'!AK207)</f>
        <v>6895</v>
      </c>
      <c r="AL207" s="490">
        <f>SUM('3-1'!AL207,'3-2'!AL207)</f>
        <v>4270</v>
      </c>
      <c r="AM207" s="488">
        <f>SUM('3-1'!AM207,'3-2'!AM207)</f>
        <v>0</v>
      </c>
      <c r="AN207" s="489">
        <f>SUM('3-1'!AN207,'3-2'!AN207)</f>
        <v>0</v>
      </c>
      <c r="AO207" s="489">
        <f>SUM('3-1'!AO207,'3-2'!AO207)</f>
        <v>0</v>
      </c>
      <c r="AP207" s="489">
        <f>SUM('3-1'!AP207,'3-2'!AP207)</f>
        <v>0</v>
      </c>
      <c r="AQ207" s="490">
        <f>SUM('3-1'!AQ207,'3-2'!AQ207)</f>
        <v>0</v>
      </c>
      <c r="AR207" s="601">
        <f>SUM('3-1'!AR207,'3-2'!AR207)</f>
        <v>16997</v>
      </c>
    </row>
    <row r="208" spans="1:44" ht="17.25">
      <c r="A208" s="1651"/>
      <c r="B208" s="1646"/>
      <c r="C208" s="40" t="s">
        <v>44</v>
      </c>
      <c r="D208" s="532">
        <f t="shared" si="638"/>
        <v>4691</v>
      </c>
      <c r="E208" s="1540">
        <f t="shared" si="638"/>
        <v>4665</v>
      </c>
      <c r="F208" s="525">
        <f t="shared" ref="F208:F218" si="641">G208+H208</f>
        <v>197111</v>
      </c>
      <c r="G208" s="525">
        <f t="shared" si="639"/>
        <v>102821</v>
      </c>
      <c r="H208" s="526">
        <f t="shared" si="640"/>
        <v>94290</v>
      </c>
      <c r="I208" s="485">
        <f>SUM('3-1'!I208,'3-2'!I208)</f>
        <v>660</v>
      </c>
      <c r="J208" s="487">
        <f>SUM('3-1'!J208,'3-2'!J208)</f>
        <v>642</v>
      </c>
      <c r="K208" s="487">
        <f>SUM('3-1'!K208,'3-2'!K208)</f>
        <v>126991</v>
      </c>
      <c r="L208" s="487">
        <f>SUM('3-1'!L208,'3-2'!L208)</f>
        <v>49634</v>
      </c>
      <c r="M208" s="605">
        <f>SUM('3-1'!M208,'3-2'!M208)</f>
        <v>77357</v>
      </c>
      <c r="N208" s="485">
        <f>SUM('3-1'!N208,'3-2'!N208)</f>
        <v>0</v>
      </c>
      <c r="O208" s="487">
        <f>SUM('3-1'!O208,'3-2'!O208)</f>
        <v>0</v>
      </c>
      <c r="P208" s="487">
        <f>SUM('3-1'!P208,'3-2'!P208)</f>
        <v>0</v>
      </c>
      <c r="Q208" s="487">
        <f>SUM('3-1'!Q208,'3-2'!Q208)</f>
        <v>0</v>
      </c>
      <c r="R208" s="605">
        <f>SUM('3-1'!R208,'3-2'!R208)</f>
        <v>0</v>
      </c>
      <c r="S208" s="485">
        <f>SUM('3-1'!S208,'3-2'!S208)</f>
        <v>0</v>
      </c>
      <c r="T208" s="487">
        <f>SUM('3-1'!T208,'3-2'!T208)</f>
        <v>0</v>
      </c>
      <c r="U208" s="487">
        <f>SUM('3-1'!U208,'3-2'!U208)</f>
        <v>0</v>
      </c>
      <c r="V208" s="487">
        <f>SUM('3-1'!V208,'3-2'!V208)</f>
        <v>0</v>
      </c>
      <c r="W208" s="605">
        <f>SUM('3-1'!W208,'3-2'!W208)</f>
        <v>0</v>
      </c>
      <c r="X208" s="485">
        <f>SUM('3-1'!X208,'3-2'!X208)</f>
        <v>196</v>
      </c>
      <c r="Y208" s="487">
        <f>SUM('3-1'!Y208,'3-2'!Y208)</f>
        <v>188</v>
      </c>
      <c r="Z208" s="487">
        <f>SUM('3-1'!Z208,'3-2'!Z208)</f>
        <v>24931</v>
      </c>
      <c r="AA208" s="487">
        <f>SUM('3-1'!AA208,'3-2'!AA208)</f>
        <v>11761</v>
      </c>
      <c r="AB208" s="605">
        <f>SUM('3-1'!AB208,'3-2'!AB208)</f>
        <v>13170</v>
      </c>
      <c r="AC208" s="485">
        <f>SUM('3-1'!AC208,'3-2'!AC208)</f>
        <v>3686</v>
      </c>
      <c r="AD208" s="487">
        <f>SUM('3-1'!AD208,'3-2'!AD208)</f>
        <v>3686</v>
      </c>
      <c r="AE208" s="487">
        <f>SUM('3-1'!AE208,'3-2'!AE208)</f>
        <v>35526</v>
      </c>
      <c r="AF208" s="487">
        <f>SUM('3-1'!AF208,'3-2'!AF208)</f>
        <v>35526</v>
      </c>
      <c r="AG208" s="605">
        <f>SUM('3-1'!AG208,'3-2'!AG208)</f>
        <v>0</v>
      </c>
      <c r="AH208" s="485">
        <f>SUM('3-1'!AH208,'3-2'!AH208)</f>
        <v>149</v>
      </c>
      <c r="AI208" s="487">
        <f>SUM('3-1'!AI208,'3-2'!AI208)</f>
        <v>149</v>
      </c>
      <c r="AJ208" s="487">
        <f>SUM('3-1'!AJ208,'3-2'!AJ208)</f>
        <v>9663</v>
      </c>
      <c r="AK208" s="487">
        <f>SUM('3-1'!AK208,'3-2'!AK208)</f>
        <v>5900</v>
      </c>
      <c r="AL208" s="605">
        <f>SUM('3-1'!AL208,'3-2'!AL208)</f>
        <v>3763</v>
      </c>
      <c r="AM208" s="485">
        <f>SUM('3-1'!AM208,'3-2'!AM208)</f>
        <v>0</v>
      </c>
      <c r="AN208" s="487">
        <f>SUM('3-1'!AN208,'3-2'!AN208)</f>
        <v>0</v>
      </c>
      <c r="AO208" s="487">
        <f>SUM('3-1'!AO208,'3-2'!AO208)</f>
        <v>0</v>
      </c>
      <c r="AP208" s="487">
        <f>SUM('3-1'!AP208,'3-2'!AP208)</f>
        <v>0</v>
      </c>
      <c r="AQ208" s="605">
        <f>SUM('3-1'!AQ208,'3-2'!AQ208)</f>
        <v>0</v>
      </c>
      <c r="AR208" s="519">
        <f>SUM('3-1'!AR208,'3-2'!AR208)</f>
        <v>13742</v>
      </c>
    </row>
    <row r="209" spans="1:44" ht="17.25">
      <c r="A209" s="1651"/>
      <c r="B209" s="1647" t="s">
        <v>71</v>
      </c>
      <c r="C209" s="54" t="s">
        <v>43</v>
      </c>
      <c r="D209" s="1538">
        <f t="shared" si="638"/>
        <v>6343</v>
      </c>
      <c r="E209" s="1539">
        <f t="shared" si="638"/>
        <v>6339</v>
      </c>
      <c r="F209" s="259">
        <f t="shared" si="641"/>
        <v>33145</v>
      </c>
      <c r="G209" s="259">
        <f t="shared" si="639"/>
        <v>32875</v>
      </c>
      <c r="H209" s="258">
        <f t="shared" si="640"/>
        <v>270</v>
      </c>
      <c r="I209" s="391">
        <f>SUM('3-1'!I209,'3-2'!I209)</f>
        <v>1</v>
      </c>
      <c r="J209" s="390">
        <f>SUM('3-1'!J209,'3-2'!J209)</f>
        <v>1</v>
      </c>
      <c r="K209" s="390">
        <f>SUM('3-1'!K209,'3-2'!K209)</f>
        <v>39</v>
      </c>
      <c r="L209" s="390">
        <f>SUM('3-1'!L209,'3-2'!L209)</f>
        <v>38</v>
      </c>
      <c r="M209" s="392">
        <f>SUM('3-1'!M209,'3-2'!M209)</f>
        <v>1</v>
      </c>
      <c r="N209" s="391">
        <f>SUM('3-1'!N209,'3-2'!N209)</f>
        <v>8</v>
      </c>
      <c r="O209" s="390">
        <f>SUM('3-1'!O209,'3-2'!O209)</f>
        <v>4</v>
      </c>
      <c r="P209" s="390">
        <f>SUM('3-1'!P209,'3-2'!P209)</f>
        <v>69</v>
      </c>
      <c r="Q209" s="390">
        <f>SUM('3-1'!Q209,'3-2'!Q209)</f>
        <v>0</v>
      </c>
      <c r="R209" s="392">
        <f>SUM('3-1'!R209,'3-2'!R209)</f>
        <v>69</v>
      </c>
      <c r="S209" s="391">
        <f>SUM('3-1'!S209,'3-2'!S209)</f>
        <v>10</v>
      </c>
      <c r="T209" s="390">
        <f>SUM('3-1'!T209,'3-2'!T209)</f>
        <v>10</v>
      </c>
      <c r="U209" s="390">
        <f>SUM('3-1'!U209,'3-2'!U209)</f>
        <v>465</v>
      </c>
      <c r="V209" s="390">
        <f>SUM('3-1'!V209,'3-2'!V209)</f>
        <v>265</v>
      </c>
      <c r="W209" s="392">
        <f>SUM('3-1'!W209,'3-2'!W209)</f>
        <v>200</v>
      </c>
      <c r="X209" s="391">
        <f>SUM('3-1'!X209,'3-2'!X209)</f>
        <v>0</v>
      </c>
      <c r="Y209" s="390">
        <f>SUM('3-1'!Y209,'3-2'!Y209)</f>
        <v>0</v>
      </c>
      <c r="Z209" s="390">
        <f>SUM('3-1'!Z209,'3-2'!Z209)</f>
        <v>0</v>
      </c>
      <c r="AA209" s="390">
        <f>SUM('3-1'!AA209,'3-2'!AA209)</f>
        <v>0</v>
      </c>
      <c r="AB209" s="392">
        <f>SUM('3-1'!AB209,'3-2'!AB209)</f>
        <v>0</v>
      </c>
      <c r="AC209" s="391">
        <f>SUM('3-1'!AC209,'3-2'!AC209)</f>
        <v>6324</v>
      </c>
      <c r="AD209" s="390">
        <f>SUM('3-1'!AD209,'3-2'!AD209)</f>
        <v>6324</v>
      </c>
      <c r="AE209" s="390">
        <f>SUM('3-1'!AE209,'3-2'!AE209)</f>
        <v>32572</v>
      </c>
      <c r="AF209" s="390">
        <f>SUM('3-1'!AF209,'3-2'!AF209)</f>
        <v>32572</v>
      </c>
      <c r="AG209" s="392">
        <f>SUM('3-1'!AG209,'3-2'!AG209)</f>
        <v>0</v>
      </c>
      <c r="AH209" s="391">
        <f>SUM('3-1'!AH209,'3-2'!AH209)</f>
        <v>0</v>
      </c>
      <c r="AI209" s="390">
        <f>SUM('3-1'!AI209,'3-2'!AI209)</f>
        <v>0</v>
      </c>
      <c r="AJ209" s="390">
        <f>SUM('3-1'!AJ209,'3-2'!AJ209)</f>
        <v>0</v>
      </c>
      <c r="AK209" s="390">
        <f>SUM('3-1'!AK209,'3-2'!AK209)</f>
        <v>0</v>
      </c>
      <c r="AL209" s="392">
        <f>SUM('3-1'!AL209,'3-2'!AL209)</f>
        <v>0</v>
      </c>
      <c r="AM209" s="391">
        <f>SUM('3-1'!AM209,'3-2'!AM209)</f>
        <v>0</v>
      </c>
      <c r="AN209" s="390">
        <f>SUM('3-1'!AN209,'3-2'!AN209)</f>
        <v>0</v>
      </c>
      <c r="AO209" s="390">
        <f>SUM('3-1'!AO209,'3-2'!AO209)</f>
        <v>0</v>
      </c>
      <c r="AP209" s="390">
        <f>SUM('3-1'!AP209,'3-2'!AP209)</f>
        <v>0</v>
      </c>
      <c r="AQ209" s="392">
        <f>SUM('3-1'!AQ209,'3-2'!AQ209)</f>
        <v>0</v>
      </c>
      <c r="AR209" s="370">
        <f>SUM('3-1'!AR209,'3-2'!AR209)</f>
        <v>221</v>
      </c>
    </row>
    <row r="210" spans="1:44" ht="17.25">
      <c r="A210" s="1651"/>
      <c r="B210" s="1646"/>
      <c r="C210" s="40" t="s">
        <v>44</v>
      </c>
      <c r="D210" s="612">
        <f t="shared" si="638"/>
        <v>4324</v>
      </c>
      <c r="E210" s="1541">
        <f t="shared" si="638"/>
        <v>4320</v>
      </c>
      <c r="F210" s="534">
        <f t="shared" si="641"/>
        <v>25813</v>
      </c>
      <c r="G210" s="534">
        <f t="shared" si="639"/>
        <v>25743</v>
      </c>
      <c r="H210" s="533">
        <f t="shared" si="640"/>
        <v>70</v>
      </c>
      <c r="I210" s="397">
        <f>SUM('3-1'!I210,'3-2'!I210)</f>
        <v>1</v>
      </c>
      <c r="J210" s="398">
        <f>SUM('3-1'!J210,'3-2'!J210)</f>
        <v>1</v>
      </c>
      <c r="K210" s="398">
        <f>SUM('3-1'!K210,'3-2'!K210)</f>
        <v>30</v>
      </c>
      <c r="L210" s="398">
        <f>SUM('3-1'!L210,'3-2'!L210)</f>
        <v>29</v>
      </c>
      <c r="M210" s="399">
        <f>SUM('3-1'!M210,'3-2'!M210)</f>
        <v>1</v>
      </c>
      <c r="N210" s="397">
        <f>SUM('3-1'!N210,'3-2'!N210)</f>
        <v>8</v>
      </c>
      <c r="O210" s="398">
        <f>SUM('3-1'!O210,'3-2'!O210)</f>
        <v>4</v>
      </c>
      <c r="P210" s="398">
        <f>SUM('3-1'!P210,'3-2'!P210)</f>
        <v>69</v>
      </c>
      <c r="Q210" s="398">
        <f>SUM('3-1'!Q210,'3-2'!Q210)</f>
        <v>0</v>
      </c>
      <c r="R210" s="399">
        <f>SUM('3-1'!R210,'3-2'!R210)</f>
        <v>69</v>
      </c>
      <c r="S210" s="397">
        <f>SUM('3-1'!S210,'3-2'!S210)</f>
        <v>0</v>
      </c>
      <c r="T210" s="398">
        <f>SUM('3-1'!T210,'3-2'!T210)</f>
        <v>0</v>
      </c>
      <c r="U210" s="398">
        <f>SUM('3-1'!U210,'3-2'!U210)</f>
        <v>0</v>
      </c>
      <c r="V210" s="398">
        <f>SUM('3-1'!V210,'3-2'!V210)</f>
        <v>0</v>
      </c>
      <c r="W210" s="399">
        <f>SUM('3-1'!W210,'3-2'!W210)</f>
        <v>0</v>
      </c>
      <c r="X210" s="397">
        <f>SUM('3-1'!X210,'3-2'!X210)</f>
        <v>0</v>
      </c>
      <c r="Y210" s="398">
        <f>SUM('3-1'!Y210,'3-2'!Y210)</f>
        <v>0</v>
      </c>
      <c r="Z210" s="398">
        <f>SUM('3-1'!Z210,'3-2'!Z210)</f>
        <v>0</v>
      </c>
      <c r="AA210" s="398">
        <f>SUM('3-1'!AA210,'3-2'!AA210)</f>
        <v>0</v>
      </c>
      <c r="AB210" s="399">
        <f>SUM('3-1'!AB210,'3-2'!AB210)</f>
        <v>0</v>
      </c>
      <c r="AC210" s="397">
        <f>SUM('3-1'!AC210,'3-2'!AC210)</f>
        <v>4315</v>
      </c>
      <c r="AD210" s="398">
        <f>SUM('3-1'!AD210,'3-2'!AD210)</f>
        <v>4315</v>
      </c>
      <c r="AE210" s="398">
        <f>SUM('3-1'!AE210,'3-2'!AE210)</f>
        <v>25714</v>
      </c>
      <c r="AF210" s="398">
        <f>SUM('3-1'!AF210,'3-2'!AF210)</f>
        <v>25714</v>
      </c>
      <c r="AG210" s="399">
        <f>SUM('3-1'!AG210,'3-2'!AG210)</f>
        <v>0</v>
      </c>
      <c r="AH210" s="397">
        <f>SUM('3-1'!AH210,'3-2'!AH210)</f>
        <v>0</v>
      </c>
      <c r="AI210" s="398">
        <f>SUM('3-1'!AI210,'3-2'!AI210)</f>
        <v>0</v>
      </c>
      <c r="AJ210" s="398">
        <f>SUM('3-1'!AJ210,'3-2'!AJ210)</f>
        <v>0</v>
      </c>
      <c r="AK210" s="398">
        <f>SUM('3-1'!AK210,'3-2'!AK210)</f>
        <v>0</v>
      </c>
      <c r="AL210" s="399">
        <f>SUM('3-1'!AL210,'3-2'!AL210)</f>
        <v>0</v>
      </c>
      <c r="AM210" s="397">
        <f>SUM('3-1'!AM210,'3-2'!AM210)</f>
        <v>0</v>
      </c>
      <c r="AN210" s="398">
        <f>SUM('3-1'!AN210,'3-2'!AN210)</f>
        <v>0</v>
      </c>
      <c r="AO210" s="398">
        <f>SUM('3-1'!AO210,'3-2'!AO210)</f>
        <v>0</v>
      </c>
      <c r="AP210" s="398">
        <f>SUM('3-1'!AP210,'3-2'!AP210)</f>
        <v>0</v>
      </c>
      <c r="AQ210" s="399">
        <f>SUM('3-1'!AQ210,'3-2'!AQ210)</f>
        <v>0</v>
      </c>
      <c r="AR210" s="371">
        <f>SUM('3-1'!AR210,'3-2'!AR210)</f>
        <v>149</v>
      </c>
    </row>
    <row r="211" spans="1:44" ht="17.25">
      <c r="A211" s="1651"/>
      <c r="B211" s="1647" t="s">
        <v>72</v>
      </c>
      <c r="C211" s="54" t="s">
        <v>43</v>
      </c>
      <c r="D211" s="603">
        <f t="shared" si="638"/>
        <v>0</v>
      </c>
      <c r="E211" s="1536">
        <f t="shared" si="638"/>
        <v>0</v>
      </c>
      <c r="F211" s="535">
        <f t="shared" si="641"/>
        <v>0</v>
      </c>
      <c r="G211" s="535">
        <f t="shared" si="639"/>
        <v>0</v>
      </c>
      <c r="H211" s="536">
        <f t="shared" si="640"/>
        <v>0</v>
      </c>
      <c r="I211" s="488">
        <f>SUM('3-1'!I211,'3-2'!I211)</f>
        <v>0</v>
      </c>
      <c r="J211" s="489">
        <f>SUM('3-1'!J211,'3-2'!J211)</f>
        <v>0</v>
      </c>
      <c r="K211" s="489">
        <f>SUM('3-1'!K211,'3-2'!K211)</f>
        <v>0</v>
      </c>
      <c r="L211" s="489">
        <f>SUM('3-1'!L211,'3-2'!L211)</f>
        <v>0</v>
      </c>
      <c r="M211" s="490">
        <f>SUM('3-1'!M211,'3-2'!M211)</f>
        <v>0</v>
      </c>
      <c r="N211" s="488">
        <f>SUM('3-1'!N211,'3-2'!N211)</f>
        <v>0</v>
      </c>
      <c r="O211" s="489">
        <f>SUM('3-1'!O211,'3-2'!O211)</f>
        <v>0</v>
      </c>
      <c r="P211" s="489">
        <f>SUM('3-1'!P211,'3-2'!P211)</f>
        <v>0</v>
      </c>
      <c r="Q211" s="489">
        <f>SUM('3-1'!Q211,'3-2'!Q211)</f>
        <v>0</v>
      </c>
      <c r="R211" s="490">
        <f>SUM('3-1'!R211,'3-2'!R211)</f>
        <v>0</v>
      </c>
      <c r="S211" s="488">
        <f>SUM('3-1'!S211,'3-2'!S211)</f>
        <v>0</v>
      </c>
      <c r="T211" s="489">
        <f>SUM('3-1'!T211,'3-2'!T211)</f>
        <v>0</v>
      </c>
      <c r="U211" s="489">
        <f>SUM('3-1'!U211,'3-2'!U211)</f>
        <v>0</v>
      </c>
      <c r="V211" s="489">
        <f>SUM('3-1'!V211,'3-2'!V211)</f>
        <v>0</v>
      </c>
      <c r="W211" s="490">
        <f>SUM('3-1'!W211,'3-2'!W211)</f>
        <v>0</v>
      </c>
      <c r="X211" s="488">
        <f>SUM('3-1'!X211,'3-2'!X211)</f>
        <v>0</v>
      </c>
      <c r="Y211" s="489">
        <f>SUM('3-1'!Y211,'3-2'!Y211)</f>
        <v>0</v>
      </c>
      <c r="Z211" s="489">
        <f>SUM('3-1'!Z211,'3-2'!Z211)</f>
        <v>0</v>
      </c>
      <c r="AA211" s="489">
        <f>SUM('3-1'!AA211,'3-2'!AA211)</f>
        <v>0</v>
      </c>
      <c r="AB211" s="490">
        <f>SUM('3-1'!AB211,'3-2'!AB211)</f>
        <v>0</v>
      </c>
      <c r="AC211" s="488">
        <f>SUM('3-1'!AC211,'3-2'!AC211)</f>
        <v>0</v>
      </c>
      <c r="AD211" s="489">
        <f>SUM('3-1'!AD211,'3-2'!AD211)</f>
        <v>0</v>
      </c>
      <c r="AE211" s="489">
        <f>SUM('3-1'!AE211,'3-2'!AE211)</f>
        <v>0</v>
      </c>
      <c r="AF211" s="489">
        <f>SUM('3-1'!AF211,'3-2'!AF211)</f>
        <v>0</v>
      </c>
      <c r="AG211" s="490">
        <f>SUM('3-1'!AG211,'3-2'!AG211)</f>
        <v>0</v>
      </c>
      <c r="AH211" s="488">
        <f>SUM('3-1'!AH211,'3-2'!AH211)</f>
        <v>0</v>
      </c>
      <c r="AI211" s="489">
        <f>SUM('3-1'!AI211,'3-2'!AI211)</f>
        <v>0</v>
      </c>
      <c r="AJ211" s="489">
        <f>SUM('3-1'!AJ211,'3-2'!AJ211)</f>
        <v>0</v>
      </c>
      <c r="AK211" s="489">
        <f>SUM('3-1'!AK211,'3-2'!AK211)</f>
        <v>0</v>
      </c>
      <c r="AL211" s="490">
        <f>SUM('3-1'!AL211,'3-2'!AL211)</f>
        <v>0</v>
      </c>
      <c r="AM211" s="488">
        <f>SUM('3-1'!AM211,'3-2'!AM211)</f>
        <v>0</v>
      </c>
      <c r="AN211" s="489">
        <f>SUM('3-1'!AN211,'3-2'!AN211)</f>
        <v>0</v>
      </c>
      <c r="AO211" s="489">
        <f>SUM('3-1'!AO211,'3-2'!AO211)</f>
        <v>0</v>
      </c>
      <c r="AP211" s="489">
        <f>SUM('3-1'!AP211,'3-2'!AP211)</f>
        <v>0</v>
      </c>
      <c r="AQ211" s="490">
        <f>SUM('3-1'!AQ211,'3-2'!AQ211)</f>
        <v>0</v>
      </c>
      <c r="AR211" s="601">
        <f>SUM('3-1'!AR211,'3-2'!AR211)</f>
        <v>0</v>
      </c>
    </row>
    <row r="212" spans="1:44" ht="17.25">
      <c r="A212" s="1651"/>
      <c r="B212" s="1646"/>
      <c r="C212" s="40" t="s">
        <v>44</v>
      </c>
      <c r="D212" s="532">
        <f t="shared" si="638"/>
        <v>0</v>
      </c>
      <c r="E212" s="1540">
        <f t="shared" si="638"/>
        <v>0</v>
      </c>
      <c r="F212" s="525">
        <f t="shared" si="641"/>
        <v>0</v>
      </c>
      <c r="G212" s="525">
        <f t="shared" si="639"/>
        <v>0</v>
      </c>
      <c r="H212" s="526">
        <f t="shared" si="640"/>
        <v>0</v>
      </c>
      <c r="I212" s="485">
        <f>SUM('3-1'!I212,'3-2'!I212)</f>
        <v>0</v>
      </c>
      <c r="J212" s="487">
        <f>SUM('3-1'!J212,'3-2'!J212)</f>
        <v>0</v>
      </c>
      <c r="K212" s="487">
        <f>SUM('3-1'!K212,'3-2'!K212)</f>
        <v>0</v>
      </c>
      <c r="L212" s="487">
        <f>SUM('3-1'!L212,'3-2'!L212)</f>
        <v>0</v>
      </c>
      <c r="M212" s="605">
        <f>SUM('3-1'!M212,'3-2'!M212)</f>
        <v>0</v>
      </c>
      <c r="N212" s="485">
        <f>SUM('3-1'!N212,'3-2'!N212)</f>
        <v>0</v>
      </c>
      <c r="O212" s="487">
        <f>SUM('3-1'!O212,'3-2'!O212)</f>
        <v>0</v>
      </c>
      <c r="P212" s="487">
        <f>SUM('3-1'!P212,'3-2'!P212)</f>
        <v>0</v>
      </c>
      <c r="Q212" s="487">
        <f>SUM('3-1'!Q212,'3-2'!Q212)</f>
        <v>0</v>
      </c>
      <c r="R212" s="605">
        <f>SUM('3-1'!R212,'3-2'!R212)</f>
        <v>0</v>
      </c>
      <c r="S212" s="485">
        <f>SUM('3-1'!S212,'3-2'!S212)</f>
        <v>0</v>
      </c>
      <c r="T212" s="487">
        <f>SUM('3-1'!T212,'3-2'!T212)</f>
        <v>0</v>
      </c>
      <c r="U212" s="487">
        <f>SUM('3-1'!U212,'3-2'!U212)</f>
        <v>0</v>
      </c>
      <c r="V212" s="487">
        <f>SUM('3-1'!V212,'3-2'!V212)</f>
        <v>0</v>
      </c>
      <c r="W212" s="605">
        <f>SUM('3-1'!W212,'3-2'!W212)</f>
        <v>0</v>
      </c>
      <c r="X212" s="485">
        <f>SUM('3-1'!X212,'3-2'!X212)</f>
        <v>0</v>
      </c>
      <c r="Y212" s="487">
        <f>SUM('3-1'!Y212,'3-2'!Y212)</f>
        <v>0</v>
      </c>
      <c r="Z212" s="487">
        <f>SUM('3-1'!Z212,'3-2'!Z212)</f>
        <v>0</v>
      </c>
      <c r="AA212" s="487">
        <f>SUM('3-1'!AA212,'3-2'!AA212)</f>
        <v>0</v>
      </c>
      <c r="AB212" s="605">
        <f>SUM('3-1'!AB212,'3-2'!AB212)</f>
        <v>0</v>
      </c>
      <c r="AC212" s="485">
        <f>SUM('3-1'!AC212,'3-2'!AC212)</f>
        <v>0</v>
      </c>
      <c r="AD212" s="487">
        <f>SUM('3-1'!AD212,'3-2'!AD212)</f>
        <v>0</v>
      </c>
      <c r="AE212" s="487">
        <f>SUM('3-1'!AE212,'3-2'!AE212)</f>
        <v>0</v>
      </c>
      <c r="AF212" s="487">
        <f>SUM('3-1'!AF212,'3-2'!AF212)</f>
        <v>0</v>
      </c>
      <c r="AG212" s="605">
        <f>SUM('3-1'!AG212,'3-2'!AG212)</f>
        <v>0</v>
      </c>
      <c r="AH212" s="485">
        <f>SUM('3-1'!AH212,'3-2'!AH212)</f>
        <v>0</v>
      </c>
      <c r="AI212" s="487">
        <f>SUM('3-1'!AI212,'3-2'!AI212)</f>
        <v>0</v>
      </c>
      <c r="AJ212" s="487">
        <f>SUM('3-1'!AJ212,'3-2'!AJ212)</f>
        <v>0</v>
      </c>
      <c r="AK212" s="487">
        <f>SUM('3-1'!AK212,'3-2'!AK212)</f>
        <v>0</v>
      </c>
      <c r="AL212" s="605">
        <f>SUM('3-1'!AL212,'3-2'!AL212)</f>
        <v>0</v>
      </c>
      <c r="AM212" s="485">
        <f>SUM('3-1'!AM212,'3-2'!AM212)</f>
        <v>0</v>
      </c>
      <c r="AN212" s="487">
        <f>SUM('3-1'!AN212,'3-2'!AN212)</f>
        <v>0</v>
      </c>
      <c r="AO212" s="487">
        <f>SUM('3-1'!AO212,'3-2'!AO212)</f>
        <v>0</v>
      </c>
      <c r="AP212" s="487">
        <f>SUM('3-1'!AP212,'3-2'!AP212)</f>
        <v>0</v>
      </c>
      <c r="AQ212" s="605">
        <f>SUM('3-1'!AQ212,'3-2'!AQ212)</f>
        <v>0</v>
      </c>
      <c r="AR212" s="519">
        <f>SUM('3-1'!AR212,'3-2'!AR212)</f>
        <v>0</v>
      </c>
    </row>
    <row r="213" spans="1:44" ht="17.25">
      <c r="A213" s="1651"/>
      <c r="B213" s="1647" t="s">
        <v>73</v>
      </c>
      <c r="C213" s="54" t="s">
        <v>43</v>
      </c>
      <c r="D213" s="1538">
        <f t="shared" si="638"/>
        <v>253</v>
      </c>
      <c r="E213" s="1539">
        <f t="shared" si="638"/>
        <v>196</v>
      </c>
      <c r="F213" s="259">
        <f t="shared" si="641"/>
        <v>30700</v>
      </c>
      <c r="G213" s="259">
        <f t="shared" si="639"/>
        <v>0</v>
      </c>
      <c r="H213" s="258">
        <f t="shared" si="640"/>
        <v>30700</v>
      </c>
      <c r="I213" s="391">
        <f>SUM('3-1'!I213,'3-2'!I213)</f>
        <v>251</v>
      </c>
      <c r="J213" s="390">
        <f>SUM('3-1'!J213,'3-2'!J213)</f>
        <v>194</v>
      </c>
      <c r="K213" s="390">
        <f>SUM('3-1'!K213,'3-2'!K213)</f>
        <v>30467</v>
      </c>
      <c r="L213" s="390">
        <f>SUM('3-1'!L213,'3-2'!L213)</f>
        <v>0</v>
      </c>
      <c r="M213" s="392">
        <f>SUM('3-1'!M213,'3-2'!M213)</f>
        <v>30467</v>
      </c>
      <c r="N213" s="391">
        <f>SUM('3-1'!N213,'3-2'!N213)</f>
        <v>0</v>
      </c>
      <c r="O213" s="390">
        <f>SUM('3-1'!O213,'3-2'!O213)</f>
        <v>0</v>
      </c>
      <c r="P213" s="390">
        <f>SUM('3-1'!P213,'3-2'!P213)</f>
        <v>0</v>
      </c>
      <c r="Q213" s="390">
        <f>SUM('3-1'!Q213,'3-2'!Q213)</f>
        <v>0</v>
      </c>
      <c r="R213" s="392">
        <f>SUM('3-1'!R213,'3-2'!R213)</f>
        <v>0</v>
      </c>
      <c r="S213" s="391">
        <f>SUM('3-1'!S213,'3-2'!S213)</f>
        <v>2</v>
      </c>
      <c r="T213" s="390">
        <f>SUM('3-1'!T213,'3-2'!T213)</f>
        <v>2</v>
      </c>
      <c r="U213" s="390">
        <f>SUM('3-1'!U213,'3-2'!U213)</f>
        <v>233</v>
      </c>
      <c r="V213" s="390">
        <f>SUM('3-1'!V213,'3-2'!V213)</f>
        <v>0</v>
      </c>
      <c r="W213" s="392">
        <f>SUM('3-1'!W213,'3-2'!W213)</f>
        <v>233</v>
      </c>
      <c r="X213" s="391">
        <f>SUM('3-1'!X213,'3-2'!X213)</f>
        <v>0</v>
      </c>
      <c r="Y213" s="390">
        <f>SUM('3-1'!Y213,'3-2'!Y213)</f>
        <v>0</v>
      </c>
      <c r="Z213" s="390">
        <f>SUM('3-1'!Z213,'3-2'!Z213)</f>
        <v>0</v>
      </c>
      <c r="AA213" s="390">
        <f>SUM('3-1'!AA213,'3-2'!AA213)</f>
        <v>0</v>
      </c>
      <c r="AB213" s="392">
        <f>SUM('3-1'!AB213,'3-2'!AB213)</f>
        <v>0</v>
      </c>
      <c r="AC213" s="391">
        <f>SUM('3-1'!AC213,'3-2'!AC213)</f>
        <v>0</v>
      </c>
      <c r="AD213" s="390">
        <f>SUM('3-1'!AD213,'3-2'!AD213)</f>
        <v>0</v>
      </c>
      <c r="AE213" s="390">
        <f>SUM('3-1'!AE213,'3-2'!AE213)</f>
        <v>0</v>
      </c>
      <c r="AF213" s="390">
        <f>SUM('3-1'!AF213,'3-2'!AF213)</f>
        <v>0</v>
      </c>
      <c r="AG213" s="392">
        <f>SUM('3-1'!AG213,'3-2'!AG213)</f>
        <v>0</v>
      </c>
      <c r="AH213" s="391">
        <f>SUM('3-1'!AH213,'3-2'!AH213)</f>
        <v>0</v>
      </c>
      <c r="AI213" s="390">
        <f>SUM('3-1'!AI213,'3-2'!AI213)</f>
        <v>0</v>
      </c>
      <c r="AJ213" s="390">
        <f>SUM('3-1'!AJ213,'3-2'!AJ213)</f>
        <v>0</v>
      </c>
      <c r="AK213" s="390">
        <f>SUM('3-1'!AK213,'3-2'!AK213)</f>
        <v>0</v>
      </c>
      <c r="AL213" s="392">
        <f>SUM('3-1'!AL213,'3-2'!AL213)</f>
        <v>0</v>
      </c>
      <c r="AM213" s="391">
        <f>SUM('3-1'!AM213,'3-2'!AM213)</f>
        <v>0</v>
      </c>
      <c r="AN213" s="390">
        <f>SUM('3-1'!AN213,'3-2'!AN213)</f>
        <v>0</v>
      </c>
      <c r="AO213" s="390">
        <f>SUM('3-1'!AO213,'3-2'!AO213)</f>
        <v>0</v>
      </c>
      <c r="AP213" s="390">
        <f>SUM('3-1'!AP213,'3-2'!AP213)</f>
        <v>0</v>
      </c>
      <c r="AQ213" s="392">
        <f>SUM('3-1'!AQ213,'3-2'!AQ213)</f>
        <v>0</v>
      </c>
      <c r="AR213" s="370">
        <f>SUM('3-1'!AR213,'3-2'!AR213)</f>
        <v>6755</v>
      </c>
    </row>
    <row r="214" spans="1:44" ht="17.25">
      <c r="A214" s="1651"/>
      <c r="B214" s="1646"/>
      <c r="C214" s="40" t="s">
        <v>44</v>
      </c>
      <c r="D214" s="612">
        <f t="shared" si="638"/>
        <v>249</v>
      </c>
      <c r="E214" s="1541">
        <f t="shared" si="638"/>
        <v>196</v>
      </c>
      <c r="F214" s="534">
        <f t="shared" si="641"/>
        <v>30700</v>
      </c>
      <c r="G214" s="534">
        <f t="shared" si="639"/>
        <v>0</v>
      </c>
      <c r="H214" s="533">
        <f t="shared" si="640"/>
        <v>30700</v>
      </c>
      <c r="I214" s="397">
        <f>SUM('3-1'!I214,'3-2'!I214)</f>
        <v>247</v>
      </c>
      <c r="J214" s="398">
        <f>SUM('3-1'!J214,'3-2'!J214)</f>
        <v>194</v>
      </c>
      <c r="K214" s="398">
        <f>SUM('3-1'!K214,'3-2'!K214)</f>
        <v>30467</v>
      </c>
      <c r="L214" s="398">
        <f>SUM('3-1'!L214,'3-2'!L214)</f>
        <v>0</v>
      </c>
      <c r="M214" s="399">
        <f>SUM('3-1'!M214,'3-2'!M214)</f>
        <v>30467</v>
      </c>
      <c r="N214" s="397">
        <f>SUM('3-1'!N214,'3-2'!N214)</f>
        <v>0</v>
      </c>
      <c r="O214" s="398">
        <f>SUM('3-1'!O214,'3-2'!O214)</f>
        <v>0</v>
      </c>
      <c r="P214" s="398">
        <f>SUM('3-1'!P214,'3-2'!P214)</f>
        <v>0</v>
      </c>
      <c r="Q214" s="398">
        <f>SUM('3-1'!Q214,'3-2'!Q214)</f>
        <v>0</v>
      </c>
      <c r="R214" s="399">
        <f>SUM('3-1'!R214,'3-2'!R214)</f>
        <v>0</v>
      </c>
      <c r="S214" s="397">
        <f>SUM('3-1'!S214,'3-2'!S214)</f>
        <v>2</v>
      </c>
      <c r="T214" s="398">
        <f>SUM('3-1'!T214,'3-2'!T214)</f>
        <v>2</v>
      </c>
      <c r="U214" s="398">
        <f>SUM('3-1'!U214,'3-2'!U214)</f>
        <v>233</v>
      </c>
      <c r="V214" s="398">
        <f>SUM('3-1'!V214,'3-2'!V214)</f>
        <v>0</v>
      </c>
      <c r="W214" s="399">
        <f>SUM('3-1'!W214,'3-2'!W214)</f>
        <v>233</v>
      </c>
      <c r="X214" s="397">
        <f>SUM('3-1'!X214,'3-2'!X214)</f>
        <v>0</v>
      </c>
      <c r="Y214" s="398">
        <f>SUM('3-1'!Y214,'3-2'!Y214)</f>
        <v>0</v>
      </c>
      <c r="Z214" s="398">
        <f>SUM('3-1'!Z214,'3-2'!Z214)</f>
        <v>0</v>
      </c>
      <c r="AA214" s="398">
        <f>SUM('3-1'!AA214,'3-2'!AA214)</f>
        <v>0</v>
      </c>
      <c r="AB214" s="399">
        <f>SUM('3-1'!AB214,'3-2'!AB214)</f>
        <v>0</v>
      </c>
      <c r="AC214" s="397">
        <f>SUM('3-1'!AC214,'3-2'!AC214)</f>
        <v>0</v>
      </c>
      <c r="AD214" s="398">
        <f>SUM('3-1'!AD214,'3-2'!AD214)</f>
        <v>0</v>
      </c>
      <c r="AE214" s="398">
        <f>SUM('3-1'!AE214,'3-2'!AE214)</f>
        <v>0</v>
      </c>
      <c r="AF214" s="398">
        <f>SUM('3-1'!AF214,'3-2'!AF214)</f>
        <v>0</v>
      </c>
      <c r="AG214" s="399">
        <f>SUM('3-1'!AG214,'3-2'!AG214)</f>
        <v>0</v>
      </c>
      <c r="AH214" s="397">
        <f>SUM('3-1'!AH214,'3-2'!AH214)</f>
        <v>0</v>
      </c>
      <c r="AI214" s="398">
        <f>SUM('3-1'!AI214,'3-2'!AI214)</f>
        <v>0</v>
      </c>
      <c r="AJ214" s="398">
        <f>SUM('3-1'!AJ214,'3-2'!AJ214)</f>
        <v>0</v>
      </c>
      <c r="AK214" s="398">
        <f>SUM('3-1'!AK214,'3-2'!AK214)</f>
        <v>0</v>
      </c>
      <c r="AL214" s="399">
        <f>SUM('3-1'!AL214,'3-2'!AL214)</f>
        <v>0</v>
      </c>
      <c r="AM214" s="397">
        <f>SUM('3-1'!AM214,'3-2'!AM214)</f>
        <v>0</v>
      </c>
      <c r="AN214" s="398">
        <f>SUM('3-1'!AN214,'3-2'!AN214)</f>
        <v>0</v>
      </c>
      <c r="AO214" s="398">
        <f>SUM('3-1'!AO214,'3-2'!AO214)</f>
        <v>0</v>
      </c>
      <c r="AP214" s="398">
        <f>SUM('3-1'!AP214,'3-2'!AP214)</f>
        <v>0</v>
      </c>
      <c r="AQ214" s="399">
        <f>SUM('3-1'!AQ214,'3-2'!AQ214)</f>
        <v>0</v>
      </c>
      <c r="AR214" s="371">
        <f>SUM('3-1'!AR214,'3-2'!AR214)</f>
        <v>6755</v>
      </c>
    </row>
    <row r="215" spans="1:44" ht="17.25">
      <c r="A215" s="1651"/>
      <c r="B215" s="1647" t="s">
        <v>74</v>
      </c>
      <c r="C215" s="54" t="s">
        <v>43</v>
      </c>
      <c r="D215" s="603">
        <f t="shared" si="638"/>
        <v>3851</v>
      </c>
      <c r="E215" s="1536">
        <f t="shared" si="638"/>
        <v>3849</v>
      </c>
      <c r="F215" s="535">
        <f t="shared" si="641"/>
        <v>36765</v>
      </c>
      <c r="G215" s="535">
        <f t="shared" si="639"/>
        <v>31592</v>
      </c>
      <c r="H215" s="536">
        <f t="shared" si="640"/>
        <v>5173</v>
      </c>
      <c r="I215" s="488">
        <f>SUM('3-1'!I215,'3-2'!I215)</f>
        <v>0</v>
      </c>
      <c r="J215" s="489">
        <f>SUM('3-1'!J215,'3-2'!J215)</f>
        <v>0</v>
      </c>
      <c r="K215" s="489">
        <f>SUM('3-1'!K215,'3-2'!K215)</f>
        <v>0</v>
      </c>
      <c r="L215" s="489">
        <f>SUM('3-1'!L215,'3-2'!L215)</f>
        <v>0</v>
      </c>
      <c r="M215" s="490">
        <f>SUM('3-1'!M215,'3-2'!M215)</f>
        <v>0</v>
      </c>
      <c r="N215" s="488">
        <f>SUM('3-1'!N215,'3-2'!N215)</f>
        <v>134</v>
      </c>
      <c r="O215" s="489">
        <f>SUM('3-1'!O215,'3-2'!O215)</f>
        <v>132</v>
      </c>
      <c r="P215" s="489">
        <f>SUM('3-1'!P215,'3-2'!P215)</f>
        <v>3919</v>
      </c>
      <c r="Q215" s="489">
        <f>SUM('3-1'!Q215,'3-2'!Q215)</f>
        <v>2681</v>
      </c>
      <c r="R215" s="490">
        <f>SUM('3-1'!R215,'3-2'!R215)</f>
        <v>1238</v>
      </c>
      <c r="S215" s="488">
        <f>SUM('3-1'!S215,'3-2'!S215)</f>
        <v>123</v>
      </c>
      <c r="T215" s="489">
        <f>SUM('3-1'!T215,'3-2'!T215)</f>
        <v>123</v>
      </c>
      <c r="U215" s="489">
        <f>SUM('3-1'!U215,'3-2'!U215)</f>
        <v>5298</v>
      </c>
      <c r="V215" s="489">
        <f>SUM('3-1'!V215,'3-2'!V215)</f>
        <v>1363</v>
      </c>
      <c r="W215" s="490">
        <f>SUM('3-1'!W215,'3-2'!W215)</f>
        <v>3935</v>
      </c>
      <c r="X215" s="488">
        <f>SUM('3-1'!X215,'3-2'!X215)</f>
        <v>0</v>
      </c>
      <c r="Y215" s="489">
        <f>SUM('3-1'!Y215,'3-2'!Y215)</f>
        <v>0</v>
      </c>
      <c r="Z215" s="489">
        <f>SUM('3-1'!Z215,'3-2'!Z215)</f>
        <v>0</v>
      </c>
      <c r="AA215" s="489">
        <f>SUM('3-1'!AA215,'3-2'!AA215)</f>
        <v>0</v>
      </c>
      <c r="AB215" s="490">
        <f>SUM('3-1'!AB215,'3-2'!AB215)</f>
        <v>0</v>
      </c>
      <c r="AC215" s="488">
        <f>SUM('3-1'!AC215,'3-2'!AC215)</f>
        <v>3594</v>
      </c>
      <c r="AD215" s="489">
        <f>SUM('3-1'!AD215,'3-2'!AD215)</f>
        <v>3594</v>
      </c>
      <c r="AE215" s="489">
        <f>SUM('3-1'!AE215,'3-2'!AE215)</f>
        <v>27548</v>
      </c>
      <c r="AF215" s="489">
        <f>SUM('3-1'!AF215,'3-2'!AF215)</f>
        <v>27548</v>
      </c>
      <c r="AG215" s="490">
        <f>SUM('3-1'!AG215,'3-2'!AG215)</f>
        <v>0</v>
      </c>
      <c r="AH215" s="488">
        <f>SUM('3-1'!AH215,'3-2'!AH215)</f>
        <v>0</v>
      </c>
      <c r="AI215" s="489">
        <f>SUM('3-1'!AI215,'3-2'!AI215)</f>
        <v>0</v>
      </c>
      <c r="AJ215" s="489">
        <f>SUM('3-1'!AJ215,'3-2'!AJ215)</f>
        <v>0</v>
      </c>
      <c r="AK215" s="489">
        <f>SUM('3-1'!AK215,'3-2'!AK215)</f>
        <v>0</v>
      </c>
      <c r="AL215" s="490">
        <f>SUM('3-1'!AL215,'3-2'!AL215)</f>
        <v>0</v>
      </c>
      <c r="AM215" s="488">
        <f>SUM('3-1'!AM215,'3-2'!AM215)</f>
        <v>0</v>
      </c>
      <c r="AN215" s="489">
        <f>SUM('3-1'!AN215,'3-2'!AN215)</f>
        <v>0</v>
      </c>
      <c r="AO215" s="489">
        <f>SUM('3-1'!AO215,'3-2'!AO215)</f>
        <v>0</v>
      </c>
      <c r="AP215" s="489">
        <f>SUM('3-1'!AP215,'3-2'!AP215)</f>
        <v>0</v>
      </c>
      <c r="AQ215" s="490">
        <f>SUM('3-1'!AQ215,'3-2'!AQ215)</f>
        <v>0</v>
      </c>
      <c r="AR215" s="601">
        <f>SUM('3-1'!AR215,'3-2'!AR215)</f>
        <v>1856</v>
      </c>
    </row>
    <row r="216" spans="1:44" ht="17.25">
      <c r="A216" s="1651"/>
      <c r="B216" s="1646"/>
      <c r="C216" s="40" t="s">
        <v>44</v>
      </c>
      <c r="D216" s="532">
        <f t="shared" si="638"/>
        <v>2604</v>
      </c>
      <c r="E216" s="1540">
        <f t="shared" si="638"/>
        <v>2602</v>
      </c>
      <c r="F216" s="525">
        <f t="shared" si="641"/>
        <v>22235</v>
      </c>
      <c r="G216" s="525">
        <f t="shared" si="639"/>
        <v>20279</v>
      </c>
      <c r="H216" s="526">
        <f t="shared" si="640"/>
        <v>1956</v>
      </c>
      <c r="I216" s="485">
        <f>SUM('3-1'!I216,'3-2'!I216)</f>
        <v>0</v>
      </c>
      <c r="J216" s="487">
        <f>SUM('3-1'!J216,'3-2'!J216)</f>
        <v>0</v>
      </c>
      <c r="K216" s="487">
        <f>SUM('3-1'!K216,'3-2'!K216)</f>
        <v>0</v>
      </c>
      <c r="L216" s="487">
        <f>SUM('3-1'!L216,'3-2'!L216)</f>
        <v>0</v>
      </c>
      <c r="M216" s="605">
        <f>SUM('3-1'!M216,'3-2'!M216)</f>
        <v>0</v>
      </c>
      <c r="N216" s="485">
        <f>SUM('3-1'!N216,'3-2'!N216)</f>
        <v>134</v>
      </c>
      <c r="O216" s="487">
        <f>SUM('3-1'!O216,'3-2'!O216)</f>
        <v>132</v>
      </c>
      <c r="P216" s="487">
        <f>SUM('3-1'!P216,'3-2'!P216)</f>
        <v>577</v>
      </c>
      <c r="Q216" s="487">
        <f>SUM('3-1'!Q216,'3-2'!Q216)</f>
        <v>397</v>
      </c>
      <c r="R216" s="605">
        <f>SUM('3-1'!R216,'3-2'!R216)</f>
        <v>180</v>
      </c>
      <c r="S216" s="485">
        <f>SUM('3-1'!S216,'3-2'!S216)</f>
        <v>11</v>
      </c>
      <c r="T216" s="487">
        <f>SUM('3-1'!T216,'3-2'!T216)</f>
        <v>11</v>
      </c>
      <c r="U216" s="487">
        <f>SUM('3-1'!U216,'3-2'!U216)</f>
        <v>1944</v>
      </c>
      <c r="V216" s="487">
        <f>SUM('3-1'!V216,'3-2'!V216)</f>
        <v>168</v>
      </c>
      <c r="W216" s="605">
        <f>SUM('3-1'!W216,'3-2'!W216)</f>
        <v>1776</v>
      </c>
      <c r="X216" s="485">
        <f>SUM('3-1'!X216,'3-2'!X216)</f>
        <v>0</v>
      </c>
      <c r="Y216" s="487">
        <f>SUM('3-1'!Y216,'3-2'!Y216)</f>
        <v>0</v>
      </c>
      <c r="Z216" s="487">
        <f>SUM('3-1'!Z216,'3-2'!Z216)</f>
        <v>0</v>
      </c>
      <c r="AA216" s="487">
        <f>SUM('3-1'!AA216,'3-2'!AA216)</f>
        <v>0</v>
      </c>
      <c r="AB216" s="605">
        <f>SUM('3-1'!AB216,'3-2'!AB216)</f>
        <v>0</v>
      </c>
      <c r="AC216" s="485">
        <f>SUM('3-1'!AC216,'3-2'!AC216)</f>
        <v>2459</v>
      </c>
      <c r="AD216" s="487">
        <f>SUM('3-1'!AD216,'3-2'!AD216)</f>
        <v>2459</v>
      </c>
      <c r="AE216" s="487">
        <f>SUM('3-1'!AE216,'3-2'!AE216)</f>
        <v>19714</v>
      </c>
      <c r="AF216" s="487">
        <f>SUM('3-1'!AF216,'3-2'!AF216)</f>
        <v>19714</v>
      </c>
      <c r="AG216" s="605">
        <f>SUM('3-1'!AG216,'3-2'!AG216)</f>
        <v>0</v>
      </c>
      <c r="AH216" s="485">
        <f>SUM('3-1'!AH216,'3-2'!AH216)</f>
        <v>0</v>
      </c>
      <c r="AI216" s="487">
        <f>SUM('3-1'!AI216,'3-2'!AI216)</f>
        <v>0</v>
      </c>
      <c r="AJ216" s="487">
        <f>SUM('3-1'!AJ216,'3-2'!AJ216)</f>
        <v>0</v>
      </c>
      <c r="AK216" s="487">
        <f>SUM('3-1'!AK216,'3-2'!AK216)</f>
        <v>0</v>
      </c>
      <c r="AL216" s="605">
        <f>SUM('3-1'!AL216,'3-2'!AL216)</f>
        <v>0</v>
      </c>
      <c r="AM216" s="485">
        <f>SUM('3-1'!AM216,'3-2'!AM216)</f>
        <v>0</v>
      </c>
      <c r="AN216" s="487">
        <f>SUM('3-1'!AN216,'3-2'!AN216)</f>
        <v>0</v>
      </c>
      <c r="AO216" s="487">
        <f>SUM('3-1'!AO216,'3-2'!AO216)</f>
        <v>0</v>
      </c>
      <c r="AP216" s="487">
        <f>SUM('3-1'!AP216,'3-2'!AP216)</f>
        <v>0</v>
      </c>
      <c r="AQ216" s="605">
        <f>SUM('3-1'!AQ216,'3-2'!AQ216)</f>
        <v>0</v>
      </c>
      <c r="AR216" s="519">
        <f>SUM('3-1'!AR216,'3-2'!AR216)</f>
        <v>803</v>
      </c>
    </row>
    <row r="217" spans="1:44" ht="17.25">
      <c r="A217" s="1651"/>
      <c r="B217" s="1648" t="s">
        <v>75</v>
      </c>
      <c r="C217" s="54" t="s">
        <v>43</v>
      </c>
      <c r="D217" s="1538">
        <f t="shared" si="638"/>
        <v>1656</v>
      </c>
      <c r="E217" s="1539">
        <f t="shared" si="638"/>
        <v>1650</v>
      </c>
      <c r="F217" s="259">
        <f t="shared" si="641"/>
        <v>12147</v>
      </c>
      <c r="G217" s="259">
        <f t="shared" si="639"/>
        <v>11937</v>
      </c>
      <c r="H217" s="258">
        <f t="shared" si="640"/>
        <v>210</v>
      </c>
      <c r="I217" s="391">
        <f>SUM('3-1'!I217,'3-2'!I217)</f>
        <v>0</v>
      </c>
      <c r="J217" s="390">
        <f>SUM('3-1'!J217,'3-2'!J217)</f>
        <v>0</v>
      </c>
      <c r="K217" s="390">
        <f>SUM('3-1'!K217,'3-2'!K217)</f>
        <v>0</v>
      </c>
      <c r="L217" s="390">
        <f>SUM('3-1'!L217,'3-2'!L217)</f>
        <v>0</v>
      </c>
      <c r="M217" s="392">
        <f>SUM('3-1'!M217,'3-2'!M217)</f>
        <v>0</v>
      </c>
      <c r="N217" s="391">
        <f>SUM('3-1'!N217,'3-2'!N217)</f>
        <v>0</v>
      </c>
      <c r="O217" s="390">
        <f>SUM('3-1'!O217,'3-2'!O217)</f>
        <v>0</v>
      </c>
      <c r="P217" s="390">
        <f>SUM('3-1'!P217,'3-2'!P217)</f>
        <v>0</v>
      </c>
      <c r="Q217" s="390">
        <f>SUM('3-1'!Q217,'3-2'!Q217)</f>
        <v>0</v>
      </c>
      <c r="R217" s="392">
        <f>SUM('3-1'!R217,'3-2'!R217)</f>
        <v>0</v>
      </c>
      <c r="S217" s="391">
        <f>SUM('3-1'!S217,'3-2'!S217)</f>
        <v>0</v>
      </c>
      <c r="T217" s="390">
        <f>SUM('3-1'!T217,'3-2'!T217)</f>
        <v>0</v>
      </c>
      <c r="U217" s="390">
        <f>SUM('3-1'!U217,'3-2'!U217)</f>
        <v>0</v>
      </c>
      <c r="V217" s="390">
        <f>SUM('3-1'!V217,'3-2'!V217)</f>
        <v>0</v>
      </c>
      <c r="W217" s="392">
        <f>SUM('3-1'!W217,'3-2'!W217)</f>
        <v>0</v>
      </c>
      <c r="X217" s="391">
        <f>SUM('3-1'!X217,'3-2'!X217)</f>
        <v>0</v>
      </c>
      <c r="Y217" s="390">
        <f>SUM('3-1'!Y217,'3-2'!Y217)</f>
        <v>0</v>
      </c>
      <c r="Z217" s="390">
        <f>SUM('3-1'!Z217,'3-2'!Z217)</f>
        <v>0</v>
      </c>
      <c r="AA217" s="390">
        <f>SUM('3-1'!AA217,'3-2'!AA217)</f>
        <v>0</v>
      </c>
      <c r="AB217" s="392">
        <f>SUM('3-1'!AB217,'3-2'!AB217)</f>
        <v>0</v>
      </c>
      <c r="AC217" s="391">
        <f>SUM('3-1'!AC217,'3-2'!AC217)</f>
        <v>1634</v>
      </c>
      <c r="AD217" s="390">
        <f>SUM('3-1'!AD217,'3-2'!AD217)</f>
        <v>1634</v>
      </c>
      <c r="AE217" s="390">
        <f>SUM('3-1'!AE217,'3-2'!AE217)</f>
        <v>11613</v>
      </c>
      <c r="AF217" s="390">
        <f>SUM('3-1'!AF217,'3-2'!AF217)</f>
        <v>11613</v>
      </c>
      <c r="AG217" s="392">
        <f>SUM('3-1'!AG217,'3-2'!AG217)</f>
        <v>0</v>
      </c>
      <c r="AH217" s="391">
        <f>SUM('3-1'!AH217,'3-2'!AH217)</f>
        <v>22</v>
      </c>
      <c r="AI217" s="390">
        <f>SUM('3-1'!AI217,'3-2'!AI217)</f>
        <v>16</v>
      </c>
      <c r="AJ217" s="390">
        <f>SUM('3-1'!AJ217,'3-2'!AJ217)</f>
        <v>534</v>
      </c>
      <c r="AK217" s="390">
        <f>SUM('3-1'!AK217,'3-2'!AK217)</f>
        <v>324</v>
      </c>
      <c r="AL217" s="392">
        <f>SUM('3-1'!AL217,'3-2'!AL217)</f>
        <v>210</v>
      </c>
      <c r="AM217" s="391">
        <f>SUM('3-1'!AM217,'3-2'!AM217)</f>
        <v>0</v>
      </c>
      <c r="AN217" s="390">
        <f>SUM('3-1'!AN217,'3-2'!AN217)</f>
        <v>0</v>
      </c>
      <c r="AO217" s="390">
        <f>SUM('3-1'!AO217,'3-2'!AO217)</f>
        <v>0</v>
      </c>
      <c r="AP217" s="390">
        <f>SUM('3-1'!AP217,'3-2'!AP217)</f>
        <v>0</v>
      </c>
      <c r="AQ217" s="392">
        <f>SUM('3-1'!AQ217,'3-2'!AQ217)</f>
        <v>0</v>
      </c>
      <c r="AR217" s="370">
        <f>SUM('3-1'!AR217,'3-2'!AR217)</f>
        <v>0</v>
      </c>
    </row>
    <row r="218" spans="1:44" ht="18" thickBot="1">
      <c r="A218" s="1652"/>
      <c r="B218" s="1649"/>
      <c r="C218" s="45" t="s">
        <v>44</v>
      </c>
      <c r="D218" s="612">
        <f t="shared" si="638"/>
        <v>1656</v>
      </c>
      <c r="E218" s="1541">
        <f t="shared" si="638"/>
        <v>1650</v>
      </c>
      <c r="F218" s="259">
        <f t="shared" si="641"/>
        <v>6763</v>
      </c>
      <c r="G218" s="259">
        <f t="shared" si="639"/>
        <v>6553</v>
      </c>
      <c r="H218" s="258">
        <f t="shared" si="640"/>
        <v>210</v>
      </c>
      <c r="I218" s="397">
        <f>SUM('3-1'!I218,'3-2'!I218)</f>
        <v>0</v>
      </c>
      <c r="J218" s="398">
        <f>SUM('3-1'!J218,'3-2'!J218)</f>
        <v>0</v>
      </c>
      <c r="K218" s="398">
        <f>SUM('3-1'!K218,'3-2'!K218)</f>
        <v>0</v>
      </c>
      <c r="L218" s="398">
        <f>SUM('3-1'!L218,'3-2'!L218)</f>
        <v>0</v>
      </c>
      <c r="M218" s="399">
        <f>SUM('3-1'!M218,'3-2'!M218)</f>
        <v>0</v>
      </c>
      <c r="N218" s="397">
        <f>SUM('3-1'!N218,'3-2'!N218)</f>
        <v>0</v>
      </c>
      <c r="O218" s="398">
        <f>SUM('3-1'!O218,'3-2'!O218)</f>
        <v>0</v>
      </c>
      <c r="P218" s="398">
        <f>SUM('3-1'!P218,'3-2'!P218)</f>
        <v>0</v>
      </c>
      <c r="Q218" s="398">
        <f>SUM('3-1'!Q218,'3-2'!Q218)</f>
        <v>0</v>
      </c>
      <c r="R218" s="399">
        <f>SUM('3-1'!R218,'3-2'!R218)</f>
        <v>0</v>
      </c>
      <c r="S218" s="397">
        <f>SUM('3-1'!S218,'3-2'!S218)</f>
        <v>0</v>
      </c>
      <c r="T218" s="398">
        <f>SUM('3-1'!T218,'3-2'!T218)</f>
        <v>0</v>
      </c>
      <c r="U218" s="398">
        <f>SUM('3-1'!U218,'3-2'!U218)</f>
        <v>0</v>
      </c>
      <c r="V218" s="398">
        <f>SUM('3-1'!V218,'3-2'!V218)</f>
        <v>0</v>
      </c>
      <c r="W218" s="399">
        <f>SUM('3-1'!W218,'3-2'!W218)</f>
        <v>0</v>
      </c>
      <c r="X218" s="394">
        <f>SUM('3-1'!X218,'3-2'!X218)</f>
        <v>0</v>
      </c>
      <c r="Y218" s="398">
        <f>SUM('3-1'!Y218,'3-2'!Y218)</f>
        <v>0</v>
      </c>
      <c r="Z218" s="398">
        <f>SUM('3-1'!Z218,'3-2'!Z218)</f>
        <v>0</v>
      </c>
      <c r="AA218" s="398">
        <f>SUM('3-1'!AA218,'3-2'!AA218)</f>
        <v>0</v>
      </c>
      <c r="AB218" s="399">
        <f>SUM('3-1'!AB218,'3-2'!AB218)</f>
        <v>0</v>
      </c>
      <c r="AC218" s="397">
        <f>SUM('3-1'!AC218,'3-2'!AC218)</f>
        <v>1634</v>
      </c>
      <c r="AD218" s="398">
        <f>SUM('3-1'!AD218,'3-2'!AD218)</f>
        <v>1634</v>
      </c>
      <c r="AE218" s="398">
        <f>SUM('3-1'!AE218,'3-2'!AE218)</f>
        <v>6229</v>
      </c>
      <c r="AF218" s="398">
        <f>SUM('3-1'!AF218,'3-2'!AF218)</f>
        <v>6229</v>
      </c>
      <c r="AG218" s="399">
        <f>SUM('3-1'!AG218,'3-2'!AG218)</f>
        <v>0</v>
      </c>
      <c r="AH218" s="397">
        <f>SUM('3-1'!AH218,'3-2'!AH218)</f>
        <v>22</v>
      </c>
      <c r="AI218" s="398">
        <f>SUM('3-1'!AI218,'3-2'!AI218)</f>
        <v>16</v>
      </c>
      <c r="AJ218" s="398">
        <f>SUM('3-1'!AJ218,'3-2'!AJ218)</f>
        <v>534</v>
      </c>
      <c r="AK218" s="398">
        <f>SUM('3-1'!AK218,'3-2'!AK218)</f>
        <v>324</v>
      </c>
      <c r="AL218" s="399">
        <f>SUM('3-1'!AL218,'3-2'!AL218)</f>
        <v>210</v>
      </c>
      <c r="AM218" s="397">
        <f>SUM('3-1'!AM218,'3-2'!AM218)</f>
        <v>0</v>
      </c>
      <c r="AN218" s="398">
        <f>SUM('3-1'!AN218,'3-2'!AN218)</f>
        <v>0</v>
      </c>
      <c r="AO218" s="398">
        <f>SUM('3-1'!AO218,'3-2'!AO218)</f>
        <v>0</v>
      </c>
      <c r="AP218" s="398">
        <f>SUM('3-1'!AP218,'3-2'!AP218)</f>
        <v>0</v>
      </c>
      <c r="AQ218" s="399">
        <f>SUM('3-1'!AQ218,'3-2'!AQ218)</f>
        <v>0</v>
      </c>
      <c r="AR218" s="371">
        <f>SUM('3-1'!AR218,'3-2'!AR218)</f>
        <v>0</v>
      </c>
    </row>
    <row r="219" spans="1:44" ht="17.25">
      <c r="A219" s="1650" t="s">
        <v>160</v>
      </c>
      <c r="B219" s="1645" t="s">
        <v>69</v>
      </c>
      <c r="C219" s="183" t="s">
        <v>43</v>
      </c>
      <c r="D219" s="234">
        <f>SUM(I219,N219,S219,X219,AC219,AH219,AM219)</f>
        <v>4345</v>
      </c>
      <c r="E219" s="323">
        <f>SUM(J219,O219,T219,Y219,AD219,AI219,AN219)</f>
        <v>4345</v>
      </c>
      <c r="F219" s="323">
        <f>G219+H219</f>
        <v>139247</v>
      </c>
      <c r="G219" s="323">
        <f t="shared" ref="G219:G220" si="642">SUM(L219,Q219,V219,AA219,AF219,AK219,AP219)</f>
        <v>104080</v>
      </c>
      <c r="H219" s="235">
        <f t="shared" ref="H219:H220" si="643">SUM(M219,R219,W219,AB219,AG219,AL219,AQ219)</f>
        <v>35167</v>
      </c>
      <c r="I219" s="236">
        <f>SUM(I221,I223,I225,I227,I229,I231)</f>
        <v>246</v>
      </c>
      <c r="J219" s="237">
        <f>SUM(J221,J223,J225,J227,J229,J231)</f>
        <v>246</v>
      </c>
      <c r="K219" s="237">
        <f>L219+M219</f>
        <v>28363</v>
      </c>
      <c r="L219" s="237">
        <f t="shared" ref="L219:M219" si="644">SUM(L221,L223,L225,L227,L229,L231)</f>
        <v>23279</v>
      </c>
      <c r="M219" s="238">
        <f t="shared" si="644"/>
        <v>5084</v>
      </c>
      <c r="N219" s="236">
        <f>SUM(N221,N223,N225,N227,N229,N231)</f>
        <v>0</v>
      </c>
      <c r="O219" s="237">
        <f>SUM(O221,O223,O225,O227,O229,O231)</f>
        <v>0</v>
      </c>
      <c r="P219" s="237">
        <f>Q219+R219</f>
        <v>0</v>
      </c>
      <c r="Q219" s="237">
        <f t="shared" ref="Q219:R219" si="645">SUM(Q221,Q223,Q225,Q227,Q229,Q231)</f>
        <v>0</v>
      </c>
      <c r="R219" s="238">
        <f t="shared" si="645"/>
        <v>0</v>
      </c>
      <c r="S219" s="236">
        <f>SUM(S221,S223,S225,S227,S229,S231)</f>
        <v>203</v>
      </c>
      <c r="T219" s="237">
        <f>SUM(T221,T223,T225,T227,T229,T231)</f>
        <v>203</v>
      </c>
      <c r="U219" s="237">
        <f>V219+W219</f>
        <v>5689</v>
      </c>
      <c r="V219" s="237">
        <f t="shared" ref="V219:X219" si="646">SUM(V221,V223,V225,V227,V229,V231)</f>
        <v>3640</v>
      </c>
      <c r="W219" s="238">
        <f t="shared" si="646"/>
        <v>2049</v>
      </c>
      <c r="X219" s="236">
        <f t="shared" si="646"/>
        <v>435</v>
      </c>
      <c r="Y219" s="237">
        <f t="shared" ref="Y219" si="647">SUM(Y221,Y223,Y225,Y227,Y229,Y231)</f>
        <v>435</v>
      </c>
      <c r="Z219" s="237">
        <f>AA219+AB219</f>
        <v>47857</v>
      </c>
      <c r="AA219" s="237">
        <f t="shared" ref="AA219:AC219" si="648">SUM(AA221,AA223,AA225,AA227,AA229,AA231)</f>
        <v>26492</v>
      </c>
      <c r="AB219" s="238">
        <f t="shared" si="648"/>
        <v>21365</v>
      </c>
      <c r="AC219" s="236">
        <f t="shared" si="648"/>
        <v>3409</v>
      </c>
      <c r="AD219" s="237">
        <f t="shared" ref="AD219" si="649">SUM(AD221,AD223,AD225,AD227,AD229,AD231)</f>
        <v>3409</v>
      </c>
      <c r="AE219" s="237">
        <f>AF219+AG219</f>
        <v>51326</v>
      </c>
      <c r="AF219" s="237">
        <f t="shared" ref="AF219:AH219" si="650">SUM(AF221,AF223,AF225,AF227,AF229,AF231)</f>
        <v>46936</v>
      </c>
      <c r="AG219" s="238">
        <f t="shared" si="650"/>
        <v>4390</v>
      </c>
      <c r="AH219" s="236">
        <f t="shared" si="650"/>
        <v>52</v>
      </c>
      <c r="AI219" s="237">
        <f t="shared" ref="AI219" si="651">SUM(AI221,AI223,AI225,AI227,AI229,AI231)</f>
        <v>52</v>
      </c>
      <c r="AJ219" s="237">
        <f>AK219+AL219</f>
        <v>6012</v>
      </c>
      <c r="AK219" s="237">
        <f t="shared" ref="AK219:AM219" si="652">SUM(AK221,AK223,AK225,AK227,AK229,AK231)</f>
        <v>3733</v>
      </c>
      <c r="AL219" s="238">
        <f t="shared" si="652"/>
        <v>2279</v>
      </c>
      <c r="AM219" s="236">
        <f t="shared" si="652"/>
        <v>0</v>
      </c>
      <c r="AN219" s="237">
        <f t="shared" ref="AN219" si="653">SUM(AN221,AN223,AN225,AN227,AN229,AN231)</f>
        <v>0</v>
      </c>
      <c r="AO219" s="237">
        <f>AP219+AQ219</f>
        <v>0</v>
      </c>
      <c r="AP219" s="237">
        <f t="shared" ref="AP219:AR219" si="654">SUM(AP221,AP223,AP225,AP227,AP229,AP231)</f>
        <v>0</v>
      </c>
      <c r="AQ219" s="238">
        <f t="shared" si="654"/>
        <v>0</v>
      </c>
      <c r="AR219" s="368">
        <f t="shared" si="654"/>
        <v>0</v>
      </c>
    </row>
    <row r="220" spans="1:44" ht="17.25">
      <c r="A220" s="1651"/>
      <c r="B220" s="1646"/>
      <c r="C220" s="40" t="s">
        <v>44</v>
      </c>
      <c r="D220" s="240">
        <f>SUM(I220,N220,S220,X220,AC220,AH220,AM220)</f>
        <v>3148</v>
      </c>
      <c r="E220" s="216">
        <f>SUM(J220,O220,T220,Y220,AD220,AI220,AN220)</f>
        <v>3148</v>
      </c>
      <c r="F220" s="216">
        <f>G220+H220</f>
        <v>100866</v>
      </c>
      <c r="G220" s="216">
        <f t="shared" si="642"/>
        <v>75548</v>
      </c>
      <c r="H220" s="241">
        <f t="shared" si="643"/>
        <v>25318</v>
      </c>
      <c r="I220" s="212">
        <f>SUM(I222,I224,I226,I228,I230,I232)</f>
        <v>246</v>
      </c>
      <c r="J220" s="211">
        <f>SUM(J222,J224,J226,J228,J230,J232)</f>
        <v>246</v>
      </c>
      <c r="K220" s="211">
        <f>L220+M220</f>
        <v>28363</v>
      </c>
      <c r="L220" s="211">
        <f t="shared" ref="L220:M220" si="655">SUM(L222,L224,L226,L228,L230,L232)</f>
        <v>23279</v>
      </c>
      <c r="M220" s="217">
        <f t="shared" si="655"/>
        <v>5084</v>
      </c>
      <c r="N220" s="212">
        <f>SUM(N222,N224,N226,N228,N230,N232)</f>
        <v>0</v>
      </c>
      <c r="O220" s="211">
        <f>SUM(O222,O224,O226,O228,O230,O232)</f>
        <v>0</v>
      </c>
      <c r="P220" s="211">
        <f>Q220+R220</f>
        <v>0</v>
      </c>
      <c r="Q220" s="211">
        <f t="shared" ref="Q220:S220" si="656">SUM(Q222,Q224,Q226,Q228,Q230,Q232)</f>
        <v>0</v>
      </c>
      <c r="R220" s="217">
        <f t="shared" si="656"/>
        <v>0</v>
      </c>
      <c r="S220" s="212">
        <f t="shared" si="656"/>
        <v>132</v>
      </c>
      <c r="T220" s="211">
        <f t="shared" ref="T220" si="657">SUM(T222,T224,T226,T228,T230,T232)</f>
        <v>132</v>
      </c>
      <c r="U220" s="211">
        <f>V220+W220</f>
        <v>1086</v>
      </c>
      <c r="V220" s="211">
        <f t="shared" ref="V220:X220" si="658">SUM(V222,V224,V226,V228,V230,V232)</f>
        <v>1062</v>
      </c>
      <c r="W220" s="217">
        <f t="shared" si="658"/>
        <v>24</v>
      </c>
      <c r="X220" s="212">
        <f t="shared" si="658"/>
        <v>272</v>
      </c>
      <c r="Y220" s="211">
        <f t="shared" ref="Y220" si="659">SUM(Y222,Y224,Y226,Y228,Y230,Y232)</f>
        <v>272</v>
      </c>
      <c r="Z220" s="211">
        <f>AA220+AB220</f>
        <v>38067</v>
      </c>
      <c r="AA220" s="211">
        <f t="shared" ref="AA220:AC220" si="660">SUM(AA222,AA224,AA226,AA228,AA230,AA232)</f>
        <v>22691</v>
      </c>
      <c r="AB220" s="217">
        <f t="shared" si="660"/>
        <v>15376</v>
      </c>
      <c r="AC220" s="212">
        <f t="shared" si="660"/>
        <v>2452</v>
      </c>
      <c r="AD220" s="211">
        <f t="shared" ref="AD220" si="661">SUM(AD222,AD224,AD226,AD228,AD230,AD232)</f>
        <v>2452</v>
      </c>
      <c r="AE220" s="211">
        <f>AF220+AG220</f>
        <v>28712</v>
      </c>
      <c r="AF220" s="211">
        <f t="shared" ref="AF220:AH220" si="662">SUM(AF222,AF224,AF226,AF228,AF230,AF232)</f>
        <v>26150</v>
      </c>
      <c r="AG220" s="217">
        <f t="shared" si="662"/>
        <v>2562</v>
      </c>
      <c r="AH220" s="212">
        <f t="shared" si="662"/>
        <v>46</v>
      </c>
      <c r="AI220" s="211">
        <f t="shared" ref="AI220" si="663">SUM(AI222,AI224,AI226,AI228,AI230,AI232)</f>
        <v>46</v>
      </c>
      <c r="AJ220" s="211">
        <f>AK220+AL220</f>
        <v>4638</v>
      </c>
      <c r="AK220" s="211">
        <f t="shared" ref="AK220:AM220" si="664">SUM(AK222,AK224,AK226,AK228,AK230,AK232)</f>
        <v>2366</v>
      </c>
      <c r="AL220" s="217">
        <f t="shared" si="664"/>
        <v>2272</v>
      </c>
      <c r="AM220" s="212">
        <f t="shared" si="664"/>
        <v>0</v>
      </c>
      <c r="AN220" s="211">
        <f t="shared" ref="AN220" si="665">SUM(AN222,AN224,AN226,AN228,AN230,AN232)</f>
        <v>0</v>
      </c>
      <c r="AO220" s="211">
        <f>AP220+AQ220</f>
        <v>0</v>
      </c>
      <c r="AP220" s="211">
        <f t="shared" ref="AP220:AR220" si="666">SUM(AP222,AP224,AP226,AP228,AP230,AP232)</f>
        <v>0</v>
      </c>
      <c r="AQ220" s="217">
        <f t="shared" si="666"/>
        <v>0</v>
      </c>
      <c r="AR220" s="369">
        <f t="shared" si="666"/>
        <v>0</v>
      </c>
    </row>
    <row r="221" spans="1:44" ht="17.25">
      <c r="A221" s="1651"/>
      <c r="B221" s="1647" t="s">
        <v>70</v>
      </c>
      <c r="C221" s="54" t="s">
        <v>43</v>
      </c>
      <c r="D221" s="242">
        <f t="shared" ref="D221:E232" si="667">SUM(I221,N221,S221,X221,AC221,AH221,AM221)</f>
        <v>865</v>
      </c>
      <c r="E221" s="259">
        <f t="shared" si="667"/>
        <v>865</v>
      </c>
      <c r="F221" s="259">
        <f>G221+H221</f>
        <v>97726</v>
      </c>
      <c r="G221" s="259">
        <f t="shared" ref="G221:G232" si="668">SUM(L221+Q221+V221+AA221+AF221+AK221+AP221)</f>
        <v>70795</v>
      </c>
      <c r="H221" s="258">
        <f t="shared" ref="H221:H232" si="669">SUM(M221+R221+W221+AB221+AG221+AL221+AQ221)</f>
        <v>26931</v>
      </c>
      <c r="I221" s="372">
        <f>SUM('3-1'!I221,'3-2'!I221)</f>
        <v>169</v>
      </c>
      <c r="J221" s="373">
        <f>SUM('3-1'!J221,'3-2'!J221)</f>
        <v>169</v>
      </c>
      <c r="K221" s="489">
        <f>SUM('3-1'!K221,'3-2'!K221)</f>
        <v>23653</v>
      </c>
      <c r="L221" s="373">
        <f>SUM('3-1'!L221,'3-2'!L221)</f>
        <v>19216</v>
      </c>
      <c r="M221" s="374">
        <f>SUM('3-1'!M221,'3-2'!M221)</f>
        <v>4437</v>
      </c>
      <c r="N221" s="372">
        <f>SUM('3-1'!N221,'3-2'!N221)</f>
        <v>0</v>
      </c>
      <c r="O221" s="373">
        <f>SUM('3-1'!O221,'3-2'!O221)</f>
        <v>0</v>
      </c>
      <c r="P221" s="489">
        <f>SUM('3-1'!P221,'3-2'!P221)</f>
        <v>0</v>
      </c>
      <c r="Q221" s="373">
        <f>SUM('3-1'!Q221,'3-2'!Q221)</f>
        <v>0</v>
      </c>
      <c r="R221" s="374">
        <f>SUM('3-1'!R221,'3-2'!R221)</f>
        <v>0</v>
      </c>
      <c r="S221" s="372">
        <f>SUM('3-1'!S221,'3-2'!S221)</f>
        <v>0</v>
      </c>
      <c r="T221" s="373">
        <f>SUM('3-1'!T221,'3-2'!T221)</f>
        <v>0</v>
      </c>
      <c r="U221" s="489">
        <f>SUM('3-1'!U221,'3-2'!U221)</f>
        <v>0</v>
      </c>
      <c r="V221" s="373">
        <f>SUM('3-1'!V221,'3-2'!V221)</f>
        <v>0</v>
      </c>
      <c r="W221" s="374">
        <f>SUM('3-1'!W221,'3-2'!W221)</f>
        <v>0</v>
      </c>
      <c r="X221" s="372">
        <f>SUM('3-1'!X221,'3-2'!X221)</f>
        <v>289</v>
      </c>
      <c r="Y221" s="373">
        <f>SUM('3-1'!Y221,'3-2'!Y221)</f>
        <v>289</v>
      </c>
      <c r="Z221" s="489">
        <f>SUM('3-1'!Z221,'3-2'!Z221)</f>
        <v>41851</v>
      </c>
      <c r="AA221" s="373">
        <f>SUM('3-1'!AA221,'3-2'!AA221)</f>
        <v>25991</v>
      </c>
      <c r="AB221" s="374">
        <f>SUM('3-1'!AB221,'3-2'!AB221)</f>
        <v>15860</v>
      </c>
      <c r="AC221" s="372">
        <f>SUM('3-1'!AC221,'3-2'!AC221)</f>
        <v>357</v>
      </c>
      <c r="AD221" s="373">
        <f>SUM('3-1'!AD221,'3-2'!AD221)</f>
        <v>357</v>
      </c>
      <c r="AE221" s="489">
        <f>SUM('3-1'!AE221,'3-2'!AE221)</f>
        <v>26379</v>
      </c>
      <c r="AF221" s="373">
        <f>SUM('3-1'!AF221,'3-2'!AF221)</f>
        <v>21989</v>
      </c>
      <c r="AG221" s="374">
        <f>SUM('3-1'!AG221,'3-2'!AG221)</f>
        <v>4390</v>
      </c>
      <c r="AH221" s="372">
        <f>SUM('3-1'!AH221,'3-2'!AH221)</f>
        <v>50</v>
      </c>
      <c r="AI221" s="373">
        <f>SUM('3-1'!AI221,'3-2'!AI221)</f>
        <v>50</v>
      </c>
      <c r="AJ221" s="489">
        <f>SUM('3-1'!AJ221,'3-2'!AJ221)</f>
        <v>5843</v>
      </c>
      <c r="AK221" s="373">
        <f>SUM('3-1'!AK221,'3-2'!AK221)</f>
        <v>3599</v>
      </c>
      <c r="AL221" s="374">
        <f>SUM('3-1'!AL221,'3-2'!AL221)</f>
        <v>2244</v>
      </c>
      <c r="AM221" s="372">
        <f>SUM('3-1'!AM221,'3-2'!AM221)</f>
        <v>0</v>
      </c>
      <c r="AN221" s="373">
        <f>SUM('3-1'!AN221,'3-2'!AN221)</f>
        <v>0</v>
      </c>
      <c r="AO221" s="489">
        <f>SUM('3-1'!AO221,'3-2'!AO221)</f>
        <v>0</v>
      </c>
      <c r="AP221" s="373">
        <f>SUM('3-1'!AP221,'3-2'!AP221)</f>
        <v>0</v>
      </c>
      <c r="AQ221" s="374">
        <f>SUM('3-1'!AQ221,'3-2'!AQ221)</f>
        <v>0</v>
      </c>
      <c r="AR221" s="370">
        <f>SUM('3-1'!AR221,'3-2'!AR221)</f>
        <v>0</v>
      </c>
    </row>
    <row r="222" spans="1:44" ht="17.25">
      <c r="A222" s="1651"/>
      <c r="B222" s="1646"/>
      <c r="C222" s="40" t="s">
        <v>44</v>
      </c>
      <c r="D222" s="251">
        <f t="shared" si="667"/>
        <v>587</v>
      </c>
      <c r="E222" s="268">
        <f t="shared" si="667"/>
        <v>587</v>
      </c>
      <c r="F222" s="534">
        <f t="shared" ref="F222:F232" si="670">G222+H222</f>
        <v>79129</v>
      </c>
      <c r="G222" s="534">
        <f t="shared" si="668"/>
        <v>58351</v>
      </c>
      <c r="H222" s="533">
        <f t="shared" si="669"/>
        <v>20778</v>
      </c>
      <c r="I222" s="379">
        <f>SUM('3-1'!I222,'3-2'!I222)</f>
        <v>169</v>
      </c>
      <c r="J222" s="380">
        <f>SUM('3-1'!J222,'3-2'!J222)</f>
        <v>169</v>
      </c>
      <c r="K222" s="487">
        <f>SUM('3-1'!K222,'3-2'!K222)</f>
        <v>23653</v>
      </c>
      <c r="L222" s="380">
        <f>SUM('3-1'!L222,'3-2'!L222)</f>
        <v>19216</v>
      </c>
      <c r="M222" s="381">
        <f>SUM('3-1'!M222,'3-2'!M222)</f>
        <v>4437</v>
      </c>
      <c r="N222" s="379">
        <f>SUM('3-1'!N222,'3-2'!N222)</f>
        <v>0</v>
      </c>
      <c r="O222" s="380">
        <f>SUM('3-1'!O222,'3-2'!O222)</f>
        <v>0</v>
      </c>
      <c r="P222" s="487">
        <f>SUM('3-1'!P222,'3-2'!P222)</f>
        <v>0</v>
      </c>
      <c r="Q222" s="380">
        <f>SUM('3-1'!Q222,'3-2'!Q222)</f>
        <v>0</v>
      </c>
      <c r="R222" s="381">
        <f>SUM('3-1'!R222,'3-2'!R222)</f>
        <v>0</v>
      </c>
      <c r="S222" s="379">
        <f>SUM('3-1'!S222,'3-2'!S222)</f>
        <v>0</v>
      </c>
      <c r="T222" s="380">
        <f>SUM('3-1'!T222,'3-2'!T222)</f>
        <v>0</v>
      </c>
      <c r="U222" s="487">
        <f>SUM('3-1'!U222,'3-2'!U222)</f>
        <v>0</v>
      </c>
      <c r="V222" s="380">
        <f>SUM('3-1'!V222,'3-2'!V222)</f>
        <v>0</v>
      </c>
      <c r="W222" s="381">
        <f>SUM('3-1'!W222,'3-2'!W222)</f>
        <v>0</v>
      </c>
      <c r="X222" s="379">
        <f>SUM('3-1'!X222,'3-2'!X222)</f>
        <v>203</v>
      </c>
      <c r="Y222" s="380">
        <f>SUM('3-1'!Y222,'3-2'!Y222)</f>
        <v>203</v>
      </c>
      <c r="Z222" s="487">
        <f>SUM('3-1'!Z222,'3-2'!Z222)</f>
        <v>33902</v>
      </c>
      <c r="AA222" s="380">
        <f>SUM('3-1'!AA222,'3-2'!AA222)</f>
        <v>22360</v>
      </c>
      <c r="AB222" s="381">
        <f>SUM('3-1'!AB222,'3-2'!AB222)</f>
        <v>11542</v>
      </c>
      <c r="AC222" s="379">
        <f>SUM('3-1'!AC222,'3-2'!AC222)</f>
        <v>171</v>
      </c>
      <c r="AD222" s="380">
        <f>SUM('3-1'!AD222,'3-2'!AD222)</f>
        <v>171</v>
      </c>
      <c r="AE222" s="487">
        <f>SUM('3-1'!AE222,'3-2'!AE222)</f>
        <v>17105</v>
      </c>
      <c r="AF222" s="380">
        <f>SUM('3-1'!AF222,'3-2'!AF222)</f>
        <v>14543</v>
      </c>
      <c r="AG222" s="381">
        <f>SUM('3-1'!AG222,'3-2'!AG222)</f>
        <v>2562</v>
      </c>
      <c r="AH222" s="379">
        <f>SUM('3-1'!AH222,'3-2'!AH222)</f>
        <v>44</v>
      </c>
      <c r="AI222" s="380">
        <f>SUM('3-1'!AI222,'3-2'!AI222)</f>
        <v>44</v>
      </c>
      <c r="AJ222" s="487">
        <f>SUM('3-1'!AJ222,'3-2'!AJ222)</f>
        <v>4469</v>
      </c>
      <c r="AK222" s="380">
        <f>SUM('3-1'!AK222,'3-2'!AK222)</f>
        <v>2232</v>
      </c>
      <c r="AL222" s="381">
        <f>SUM('3-1'!AL222,'3-2'!AL222)</f>
        <v>2237</v>
      </c>
      <c r="AM222" s="379">
        <f>SUM('3-1'!AM222,'3-2'!AM222)</f>
        <v>0</v>
      </c>
      <c r="AN222" s="380">
        <f>SUM('3-1'!AN222,'3-2'!AN222)</f>
        <v>0</v>
      </c>
      <c r="AO222" s="487">
        <f>SUM('3-1'!AO222,'3-2'!AO222)</f>
        <v>0</v>
      </c>
      <c r="AP222" s="380">
        <f>SUM('3-1'!AP222,'3-2'!AP222)</f>
        <v>0</v>
      </c>
      <c r="AQ222" s="381">
        <f>SUM('3-1'!AQ222,'3-2'!AQ222)</f>
        <v>0</v>
      </c>
      <c r="AR222" s="371">
        <f>SUM('3-1'!AR222,'3-2'!AR222)</f>
        <v>0</v>
      </c>
    </row>
    <row r="223" spans="1:44" ht="17.25">
      <c r="A223" s="1651"/>
      <c r="B223" s="1647" t="s">
        <v>71</v>
      </c>
      <c r="C223" s="54" t="s">
        <v>43</v>
      </c>
      <c r="D223" s="324">
        <f t="shared" si="667"/>
        <v>922</v>
      </c>
      <c r="E223" s="535">
        <f t="shared" si="667"/>
        <v>922</v>
      </c>
      <c r="F223" s="535">
        <f t="shared" si="670"/>
        <v>11675</v>
      </c>
      <c r="G223" s="535">
        <f t="shared" si="668"/>
        <v>11372</v>
      </c>
      <c r="H223" s="536">
        <f t="shared" si="669"/>
        <v>303</v>
      </c>
      <c r="I223" s="478">
        <f>SUM('3-1'!I223,'3-2'!I223)</f>
        <v>3</v>
      </c>
      <c r="J223" s="479">
        <f>SUM('3-1'!J223,'3-2'!J223)</f>
        <v>3</v>
      </c>
      <c r="K223" s="489">
        <f>SUM('3-1'!K223,'3-2'!K223)</f>
        <v>65</v>
      </c>
      <c r="L223" s="479">
        <f>SUM('3-1'!L223,'3-2'!L223)</f>
        <v>0</v>
      </c>
      <c r="M223" s="480">
        <f>SUM('3-1'!M223,'3-2'!M223)</f>
        <v>65</v>
      </c>
      <c r="N223" s="478">
        <f>SUM('3-1'!N223,'3-2'!N223)</f>
        <v>0</v>
      </c>
      <c r="O223" s="479">
        <f>SUM('3-1'!O223,'3-2'!O223)</f>
        <v>0</v>
      </c>
      <c r="P223" s="489">
        <f>SUM('3-1'!P223,'3-2'!P223)</f>
        <v>0</v>
      </c>
      <c r="Q223" s="479">
        <f>SUM('3-1'!Q223,'3-2'!Q223)</f>
        <v>0</v>
      </c>
      <c r="R223" s="480">
        <f>SUM('3-1'!R223,'3-2'!R223)</f>
        <v>0</v>
      </c>
      <c r="S223" s="478">
        <f>SUM('3-1'!S223,'3-2'!S223)</f>
        <v>122</v>
      </c>
      <c r="T223" s="479">
        <f>SUM('3-1'!T223,'3-2'!T223)</f>
        <v>122</v>
      </c>
      <c r="U223" s="489">
        <f>SUM('3-1'!U223,'3-2'!U223)</f>
        <v>715</v>
      </c>
      <c r="V223" s="479">
        <f>SUM('3-1'!V223,'3-2'!V223)</f>
        <v>701</v>
      </c>
      <c r="W223" s="480">
        <f>SUM('3-1'!W223,'3-2'!W223)</f>
        <v>14</v>
      </c>
      <c r="X223" s="478">
        <f>SUM('3-1'!X223,'3-2'!X223)</f>
        <v>10</v>
      </c>
      <c r="Y223" s="479">
        <f>SUM('3-1'!Y223,'3-2'!Y223)</f>
        <v>10</v>
      </c>
      <c r="Z223" s="489">
        <f>SUM('3-1'!Z223,'3-2'!Z223)</f>
        <v>268</v>
      </c>
      <c r="AA223" s="479">
        <f>SUM('3-1'!AA223,'3-2'!AA223)</f>
        <v>44</v>
      </c>
      <c r="AB223" s="480">
        <f>SUM('3-1'!AB223,'3-2'!AB223)</f>
        <v>224</v>
      </c>
      <c r="AC223" s="478">
        <f>SUM('3-1'!AC223,'3-2'!AC223)</f>
        <v>787</v>
      </c>
      <c r="AD223" s="479">
        <f>SUM('3-1'!AD223,'3-2'!AD223)</f>
        <v>787</v>
      </c>
      <c r="AE223" s="489">
        <f>SUM('3-1'!AE223,'3-2'!AE223)</f>
        <v>10627</v>
      </c>
      <c r="AF223" s="479">
        <f>SUM('3-1'!AF223,'3-2'!AF223)</f>
        <v>10627</v>
      </c>
      <c r="AG223" s="480">
        <f>SUM('3-1'!AG223,'3-2'!AG223)</f>
        <v>0</v>
      </c>
      <c r="AH223" s="478">
        <f>SUM('3-1'!AH223,'3-2'!AH223)</f>
        <v>0</v>
      </c>
      <c r="AI223" s="479">
        <f>SUM('3-1'!AI223,'3-2'!AI223)</f>
        <v>0</v>
      </c>
      <c r="AJ223" s="489">
        <f>SUM('3-1'!AJ223,'3-2'!AJ223)</f>
        <v>0</v>
      </c>
      <c r="AK223" s="479">
        <f>SUM('3-1'!AK223,'3-2'!AK223)</f>
        <v>0</v>
      </c>
      <c r="AL223" s="480">
        <f>SUM('3-1'!AL223,'3-2'!AL223)</f>
        <v>0</v>
      </c>
      <c r="AM223" s="478">
        <f>SUM('3-1'!AM223,'3-2'!AM223)</f>
        <v>0</v>
      </c>
      <c r="AN223" s="479">
        <f>SUM('3-1'!AN223,'3-2'!AN223)</f>
        <v>0</v>
      </c>
      <c r="AO223" s="489">
        <f>SUM('3-1'!AO223,'3-2'!AO223)</f>
        <v>0</v>
      </c>
      <c r="AP223" s="479">
        <f>SUM('3-1'!AP223,'3-2'!AP223)</f>
        <v>0</v>
      </c>
      <c r="AQ223" s="480">
        <f>SUM('3-1'!AQ223,'3-2'!AQ223)</f>
        <v>0</v>
      </c>
      <c r="AR223" s="601">
        <f>SUM('3-1'!AR223,'3-2'!AR223)</f>
        <v>0</v>
      </c>
    </row>
    <row r="224" spans="1:44" ht="17.25">
      <c r="A224" s="1651"/>
      <c r="B224" s="1646"/>
      <c r="C224" s="40" t="s">
        <v>44</v>
      </c>
      <c r="D224" s="279">
        <f t="shared" si="667"/>
        <v>449</v>
      </c>
      <c r="E224" s="513">
        <f t="shared" si="667"/>
        <v>449</v>
      </c>
      <c r="F224" s="525">
        <f t="shared" si="670"/>
        <v>3782</v>
      </c>
      <c r="G224" s="525">
        <f t="shared" si="668"/>
        <v>3703</v>
      </c>
      <c r="H224" s="526">
        <f t="shared" si="669"/>
        <v>79</v>
      </c>
      <c r="I224" s="515">
        <f>SUM('3-1'!I224,'3-2'!I224)</f>
        <v>3</v>
      </c>
      <c r="J224" s="516">
        <f>SUM('3-1'!J224,'3-2'!J224)</f>
        <v>3</v>
      </c>
      <c r="K224" s="487">
        <f>SUM('3-1'!K224,'3-2'!K224)</f>
        <v>65</v>
      </c>
      <c r="L224" s="516">
        <f>SUM('3-1'!L224,'3-2'!L224)</f>
        <v>0</v>
      </c>
      <c r="M224" s="517">
        <f>SUM('3-1'!M224,'3-2'!M224)</f>
        <v>65</v>
      </c>
      <c r="N224" s="515">
        <f>SUM('3-1'!N224,'3-2'!N224)</f>
        <v>0</v>
      </c>
      <c r="O224" s="516">
        <f>SUM('3-1'!O224,'3-2'!O224)</f>
        <v>0</v>
      </c>
      <c r="P224" s="487">
        <f>SUM('3-1'!P224,'3-2'!P224)</f>
        <v>0</v>
      </c>
      <c r="Q224" s="516">
        <f>SUM('3-1'!Q224,'3-2'!Q224)</f>
        <v>0</v>
      </c>
      <c r="R224" s="517">
        <f>SUM('3-1'!R224,'3-2'!R224)</f>
        <v>0</v>
      </c>
      <c r="S224" s="515">
        <f>SUM('3-1'!S224,'3-2'!S224)</f>
        <v>122</v>
      </c>
      <c r="T224" s="516">
        <f>SUM('3-1'!T224,'3-2'!T224)</f>
        <v>122</v>
      </c>
      <c r="U224" s="487">
        <f>SUM('3-1'!U224,'3-2'!U224)</f>
        <v>715</v>
      </c>
      <c r="V224" s="516">
        <f>SUM('3-1'!V224,'3-2'!V224)</f>
        <v>701</v>
      </c>
      <c r="W224" s="517">
        <f>SUM('3-1'!W224,'3-2'!W224)</f>
        <v>14</v>
      </c>
      <c r="X224" s="515">
        <f>SUM('3-1'!X224,'3-2'!X224)</f>
        <v>0</v>
      </c>
      <c r="Y224" s="516">
        <f>SUM('3-1'!Y224,'3-2'!Y224)</f>
        <v>0</v>
      </c>
      <c r="Z224" s="487">
        <f>SUM('3-1'!Z224,'3-2'!Z224)</f>
        <v>0</v>
      </c>
      <c r="AA224" s="516">
        <f>SUM('3-1'!AA224,'3-2'!AA224)</f>
        <v>0</v>
      </c>
      <c r="AB224" s="517">
        <f>SUM('3-1'!AB224,'3-2'!AB224)</f>
        <v>0</v>
      </c>
      <c r="AC224" s="515">
        <f>SUM('3-1'!AC224,'3-2'!AC224)</f>
        <v>324</v>
      </c>
      <c r="AD224" s="516">
        <f>SUM('3-1'!AD224,'3-2'!AD224)</f>
        <v>324</v>
      </c>
      <c r="AE224" s="487">
        <f>SUM('3-1'!AE224,'3-2'!AE224)</f>
        <v>3002</v>
      </c>
      <c r="AF224" s="516">
        <f>SUM('3-1'!AF224,'3-2'!AF224)</f>
        <v>3002</v>
      </c>
      <c r="AG224" s="517">
        <f>SUM('3-1'!AG224,'3-2'!AG224)</f>
        <v>0</v>
      </c>
      <c r="AH224" s="515">
        <f>SUM('3-1'!AH224,'3-2'!AH224)</f>
        <v>0</v>
      </c>
      <c r="AI224" s="516">
        <f>SUM('3-1'!AI224,'3-2'!AI224)</f>
        <v>0</v>
      </c>
      <c r="AJ224" s="487">
        <f>SUM('3-1'!AJ224,'3-2'!AJ224)</f>
        <v>0</v>
      </c>
      <c r="AK224" s="516">
        <f>SUM('3-1'!AK224,'3-2'!AK224)</f>
        <v>0</v>
      </c>
      <c r="AL224" s="517">
        <f>SUM('3-1'!AL224,'3-2'!AL224)</f>
        <v>0</v>
      </c>
      <c r="AM224" s="515">
        <f>SUM('3-1'!AM224,'3-2'!AM224)</f>
        <v>0</v>
      </c>
      <c r="AN224" s="516">
        <f>SUM('3-1'!AN224,'3-2'!AN224)</f>
        <v>0</v>
      </c>
      <c r="AO224" s="487">
        <f>SUM('3-1'!AO224,'3-2'!AO224)</f>
        <v>0</v>
      </c>
      <c r="AP224" s="516">
        <f>SUM('3-1'!AP224,'3-2'!AP224)</f>
        <v>0</v>
      </c>
      <c r="AQ224" s="517">
        <f>SUM('3-1'!AQ224,'3-2'!AQ224)</f>
        <v>0</v>
      </c>
      <c r="AR224" s="519">
        <f>SUM('3-1'!AR224,'3-2'!AR224)</f>
        <v>0</v>
      </c>
    </row>
    <row r="225" spans="1:44" ht="17.25">
      <c r="A225" s="1651"/>
      <c r="B225" s="1647" t="s">
        <v>72</v>
      </c>
      <c r="C225" s="54" t="s">
        <v>43</v>
      </c>
      <c r="D225" s="242">
        <f t="shared" si="667"/>
        <v>58</v>
      </c>
      <c r="E225" s="259">
        <f t="shared" si="667"/>
        <v>58</v>
      </c>
      <c r="F225" s="259">
        <f t="shared" si="670"/>
        <v>3784</v>
      </c>
      <c r="G225" s="259">
        <f t="shared" si="668"/>
        <v>292</v>
      </c>
      <c r="H225" s="258">
        <f t="shared" si="669"/>
        <v>3492</v>
      </c>
      <c r="I225" s="372">
        <f>SUM('3-1'!I225,'3-2'!I225)</f>
        <v>0</v>
      </c>
      <c r="J225" s="373">
        <f>SUM('3-1'!J225,'3-2'!J225)</f>
        <v>0</v>
      </c>
      <c r="K225" s="489">
        <f>SUM('3-1'!K225,'3-2'!K225)</f>
        <v>0</v>
      </c>
      <c r="L225" s="373">
        <f>SUM('3-1'!L225,'3-2'!L225)</f>
        <v>0</v>
      </c>
      <c r="M225" s="374">
        <f>SUM('3-1'!M225,'3-2'!M225)</f>
        <v>0</v>
      </c>
      <c r="N225" s="372">
        <f>SUM('3-1'!N225,'3-2'!N225)</f>
        <v>0</v>
      </c>
      <c r="O225" s="373">
        <f>SUM('3-1'!O225,'3-2'!O225)</f>
        <v>0</v>
      </c>
      <c r="P225" s="489">
        <f>SUM('3-1'!P225,'3-2'!P225)</f>
        <v>0</v>
      </c>
      <c r="Q225" s="373">
        <f>SUM('3-1'!Q225,'3-2'!Q225)</f>
        <v>0</v>
      </c>
      <c r="R225" s="374">
        <f>SUM('3-1'!R225,'3-2'!R225)</f>
        <v>0</v>
      </c>
      <c r="S225" s="372">
        <f>SUM('3-1'!S225,'3-2'!S225)</f>
        <v>0</v>
      </c>
      <c r="T225" s="373">
        <f>SUM('3-1'!T225,'3-2'!T225)</f>
        <v>0</v>
      </c>
      <c r="U225" s="489">
        <f>SUM('3-1'!U225,'3-2'!U225)</f>
        <v>0</v>
      </c>
      <c r="V225" s="373">
        <f>SUM('3-1'!V225,'3-2'!V225)</f>
        <v>0</v>
      </c>
      <c r="W225" s="374">
        <f>SUM('3-1'!W225,'3-2'!W225)</f>
        <v>0</v>
      </c>
      <c r="X225" s="372">
        <f>SUM('3-1'!X225,'3-2'!X225)</f>
        <v>58</v>
      </c>
      <c r="Y225" s="373">
        <f>SUM('3-1'!Y225,'3-2'!Y225)</f>
        <v>58</v>
      </c>
      <c r="Z225" s="489">
        <f>SUM('3-1'!Z225,'3-2'!Z225)</f>
        <v>3784</v>
      </c>
      <c r="AA225" s="373">
        <f>SUM('3-1'!AA225,'3-2'!AA225)</f>
        <v>292</v>
      </c>
      <c r="AB225" s="374">
        <f>SUM('3-1'!AB225,'3-2'!AB225)</f>
        <v>3492</v>
      </c>
      <c r="AC225" s="372">
        <f>SUM('3-1'!AC225,'3-2'!AC225)</f>
        <v>0</v>
      </c>
      <c r="AD225" s="373">
        <f>SUM('3-1'!AD225,'3-2'!AD225)</f>
        <v>0</v>
      </c>
      <c r="AE225" s="489">
        <f>SUM('3-1'!AE225,'3-2'!AE225)</f>
        <v>0</v>
      </c>
      <c r="AF225" s="373">
        <f>SUM('3-1'!AF225,'3-2'!AF225)</f>
        <v>0</v>
      </c>
      <c r="AG225" s="374">
        <f>SUM('3-1'!AG225,'3-2'!AG225)</f>
        <v>0</v>
      </c>
      <c r="AH225" s="372">
        <f>SUM('3-1'!AH225,'3-2'!AH225)</f>
        <v>0</v>
      </c>
      <c r="AI225" s="373">
        <f>SUM('3-1'!AI225,'3-2'!AI225)</f>
        <v>0</v>
      </c>
      <c r="AJ225" s="489">
        <f>SUM('3-1'!AJ225,'3-2'!AJ225)</f>
        <v>0</v>
      </c>
      <c r="AK225" s="373">
        <f>SUM('3-1'!AK225,'3-2'!AK225)</f>
        <v>0</v>
      </c>
      <c r="AL225" s="374">
        <f>SUM('3-1'!AL225,'3-2'!AL225)</f>
        <v>0</v>
      </c>
      <c r="AM225" s="372">
        <f>SUM('3-1'!AM225,'3-2'!AM225)</f>
        <v>0</v>
      </c>
      <c r="AN225" s="373">
        <f>SUM('3-1'!AN225,'3-2'!AN225)</f>
        <v>0</v>
      </c>
      <c r="AO225" s="489">
        <f>SUM('3-1'!AO225,'3-2'!AO225)</f>
        <v>0</v>
      </c>
      <c r="AP225" s="373">
        <f>SUM('3-1'!AP225,'3-2'!AP225)</f>
        <v>0</v>
      </c>
      <c r="AQ225" s="374">
        <f>SUM('3-1'!AQ225,'3-2'!AQ225)</f>
        <v>0</v>
      </c>
      <c r="AR225" s="370">
        <f>SUM('3-1'!AR225,'3-2'!AR225)</f>
        <v>0</v>
      </c>
    </row>
    <row r="226" spans="1:44" ht="17.25">
      <c r="A226" s="1651"/>
      <c r="B226" s="1646"/>
      <c r="C226" s="40" t="s">
        <v>44</v>
      </c>
      <c r="D226" s="251">
        <f t="shared" si="667"/>
        <v>58</v>
      </c>
      <c r="E226" s="268">
        <f t="shared" si="667"/>
        <v>58</v>
      </c>
      <c r="F226" s="534">
        <f t="shared" si="670"/>
        <v>3784</v>
      </c>
      <c r="G226" s="534">
        <f t="shared" si="668"/>
        <v>292</v>
      </c>
      <c r="H226" s="533">
        <f t="shared" si="669"/>
        <v>3492</v>
      </c>
      <c r="I226" s="379">
        <f>SUM('3-1'!I226,'3-2'!I226)</f>
        <v>0</v>
      </c>
      <c r="J226" s="380">
        <f>SUM('3-1'!J226,'3-2'!J226)</f>
        <v>0</v>
      </c>
      <c r="K226" s="487">
        <f>SUM('3-1'!K226,'3-2'!K226)</f>
        <v>0</v>
      </c>
      <c r="L226" s="380">
        <f>SUM('3-1'!L226,'3-2'!L226)</f>
        <v>0</v>
      </c>
      <c r="M226" s="381">
        <f>SUM('3-1'!M226,'3-2'!M226)</f>
        <v>0</v>
      </c>
      <c r="N226" s="379">
        <f>SUM('3-1'!N226,'3-2'!N226)</f>
        <v>0</v>
      </c>
      <c r="O226" s="380">
        <f>SUM('3-1'!O226,'3-2'!O226)</f>
        <v>0</v>
      </c>
      <c r="P226" s="487">
        <f>SUM('3-1'!P226,'3-2'!P226)</f>
        <v>0</v>
      </c>
      <c r="Q226" s="380">
        <f>SUM('3-1'!Q226,'3-2'!Q226)</f>
        <v>0</v>
      </c>
      <c r="R226" s="381">
        <f>SUM('3-1'!R226,'3-2'!R226)</f>
        <v>0</v>
      </c>
      <c r="S226" s="379">
        <f>SUM('3-1'!S226,'3-2'!S226)</f>
        <v>0</v>
      </c>
      <c r="T226" s="380">
        <f>SUM('3-1'!T226,'3-2'!T226)</f>
        <v>0</v>
      </c>
      <c r="U226" s="487">
        <f>SUM('3-1'!U226,'3-2'!U226)</f>
        <v>0</v>
      </c>
      <c r="V226" s="380">
        <f>SUM('3-1'!V226,'3-2'!V226)</f>
        <v>0</v>
      </c>
      <c r="W226" s="381">
        <f>SUM('3-1'!W226,'3-2'!W226)</f>
        <v>0</v>
      </c>
      <c r="X226" s="379">
        <f>SUM('3-1'!X226,'3-2'!X226)</f>
        <v>58</v>
      </c>
      <c r="Y226" s="380">
        <f>SUM('3-1'!Y226,'3-2'!Y226)</f>
        <v>58</v>
      </c>
      <c r="Z226" s="487">
        <f>SUM('3-1'!Z226,'3-2'!Z226)</f>
        <v>3784</v>
      </c>
      <c r="AA226" s="380">
        <f>SUM('3-1'!AA226,'3-2'!AA226)</f>
        <v>292</v>
      </c>
      <c r="AB226" s="381">
        <f>SUM('3-1'!AB226,'3-2'!AB226)</f>
        <v>3492</v>
      </c>
      <c r="AC226" s="379">
        <f>SUM('3-1'!AC226,'3-2'!AC226)</f>
        <v>0</v>
      </c>
      <c r="AD226" s="380">
        <f>SUM('3-1'!AD226,'3-2'!AD226)</f>
        <v>0</v>
      </c>
      <c r="AE226" s="487">
        <f>SUM('3-1'!AE226,'3-2'!AE226)</f>
        <v>0</v>
      </c>
      <c r="AF226" s="380">
        <f>SUM('3-1'!AF226,'3-2'!AF226)</f>
        <v>0</v>
      </c>
      <c r="AG226" s="381">
        <f>SUM('3-1'!AG226,'3-2'!AG226)</f>
        <v>0</v>
      </c>
      <c r="AH226" s="379">
        <f>SUM('3-1'!AH226,'3-2'!AH226)</f>
        <v>0</v>
      </c>
      <c r="AI226" s="380">
        <f>SUM('3-1'!AI226,'3-2'!AI226)</f>
        <v>0</v>
      </c>
      <c r="AJ226" s="487">
        <f>SUM('3-1'!AJ226,'3-2'!AJ226)</f>
        <v>0</v>
      </c>
      <c r="AK226" s="380">
        <f>SUM('3-1'!AK226,'3-2'!AK226)</f>
        <v>0</v>
      </c>
      <c r="AL226" s="381">
        <f>SUM('3-1'!AL226,'3-2'!AL226)</f>
        <v>0</v>
      </c>
      <c r="AM226" s="379">
        <f>SUM('3-1'!AM226,'3-2'!AM226)</f>
        <v>0</v>
      </c>
      <c r="AN226" s="380">
        <f>SUM('3-1'!AN226,'3-2'!AN226)</f>
        <v>0</v>
      </c>
      <c r="AO226" s="487">
        <f>SUM('3-1'!AO226,'3-2'!AO226)</f>
        <v>0</v>
      </c>
      <c r="AP226" s="380">
        <f>SUM('3-1'!AP226,'3-2'!AP226)</f>
        <v>0</v>
      </c>
      <c r="AQ226" s="381">
        <f>SUM('3-1'!AQ226,'3-2'!AQ226)</f>
        <v>0</v>
      </c>
      <c r="AR226" s="371">
        <f>SUM('3-1'!AR226,'3-2'!AR226)</f>
        <v>0</v>
      </c>
    </row>
    <row r="227" spans="1:44" ht="17.25">
      <c r="A227" s="1651"/>
      <c r="B227" s="1647" t="s">
        <v>73</v>
      </c>
      <c r="C227" s="54" t="s">
        <v>43</v>
      </c>
      <c r="D227" s="324">
        <f t="shared" si="667"/>
        <v>653</v>
      </c>
      <c r="E227" s="535">
        <f t="shared" si="667"/>
        <v>653</v>
      </c>
      <c r="F227" s="535">
        <f t="shared" si="670"/>
        <v>4326</v>
      </c>
      <c r="G227" s="535">
        <f t="shared" si="668"/>
        <v>4326</v>
      </c>
      <c r="H227" s="536">
        <f t="shared" si="669"/>
        <v>0</v>
      </c>
      <c r="I227" s="478">
        <f>SUM('3-1'!I227,'3-2'!I227)</f>
        <v>0</v>
      </c>
      <c r="J227" s="479">
        <f>SUM('3-1'!J227,'3-2'!J227)</f>
        <v>0</v>
      </c>
      <c r="K227" s="489">
        <f>SUM('3-1'!K227,'3-2'!K227)</f>
        <v>0</v>
      </c>
      <c r="L227" s="479">
        <f>SUM('3-1'!L227,'3-2'!L227)</f>
        <v>0</v>
      </c>
      <c r="M227" s="480">
        <f>SUM('3-1'!M227,'3-2'!M227)</f>
        <v>0</v>
      </c>
      <c r="N227" s="478">
        <f>SUM('3-1'!N227,'3-2'!N227)</f>
        <v>0</v>
      </c>
      <c r="O227" s="479">
        <f>SUM('3-1'!O227,'3-2'!O227)</f>
        <v>0</v>
      </c>
      <c r="P227" s="489">
        <f>SUM('3-1'!P227,'3-2'!P227)</f>
        <v>0</v>
      </c>
      <c r="Q227" s="479">
        <f>SUM('3-1'!Q227,'3-2'!Q227)</f>
        <v>0</v>
      </c>
      <c r="R227" s="480">
        <f>SUM('3-1'!R227,'3-2'!R227)</f>
        <v>0</v>
      </c>
      <c r="S227" s="478">
        <f>SUM('3-1'!S227,'3-2'!S227)</f>
        <v>0</v>
      </c>
      <c r="T227" s="479">
        <f>SUM('3-1'!T227,'3-2'!T227)</f>
        <v>0</v>
      </c>
      <c r="U227" s="489">
        <f>SUM('3-1'!U227,'3-2'!U227)</f>
        <v>0</v>
      </c>
      <c r="V227" s="479">
        <f>SUM('3-1'!V227,'3-2'!V227)</f>
        <v>0</v>
      </c>
      <c r="W227" s="480">
        <f>SUM('3-1'!W227,'3-2'!W227)</f>
        <v>0</v>
      </c>
      <c r="X227" s="478">
        <f>SUM('3-1'!X227,'3-2'!X227)</f>
        <v>0</v>
      </c>
      <c r="Y227" s="479">
        <f>SUM('3-1'!Y227,'3-2'!Y227)</f>
        <v>0</v>
      </c>
      <c r="Z227" s="489">
        <f>SUM('3-1'!Z227,'3-2'!Z227)</f>
        <v>0</v>
      </c>
      <c r="AA227" s="479">
        <f>SUM('3-1'!AA227,'3-2'!AA227)</f>
        <v>0</v>
      </c>
      <c r="AB227" s="480">
        <f>SUM('3-1'!AB227,'3-2'!AB227)</f>
        <v>0</v>
      </c>
      <c r="AC227" s="478">
        <f>SUM('3-1'!AC227,'3-2'!AC227)</f>
        <v>653</v>
      </c>
      <c r="AD227" s="479">
        <f>SUM('3-1'!AD227,'3-2'!AD227)</f>
        <v>653</v>
      </c>
      <c r="AE227" s="489">
        <f>SUM('3-1'!AE227,'3-2'!AE227)</f>
        <v>4326</v>
      </c>
      <c r="AF227" s="479">
        <f>SUM('3-1'!AF227,'3-2'!AF227)</f>
        <v>4326</v>
      </c>
      <c r="AG227" s="480">
        <f>SUM('3-1'!AG227,'3-2'!AG227)</f>
        <v>0</v>
      </c>
      <c r="AH227" s="478">
        <f>SUM('3-1'!AH227,'3-2'!AH227)</f>
        <v>0</v>
      </c>
      <c r="AI227" s="479">
        <f>SUM('3-1'!AI227,'3-2'!AI227)</f>
        <v>0</v>
      </c>
      <c r="AJ227" s="489">
        <f>SUM('3-1'!AJ227,'3-2'!AJ227)</f>
        <v>0</v>
      </c>
      <c r="AK227" s="479">
        <f>SUM('3-1'!AK227,'3-2'!AK227)</f>
        <v>0</v>
      </c>
      <c r="AL227" s="480">
        <f>SUM('3-1'!AL227,'3-2'!AL227)</f>
        <v>0</v>
      </c>
      <c r="AM227" s="478">
        <f>SUM('3-1'!AM227,'3-2'!AM227)</f>
        <v>0</v>
      </c>
      <c r="AN227" s="479">
        <f>SUM('3-1'!AN227,'3-2'!AN227)</f>
        <v>0</v>
      </c>
      <c r="AO227" s="489">
        <f>SUM('3-1'!AO227,'3-2'!AO227)</f>
        <v>0</v>
      </c>
      <c r="AP227" s="479">
        <f>SUM('3-1'!AP227,'3-2'!AP227)</f>
        <v>0</v>
      </c>
      <c r="AQ227" s="480">
        <f>SUM('3-1'!AQ227,'3-2'!AQ227)</f>
        <v>0</v>
      </c>
      <c r="AR227" s="601">
        <f>SUM('3-1'!AR227,'3-2'!AR227)</f>
        <v>0</v>
      </c>
    </row>
    <row r="228" spans="1:44" ht="17.25">
      <c r="A228" s="1651"/>
      <c r="B228" s="1646"/>
      <c r="C228" s="40" t="s">
        <v>44</v>
      </c>
      <c r="D228" s="279">
        <f t="shared" si="667"/>
        <v>376</v>
      </c>
      <c r="E228" s="513">
        <f t="shared" si="667"/>
        <v>376</v>
      </c>
      <c r="F228" s="525">
        <f t="shared" si="670"/>
        <v>2642</v>
      </c>
      <c r="G228" s="525">
        <f t="shared" si="668"/>
        <v>2642</v>
      </c>
      <c r="H228" s="526">
        <f t="shared" si="669"/>
        <v>0</v>
      </c>
      <c r="I228" s="515">
        <f>SUM('3-1'!I228,'3-2'!I228)</f>
        <v>0</v>
      </c>
      <c r="J228" s="516">
        <f>SUM('3-1'!J228,'3-2'!J228)</f>
        <v>0</v>
      </c>
      <c r="K228" s="487">
        <f>SUM('3-1'!K228,'3-2'!K228)</f>
        <v>0</v>
      </c>
      <c r="L228" s="516">
        <f>SUM('3-1'!L228,'3-2'!L228)</f>
        <v>0</v>
      </c>
      <c r="M228" s="517">
        <f>SUM('3-1'!M228,'3-2'!M228)</f>
        <v>0</v>
      </c>
      <c r="N228" s="515">
        <f>SUM('3-1'!N228,'3-2'!N228)</f>
        <v>0</v>
      </c>
      <c r="O228" s="516">
        <f>SUM('3-1'!O228,'3-2'!O228)</f>
        <v>0</v>
      </c>
      <c r="P228" s="487">
        <f>SUM('3-1'!P228,'3-2'!P228)</f>
        <v>0</v>
      </c>
      <c r="Q228" s="516">
        <f>SUM('3-1'!Q228,'3-2'!Q228)</f>
        <v>0</v>
      </c>
      <c r="R228" s="517">
        <f>SUM('3-1'!R228,'3-2'!R228)</f>
        <v>0</v>
      </c>
      <c r="S228" s="515">
        <f>SUM('3-1'!S228,'3-2'!S228)</f>
        <v>0</v>
      </c>
      <c r="T228" s="516">
        <f>SUM('3-1'!T228,'3-2'!T228)</f>
        <v>0</v>
      </c>
      <c r="U228" s="487">
        <f>SUM('3-1'!U228,'3-2'!U228)</f>
        <v>0</v>
      </c>
      <c r="V228" s="516">
        <f>SUM('3-1'!V228,'3-2'!V228)</f>
        <v>0</v>
      </c>
      <c r="W228" s="517">
        <f>SUM('3-1'!W228,'3-2'!W228)</f>
        <v>0</v>
      </c>
      <c r="X228" s="515">
        <f>SUM('3-1'!X228,'3-2'!X228)</f>
        <v>0</v>
      </c>
      <c r="Y228" s="516">
        <f>SUM('3-1'!Y228,'3-2'!Y228)</f>
        <v>0</v>
      </c>
      <c r="Z228" s="487">
        <f>SUM('3-1'!Z228,'3-2'!Z228)</f>
        <v>0</v>
      </c>
      <c r="AA228" s="516">
        <f>SUM('3-1'!AA228,'3-2'!AA228)</f>
        <v>0</v>
      </c>
      <c r="AB228" s="517">
        <f>SUM('3-1'!AB228,'3-2'!AB228)</f>
        <v>0</v>
      </c>
      <c r="AC228" s="515">
        <f>SUM('3-1'!AC228,'3-2'!AC228)</f>
        <v>376</v>
      </c>
      <c r="AD228" s="516">
        <f>SUM('3-1'!AD228,'3-2'!AD228)</f>
        <v>376</v>
      </c>
      <c r="AE228" s="487">
        <f>SUM('3-1'!AE228,'3-2'!AE228)</f>
        <v>2642</v>
      </c>
      <c r="AF228" s="516">
        <f>SUM('3-1'!AF228,'3-2'!AF228)</f>
        <v>2642</v>
      </c>
      <c r="AG228" s="517">
        <f>SUM('3-1'!AG228,'3-2'!AG228)</f>
        <v>0</v>
      </c>
      <c r="AH228" s="515">
        <f>SUM('3-1'!AH228,'3-2'!AH228)</f>
        <v>0</v>
      </c>
      <c r="AI228" s="516">
        <f>SUM('3-1'!AI228,'3-2'!AI228)</f>
        <v>0</v>
      </c>
      <c r="AJ228" s="487">
        <f>SUM('3-1'!AJ228,'3-2'!AJ228)</f>
        <v>0</v>
      </c>
      <c r="AK228" s="516">
        <f>SUM('3-1'!AK228,'3-2'!AK228)</f>
        <v>0</v>
      </c>
      <c r="AL228" s="517">
        <f>SUM('3-1'!AL228,'3-2'!AL228)</f>
        <v>0</v>
      </c>
      <c r="AM228" s="515">
        <f>SUM('3-1'!AM228,'3-2'!AM228)</f>
        <v>0</v>
      </c>
      <c r="AN228" s="516">
        <f>SUM('3-1'!AN228,'3-2'!AN228)</f>
        <v>0</v>
      </c>
      <c r="AO228" s="487">
        <f>SUM('3-1'!AO228,'3-2'!AO228)</f>
        <v>0</v>
      </c>
      <c r="AP228" s="516">
        <f>SUM('3-1'!AP228,'3-2'!AP228)</f>
        <v>0</v>
      </c>
      <c r="AQ228" s="517">
        <f>SUM('3-1'!AQ228,'3-2'!AQ228)</f>
        <v>0</v>
      </c>
      <c r="AR228" s="519">
        <f>SUM('3-1'!AR228,'3-2'!AR228)</f>
        <v>0</v>
      </c>
    </row>
    <row r="229" spans="1:44" ht="17.25">
      <c r="A229" s="1651"/>
      <c r="B229" s="1647" t="s">
        <v>74</v>
      </c>
      <c r="C229" s="54" t="s">
        <v>43</v>
      </c>
      <c r="D229" s="324">
        <f t="shared" si="667"/>
        <v>1736</v>
      </c>
      <c r="E229" s="535">
        <f t="shared" si="667"/>
        <v>1736</v>
      </c>
      <c r="F229" s="535">
        <f t="shared" si="670"/>
        <v>15553</v>
      </c>
      <c r="G229" s="535">
        <f t="shared" si="668"/>
        <v>12705</v>
      </c>
      <c r="H229" s="536">
        <f t="shared" si="669"/>
        <v>2848</v>
      </c>
      <c r="I229" s="478">
        <f>SUM('3-1'!I229,'3-2'!I229)</f>
        <v>74</v>
      </c>
      <c r="J229" s="479">
        <f>SUM('3-1'!J229,'3-2'!J229)</f>
        <v>74</v>
      </c>
      <c r="K229" s="489">
        <f>SUM('3-1'!K229,'3-2'!K229)</f>
        <v>4645</v>
      </c>
      <c r="L229" s="479">
        <f>SUM('3-1'!L229,'3-2'!L229)</f>
        <v>4063</v>
      </c>
      <c r="M229" s="480">
        <f>SUM('3-1'!M229,'3-2'!M229)</f>
        <v>582</v>
      </c>
      <c r="N229" s="478">
        <f>SUM('3-1'!N229,'3-2'!N229)</f>
        <v>0</v>
      </c>
      <c r="O229" s="479">
        <f>SUM('3-1'!O229,'3-2'!O229)</f>
        <v>0</v>
      </c>
      <c r="P229" s="489">
        <f>SUM('3-1'!P229,'3-2'!P229)</f>
        <v>0</v>
      </c>
      <c r="Q229" s="479">
        <f>SUM('3-1'!Q229,'3-2'!Q229)</f>
        <v>0</v>
      </c>
      <c r="R229" s="480">
        <f>SUM('3-1'!R229,'3-2'!R229)</f>
        <v>0</v>
      </c>
      <c r="S229" s="478">
        <f>SUM('3-1'!S229,'3-2'!S229)</f>
        <v>81</v>
      </c>
      <c r="T229" s="479">
        <f>SUM('3-1'!T229,'3-2'!T229)</f>
        <v>81</v>
      </c>
      <c r="U229" s="489">
        <f>SUM('3-1'!U229,'3-2'!U229)</f>
        <v>4974</v>
      </c>
      <c r="V229" s="479">
        <f>SUM('3-1'!V229,'3-2'!V229)</f>
        <v>2939</v>
      </c>
      <c r="W229" s="480">
        <f>SUM('3-1'!W229,'3-2'!W229)</f>
        <v>2035</v>
      </c>
      <c r="X229" s="478">
        <f>SUM('3-1'!X229,'3-2'!X229)</f>
        <v>7</v>
      </c>
      <c r="Y229" s="479">
        <f>SUM('3-1'!Y229,'3-2'!Y229)</f>
        <v>7</v>
      </c>
      <c r="Z229" s="489">
        <f>SUM('3-1'!Z229,'3-2'!Z229)</f>
        <v>231</v>
      </c>
      <c r="AA229" s="479">
        <f>SUM('3-1'!AA229,'3-2'!AA229)</f>
        <v>0</v>
      </c>
      <c r="AB229" s="480">
        <f>SUM('3-1'!AB229,'3-2'!AB229)</f>
        <v>231</v>
      </c>
      <c r="AC229" s="478">
        <f>SUM('3-1'!AC229,'3-2'!AC229)</f>
        <v>1574</v>
      </c>
      <c r="AD229" s="479">
        <f>SUM('3-1'!AD229,'3-2'!AD229)</f>
        <v>1574</v>
      </c>
      <c r="AE229" s="489">
        <f>SUM('3-1'!AE229,'3-2'!AE229)</f>
        <v>5703</v>
      </c>
      <c r="AF229" s="479">
        <f>SUM('3-1'!AF229,'3-2'!AF229)</f>
        <v>5703</v>
      </c>
      <c r="AG229" s="480">
        <f>SUM('3-1'!AG229,'3-2'!AG229)</f>
        <v>0</v>
      </c>
      <c r="AH229" s="478">
        <f>SUM('3-1'!AH229,'3-2'!AH229)</f>
        <v>0</v>
      </c>
      <c r="AI229" s="479">
        <f>SUM('3-1'!AI229,'3-2'!AI229)</f>
        <v>0</v>
      </c>
      <c r="AJ229" s="489">
        <f>SUM('3-1'!AJ229,'3-2'!AJ229)</f>
        <v>0</v>
      </c>
      <c r="AK229" s="479">
        <f>SUM('3-1'!AK229,'3-2'!AK229)</f>
        <v>0</v>
      </c>
      <c r="AL229" s="480">
        <f>SUM('3-1'!AL229,'3-2'!AL229)</f>
        <v>0</v>
      </c>
      <c r="AM229" s="478">
        <f>SUM('3-1'!AM229,'3-2'!AM229)</f>
        <v>0</v>
      </c>
      <c r="AN229" s="479">
        <f>SUM('3-1'!AN229,'3-2'!AN229)</f>
        <v>0</v>
      </c>
      <c r="AO229" s="489">
        <f>SUM('3-1'!AO229,'3-2'!AO229)</f>
        <v>0</v>
      </c>
      <c r="AP229" s="479">
        <f>SUM('3-1'!AP229,'3-2'!AP229)</f>
        <v>0</v>
      </c>
      <c r="AQ229" s="480">
        <f>SUM('3-1'!AQ229,'3-2'!AQ229)</f>
        <v>0</v>
      </c>
      <c r="AR229" s="601">
        <f>SUM('3-1'!AR229,'3-2'!AR229)</f>
        <v>0</v>
      </c>
    </row>
    <row r="230" spans="1:44" ht="17.25">
      <c r="A230" s="1651"/>
      <c r="B230" s="1646"/>
      <c r="C230" s="40" t="s">
        <v>44</v>
      </c>
      <c r="D230" s="279">
        <f t="shared" si="667"/>
        <v>1665</v>
      </c>
      <c r="E230" s="513">
        <f t="shared" si="667"/>
        <v>1665</v>
      </c>
      <c r="F230" s="513">
        <f t="shared" si="670"/>
        <v>10950</v>
      </c>
      <c r="G230" s="513">
        <f t="shared" si="668"/>
        <v>10127</v>
      </c>
      <c r="H230" s="514">
        <f t="shared" si="669"/>
        <v>823</v>
      </c>
      <c r="I230" s="515">
        <f>SUM('3-1'!I230,'3-2'!I230)</f>
        <v>74</v>
      </c>
      <c r="J230" s="516">
        <f>SUM('3-1'!J230,'3-2'!J230)</f>
        <v>74</v>
      </c>
      <c r="K230" s="487">
        <f>SUM('3-1'!K230,'3-2'!K230)</f>
        <v>4645</v>
      </c>
      <c r="L230" s="516">
        <f>SUM('3-1'!L230,'3-2'!L230)</f>
        <v>4063</v>
      </c>
      <c r="M230" s="517">
        <f>SUM('3-1'!M230,'3-2'!M230)</f>
        <v>582</v>
      </c>
      <c r="N230" s="515">
        <f>SUM('3-1'!N230,'3-2'!N230)</f>
        <v>0</v>
      </c>
      <c r="O230" s="516">
        <f>SUM('3-1'!O230,'3-2'!O230)</f>
        <v>0</v>
      </c>
      <c r="P230" s="487">
        <f>SUM('3-1'!P230,'3-2'!P230)</f>
        <v>0</v>
      </c>
      <c r="Q230" s="516">
        <f>SUM('3-1'!Q230,'3-2'!Q230)</f>
        <v>0</v>
      </c>
      <c r="R230" s="517">
        <f>SUM('3-1'!R230,'3-2'!R230)</f>
        <v>0</v>
      </c>
      <c r="S230" s="515">
        <f>SUM('3-1'!S230,'3-2'!S230)</f>
        <v>10</v>
      </c>
      <c r="T230" s="516">
        <f>SUM('3-1'!T230,'3-2'!T230)</f>
        <v>10</v>
      </c>
      <c r="U230" s="487">
        <f>SUM('3-1'!U230,'3-2'!U230)</f>
        <v>371</v>
      </c>
      <c r="V230" s="516">
        <f>SUM('3-1'!V230,'3-2'!V230)</f>
        <v>361</v>
      </c>
      <c r="W230" s="517">
        <f>SUM('3-1'!W230,'3-2'!W230)</f>
        <v>10</v>
      </c>
      <c r="X230" s="515">
        <f>SUM('3-1'!X230,'3-2'!X230)</f>
        <v>7</v>
      </c>
      <c r="Y230" s="516">
        <f>SUM('3-1'!Y230,'3-2'!Y230)</f>
        <v>7</v>
      </c>
      <c r="Z230" s="487">
        <f>SUM('3-1'!Z230,'3-2'!Z230)</f>
        <v>231</v>
      </c>
      <c r="AA230" s="516">
        <f>SUM('3-1'!AA230,'3-2'!AA230)</f>
        <v>0</v>
      </c>
      <c r="AB230" s="517">
        <f>SUM('3-1'!AB230,'3-2'!AB230)</f>
        <v>231</v>
      </c>
      <c r="AC230" s="515">
        <f>SUM('3-1'!AC230,'3-2'!AC230)</f>
        <v>1574</v>
      </c>
      <c r="AD230" s="516">
        <f>SUM('3-1'!AD230,'3-2'!AD230)</f>
        <v>1574</v>
      </c>
      <c r="AE230" s="487">
        <f>SUM('3-1'!AE230,'3-2'!AE230)</f>
        <v>5703</v>
      </c>
      <c r="AF230" s="516">
        <f>SUM('3-1'!AF230,'3-2'!AF230)</f>
        <v>5703</v>
      </c>
      <c r="AG230" s="517">
        <f>SUM('3-1'!AG230,'3-2'!AG230)</f>
        <v>0</v>
      </c>
      <c r="AH230" s="515">
        <f>SUM('3-1'!AH230,'3-2'!AH230)</f>
        <v>0</v>
      </c>
      <c r="AI230" s="516">
        <f>SUM('3-1'!AI230,'3-2'!AI230)</f>
        <v>0</v>
      </c>
      <c r="AJ230" s="487">
        <f>SUM('3-1'!AJ230,'3-2'!AJ230)</f>
        <v>0</v>
      </c>
      <c r="AK230" s="516">
        <f>SUM('3-1'!AK230,'3-2'!AK230)</f>
        <v>0</v>
      </c>
      <c r="AL230" s="517">
        <f>SUM('3-1'!AL230,'3-2'!AL230)</f>
        <v>0</v>
      </c>
      <c r="AM230" s="515">
        <f>SUM('3-1'!AM230,'3-2'!AM230)</f>
        <v>0</v>
      </c>
      <c r="AN230" s="516">
        <f>SUM('3-1'!AN230,'3-2'!AN230)</f>
        <v>0</v>
      </c>
      <c r="AO230" s="487">
        <f>SUM('3-1'!AO230,'3-2'!AO230)</f>
        <v>0</v>
      </c>
      <c r="AP230" s="516">
        <f>SUM('3-1'!AP230,'3-2'!AP230)</f>
        <v>0</v>
      </c>
      <c r="AQ230" s="517">
        <f>SUM('3-1'!AQ230,'3-2'!AQ230)</f>
        <v>0</v>
      </c>
      <c r="AR230" s="519">
        <f>SUM('3-1'!AR230,'3-2'!AR230)</f>
        <v>0</v>
      </c>
    </row>
    <row r="231" spans="1:44" ht="17.25">
      <c r="A231" s="1651"/>
      <c r="B231" s="1648" t="s">
        <v>75</v>
      </c>
      <c r="C231" s="54" t="s">
        <v>43</v>
      </c>
      <c r="D231" s="242">
        <f t="shared" si="667"/>
        <v>111</v>
      </c>
      <c r="E231" s="259">
        <f t="shared" si="667"/>
        <v>111</v>
      </c>
      <c r="F231" s="259">
        <f t="shared" si="670"/>
        <v>6183</v>
      </c>
      <c r="G231" s="259">
        <f t="shared" si="668"/>
        <v>4590</v>
      </c>
      <c r="H231" s="258">
        <f t="shared" si="669"/>
        <v>1593</v>
      </c>
      <c r="I231" s="372">
        <f>SUM('3-1'!I231,'3-2'!I231)</f>
        <v>0</v>
      </c>
      <c r="J231" s="373">
        <f>SUM('3-1'!J231,'3-2'!J231)</f>
        <v>0</v>
      </c>
      <c r="K231" s="489">
        <f>SUM('3-1'!K231,'3-2'!K231)</f>
        <v>0</v>
      </c>
      <c r="L231" s="373">
        <f>SUM('3-1'!L231,'3-2'!L231)</f>
        <v>0</v>
      </c>
      <c r="M231" s="374">
        <f>SUM('3-1'!M231,'3-2'!M231)</f>
        <v>0</v>
      </c>
      <c r="N231" s="372">
        <f>SUM('3-1'!N231,'3-2'!N231)</f>
        <v>0</v>
      </c>
      <c r="O231" s="373">
        <f>SUM('3-1'!O231,'3-2'!O231)</f>
        <v>0</v>
      </c>
      <c r="P231" s="489">
        <f>SUM('3-1'!P231,'3-2'!P231)</f>
        <v>0</v>
      </c>
      <c r="Q231" s="373">
        <f>SUM('3-1'!Q231,'3-2'!Q231)</f>
        <v>0</v>
      </c>
      <c r="R231" s="374">
        <f>SUM('3-1'!R231,'3-2'!R231)</f>
        <v>0</v>
      </c>
      <c r="S231" s="372">
        <f>SUM('3-1'!S231,'3-2'!S231)</f>
        <v>0</v>
      </c>
      <c r="T231" s="373">
        <f>SUM('3-1'!T231,'3-2'!T231)</f>
        <v>0</v>
      </c>
      <c r="U231" s="489">
        <f>SUM('3-1'!U231,'3-2'!U231)</f>
        <v>0</v>
      </c>
      <c r="V231" s="373">
        <f>SUM('3-1'!V231,'3-2'!V231)</f>
        <v>0</v>
      </c>
      <c r="W231" s="374">
        <f>SUM('3-1'!W231,'3-2'!W231)</f>
        <v>0</v>
      </c>
      <c r="X231" s="372">
        <f>SUM('3-1'!X231,'3-2'!X231)</f>
        <v>71</v>
      </c>
      <c r="Y231" s="373">
        <f>SUM('3-1'!Y231,'3-2'!Y231)</f>
        <v>71</v>
      </c>
      <c r="Z231" s="489">
        <f>SUM('3-1'!Z231,'3-2'!Z231)</f>
        <v>1723</v>
      </c>
      <c r="AA231" s="373">
        <f>SUM('3-1'!AA231,'3-2'!AA231)</f>
        <v>165</v>
      </c>
      <c r="AB231" s="374">
        <f>SUM('3-1'!AB231,'3-2'!AB231)</f>
        <v>1558</v>
      </c>
      <c r="AC231" s="372">
        <f>SUM('3-1'!AC231,'3-2'!AC231)</f>
        <v>38</v>
      </c>
      <c r="AD231" s="373">
        <f>SUM('3-1'!AD231,'3-2'!AD231)</f>
        <v>38</v>
      </c>
      <c r="AE231" s="489">
        <f>SUM('3-1'!AE231,'3-2'!AE231)</f>
        <v>4291</v>
      </c>
      <c r="AF231" s="373">
        <f>SUM('3-1'!AF231,'3-2'!AF231)</f>
        <v>4291</v>
      </c>
      <c r="AG231" s="374">
        <f>SUM('3-1'!AG231,'3-2'!AG231)</f>
        <v>0</v>
      </c>
      <c r="AH231" s="372">
        <f>SUM('3-1'!AH231,'3-2'!AH231)</f>
        <v>2</v>
      </c>
      <c r="AI231" s="373">
        <f>SUM('3-1'!AI231,'3-2'!AI231)</f>
        <v>2</v>
      </c>
      <c r="AJ231" s="489">
        <f>SUM('3-1'!AJ231,'3-2'!AJ231)</f>
        <v>169</v>
      </c>
      <c r="AK231" s="373">
        <f>SUM('3-1'!AK231,'3-2'!AK231)</f>
        <v>134</v>
      </c>
      <c r="AL231" s="374">
        <f>SUM('3-1'!AL231,'3-2'!AL231)</f>
        <v>35</v>
      </c>
      <c r="AM231" s="372">
        <f>SUM('3-1'!AM231,'3-2'!AM231)</f>
        <v>0</v>
      </c>
      <c r="AN231" s="373">
        <f>SUM('3-1'!AN231,'3-2'!AN231)</f>
        <v>0</v>
      </c>
      <c r="AO231" s="489">
        <f>SUM('3-1'!AO231,'3-2'!AO231)</f>
        <v>0</v>
      </c>
      <c r="AP231" s="373">
        <f>SUM('3-1'!AP231,'3-2'!AP231)</f>
        <v>0</v>
      </c>
      <c r="AQ231" s="374">
        <f>SUM('3-1'!AQ231,'3-2'!AQ231)</f>
        <v>0</v>
      </c>
      <c r="AR231" s="370">
        <f>SUM('3-1'!AR231,'3-2'!AR231)</f>
        <v>0</v>
      </c>
    </row>
    <row r="232" spans="1:44" ht="18" thickBot="1">
      <c r="A232" s="1652"/>
      <c r="B232" s="1649"/>
      <c r="C232" s="45" t="s">
        <v>44</v>
      </c>
      <c r="D232" s="251">
        <f t="shared" si="667"/>
        <v>13</v>
      </c>
      <c r="E232" s="268">
        <f t="shared" si="667"/>
        <v>13</v>
      </c>
      <c r="F232" s="259">
        <f t="shared" si="670"/>
        <v>579</v>
      </c>
      <c r="G232" s="259">
        <f t="shared" si="668"/>
        <v>433</v>
      </c>
      <c r="H232" s="258">
        <f t="shared" si="669"/>
        <v>146</v>
      </c>
      <c r="I232" s="379">
        <f>SUM('3-1'!I232,'3-2'!I232)</f>
        <v>0</v>
      </c>
      <c r="J232" s="380">
        <f>SUM('3-1'!J232,'3-2'!J232)</f>
        <v>0</v>
      </c>
      <c r="K232" s="487">
        <f>SUM('3-1'!K232,'3-2'!K232)</f>
        <v>0</v>
      </c>
      <c r="L232" s="380">
        <f>SUM('3-1'!L232,'3-2'!L232)</f>
        <v>0</v>
      </c>
      <c r="M232" s="381">
        <f>SUM('3-1'!M232,'3-2'!M232)</f>
        <v>0</v>
      </c>
      <c r="N232" s="379">
        <f>SUM('3-1'!N232,'3-2'!N232)</f>
        <v>0</v>
      </c>
      <c r="O232" s="380">
        <f>SUM('3-1'!O232,'3-2'!O232)</f>
        <v>0</v>
      </c>
      <c r="P232" s="487">
        <f>SUM('3-1'!P232,'3-2'!P232)</f>
        <v>0</v>
      </c>
      <c r="Q232" s="380">
        <f>SUM('3-1'!Q232,'3-2'!Q232)</f>
        <v>0</v>
      </c>
      <c r="R232" s="381">
        <f>SUM('3-1'!R232,'3-2'!R232)</f>
        <v>0</v>
      </c>
      <c r="S232" s="379">
        <f>SUM('3-1'!S232,'3-2'!S232)</f>
        <v>0</v>
      </c>
      <c r="T232" s="380">
        <f>SUM('3-1'!T232,'3-2'!T232)</f>
        <v>0</v>
      </c>
      <c r="U232" s="487">
        <f>SUM('3-1'!U232,'3-2'!U232)</f>
        <v>0</v>
      </c>
      <c r="V232" s="380">
        <f>SUM('3-1'!V232,'3-2'!V232)</f>
        <v>0</v>
      </c>
      <c r="W232" s="381">
        <f>SUM('3-1'!W232,'3-2'!W232)</f>
        <v>0</v>
      </c>
      <c r="X232" s="379">
        <f>SUM('3-1'!X232,'3-2'!X232)</f>
        <v>4</v>
      </c>
      <c r="Y232" s="380">
        <f>SUM('3-1'!Y232,'3-2'!Y232)</f>
        <v>4</v>
      </c>
      <c r="Z232" s="487">
        <f>SUM('3-1'!Z232,'3-2'!Z232)</f>
        <v>150</v>
      </c>
      <c r="AA232" s="380">
        <f>SUM('3-1'!AA232,'3-2'!AA232)</f>
        <v>39</v>
      </c>
      <c r="AB232" s="381">
        <f>SUM('3-1'!AB232,'3-2'!AB232)</f>
        <v>111</v>
      </c>
      <c r="AC232" s="379">
        <f>SUM('3-1'!AC232,'3-2'!AC232)</f>
        <v>7</v>
      </c>
      <c r="AD232" s="380">
        <f>SUM('3-1'!AD232,'3-2'!AD232)</f>
        <v>7</v>
      </c>
      <c r="AE232" s="487">
        <f>SUM('3-1'!AE232,'3-2'!AE232)</f>
        <v>260</v>
      </c>
      <c r="AF232" s="380">
        <f>SUM('3-1'!AF232,'3-2'!AF232)</f>
        <v>260</v>
      </c>
      <c r="AG232" s="381">
        <f>SUM('3-1'!AG232,'3-2'!AG232)</f>
        <v>0</v>
      </c>
      <c r="AH232" s="379">
        <f>SUM('3-1'!AH232,'3-2'!AH232)</f>
        <v>2</v>
      </c>
      <c r="AI232" s="380">
        <f>SUM('3-1'!AI232,'3-2'!AI232)</f>
        <v>2</v>
      </c>
      <c r="AJ232" s="487">
        <f>SUM('3-1'!AJ232,'3-2'!AJ232)</f>
        <v>169</v>
      </c>
      <c r="AK232" s="380">
        <f>SUM('3-1'!AK232,'3-2'!AK232)</f>
        <v>134</v>
      </c>
      <c r="AL232" s="381">
        <f>SUM('3-1'!AL232,'3-2'!AL232)</f>
        <v>35</v>
      </c>
      <c r="AM232" s="379">
        <f>SUM('3-1'!AM232,'3-2'!AM232)</f>
        <v>0</v>
      </c>
      <c r="AN232" s="380">
        <f>SUM('3-1'!AN232,'3-2'!AN232)</f>
        <v>0</v>
      </c>
      <c r="AO232" s="487">
        <f>SUM('3-1'!AO232,'3-2'!AO232)</f>
        <v>0</v>
      </c>
      <c r="AP232" s="380">
        <f>SUM('3-1'!AP232,'3-2'!AP232)</f>
        <v>0</v>
      </c>
      <c r="AQ232" s="381">
        <f>SUM('3-1'!AQ232,'3-2'!AQ232)</f>
        <v>0</v>
      </c>
      <c r="AR232" s="371">
        <f>SUM('3-1'!AR232,'3-2'!AR232)</f>
        <v>0</v>
      </c>
    </row>
    <row r="233" spans="1:44" ht="17.25">
      <c r="A233" s="1650" t="s">
        <v>196</v>
      </c>
      <c r="B233" s="1645" t="s">
        <v>69</v>
      </c>
      <c r="C233" s="183" t="s">
        <v>43</v>
      </c>
      <c r="D233" s="234">
        <f>SUM(I233,N233,S233,X233,AC233,AH233,AM233)</f>
        <v>2971</v>
      </c>
      <c r="E233" s="323">
        <f>SUM(J233,O233,T233,Y233,AD233,AI233,AN233)</f>
        <v>1915</v>
      </c>
      <c r="F233" s="323">
        <f>G233+H233</f>
        <v>55064</v>
      </c>
      <c r="G233" s="323">
        <f t="shared" ref="G233:G234" si="671">SUM(L233,Q233,V233,AA233,AF233,AK233,AP233)</f>
        <v>54793</v>
      </c>
      <c r="H233" s="235">
        <f t="shared" ref="H233:H234" si="672">SUM(M233,R233,W233,AB233,AG233,AL233,AQ233)</f>
        <v>271</v>
      </c>
      <c r="I233" s="236">
        <f>SUM(I235,I237,I239,I241,I243,I245)</f>
        <v>1</v>
      </c>
      <c r="J233" s="237">
        <f>SUM(J235,J237,J239,J241,J243,J245)</f>
        <v>1</v>
      </c>
      <c r="K233" s="237">
        <f>L233+M233</f>
        <v>609</v>
      </c>
      <c r="L233" s="237">
        <f t="shared" ref="L233:M233" si="673">SUM(L235,L237,L239,L241,L243,L245)</f>
        <v>609</v>
      </c>
      <c r="M233" s="238">
        <f t="shared" si="673"/>
        <v>0</v>
      </c>
      <c r="N233" s="236">
        <f>SUM(N235,N237,N239,N241,N243,N245)</f>
        <v>9</v>
      </c>
      <c r="O233" s="237">
        <f>SUM(O235,O237,O239,O241,O243,O245)</f>
        <v>9</v>
      </c>
      <c r="P233" s="237">
        <f>Q233+R233</f>
        <v>302</v>
      </c>
      <c r="Q233" s="237">
        <f t="shared" ref="Q233:R233" si="674">SUM(Q235,Q237,Q239,Q241,Q243,Q245)</f>
        <v>124</v>
      </c>
      <c r="R233" s="238">
        <f t="shared" si="674"/>
        <v>178</v>
      </c>
      <c r="S233" s="236">
        <f>SUM(S235,S237,S239,S241,S243,S245)</f>
        <v>0</v>
      </c>
      <c r="T233" s="237">
        <f>SUM(T235,T237,T239,T241,T243,T245)</f>
        <v>0</v>
      </c>
      <c r="U233" s="237">
        <f>V233+W233</f>
        <v>0</v>
      </c>
      <c r="V233" s="237">
        <f t="shared" ref="V233:X233" si="675">SUM(V235,V237,V239,V241,V243,V245)</f>
        <v>0</v>
      </c>
      <c r="W233" s="238">
        <f t="shared" si="675"/>
        <v>0</v>
      </c>
      <c r="X233" s="236">
        <f t="shared" si="675"/>
        <v>0</v>
      </c>
      <c r="Y233" s="237">
        <f t="shared" ref="Y233" si="676">SUM(Y235,Y237,Y239,Y241,Y243,Y245)</f>
        <v>0</v>
      </c>
      <c r="Z233" s="237">
        <f>AA233+AB233</f>
        <v>0</v>
      </c>
      <c r="AA233" s="237">
        <f t="shared" ref="AA233:AC233" si="677">SUM(AA235,AA237,AA239,AA241,AA243,AA245)</f>
        <v>0</v>
      </c>
      <c r="AB233" s="238">
        <f t="shared" si="677"/>
        <v>0</v>
      </c>
      <c r="AC233" s="236">
        <f t="shared" si="677"/>
        <v>2932</v>
      </c>
      <c r="AD233" s="237">
        <f t="shared" ref="AD233" si="678">SUM(AD235,AD237,AD239,AD241,AD243,AD245)</f>
        <v>1876</v>
      </c>
      <c r="AE233" s="237">
        <f t="shared" ref="AE233:AE234" si="679">AF233+AG233</f>
        <v>53737</v>
      </c>
      <c r="AF233" s="237">
        <f t="shared" ref="AF233:AH233" si="680">SUM(AF235,AF237,AF239,AF241,AF243,AF245)</f>
        <v>53737</v>
      </c>
      <c r="AG233" s="238">
        <f t="shared" si="680"/>
        <v>0</v>
      </c>
      <c r="AH233" s="236">
        <f t="shared" si="680"/>
        <v>28</v>
      </c>
      <c r="AI233" s="237">
        <f t="shared" ref="AI233" si="681">SUM(AI235,AI237,AI239,AI241,AI243,AI245)</f>
        <v>28</v>
      </c>
      <c r="AJ233" s="237">
        <f t="shared" ref="AJ233:AJ234" si="682">AK233+AL233</f>
        <v>394</v>
      </c>
      <c r="AK233" s="237">
        <f t="shared" ref="AK233:AM233" si="683">SUM(AK235,AK237,AK239,AK241,AK243,AK245)</f>
        <v>323</v>
      </c>
      <c r="AL233" s="238">
        <f t="shared" si="683"/>
        <v>71</v>
      </c>
      <c r="AM233" s="236">
        <f t="shared" si="683"/>
        <v>1</v>
      </c>
      <c r="AN233" s="237">
        <f t="shared" ref="AN233" si="684">SUM(AN235,AN237,AN239,AN241,AN243,AN245)</f>
        <v>1</v>
      </c>
      <c r="AO233" s="237">
        <f t="shared" ref="AO233:AO234" si="685">AP233+AQ233</f>
        <v>22</v>
      </c>
      <c r="AP233" s="237">
        <f t="shared" ref="AP233:AR233" si="686">SUM(AP235,AP237,AP239,AP241,AP243,AP245)</f>
        <v>0</v>
      </c>
      <c r="AQ233" s="238">
        <f t="shared" si="686"/>
        <v>22</v>
      </c>
      <c r="AR233" s="368">
        <f t="shared" si="686"/>
        <v>0</v>
      </c>
    </row>
    <row r="234" spans="1:44" ht="17.25">
      <c r="A234" s="1651"/>
      <c r="B234" s="1646"/>
      <c r="C234" s="40" t="s">
        <v>44</v>
      </c>
      <c r="D234" s="240">
        <f>SUM(I234,N234,S234,X234,AC234,AH234,AM234)</f>
        <v>2971</v>
      </c>
      <c r="E234" s="216">
        <f>SUM(J234,O234,T234,Y234,AD234,AI234,AN234)</f>
        <v>1915</v>
      </c>
      <c r="F234" s="216">
        <f>G234+H234</f>
        <v>55064</v>
      </c>
      <c r="G234" s="216">
        <f t="shared" si="671"/>
        <v>54793</v>
      </c>
      <c r="H234" s="241">
        <f t="shared" si="672"/>
        <v>271</v>
      </c>
      <c r="I234" s="212">
        <f>SUM(I236,I238,I240,I242,I244,I246)</f>
        <v>1</v>
      </c>
      <c r="J234" s="211">
        <f>SUM(J236,J238,J240,J242,J244,J246)</f>
        <v>1</v>
      </c>
      <c r="K234" s="211">
        <f>L234+M234</f>
        <v>609</v>
      </c>
      <c r="L234" s="211">
        <f t="shared" ref="L234:M234" si="687">SUM(L236,L238,L240,L242,L244,L246)</f>
        <v>609</v>
      </c>
      <c r="M234" s="217">
        <f t="shared" si="687"/>
        <v>0</v>
      </c>
      <c r="N234" s="212">
        <f>SUM(N236,N238,N240,N242,N244,N246)</f>
        <v>9</v>
      </c>
      <c r="O234" s="211">
        <f>SUM(O236,O238,O240,O242,O244,O246)</f>
        <v>9</v>
      </c>
      <c r="P234" s="211">
        <f>Q234+R234</f>
        <v>302</v>
      </c>
      <c r="Q234" s="211">
        <f t="shared" ref="Q234:S234" si="688">SUM(Q236,Q238,Q240,Q242,Q244,Q246)</f>
        <v>124</v>
      </c>
      <c r="R234" s="217">
        <f t="shared" si="688"/>
        <v>178</v>
      </c>
      <c r="S234" s="212">
        <f t="shared" si="688"/>
        <v>0</v>
      </c>
      <c r="T234" s="211">
        <f t="shared" ref="T234" si="689">SUM(T236,T238,T240,T242,T244,T246)</f>
        <v>0</v>
      </c>
      <c r="U234" s="211">
        <f>V234+W234</f>
        <v>0</v>
      </c>
      <c r="V234" s="211">
        <f t="shared" ref="V234:X234" si="690">SUM(V236,V238,V240,V242,V244,V246)</f>
        <v>0</v>
      </c>
      <c r="W234" s="217">
        <f t="shared" si="690"/>
        <v>0</v>
      </c>
      <c r="X234" s="212">
        <f t="shared" si="690"/>
        <v>0</v>
      </c>
      <c r="Y234" s="211">
        <f t="shared" ref="Y234" si="691">SUM(Y236,Y238,Y240,Y242,Y244,Y246)</f>
        <v>0</v>
      </c>
      <c r="Z234" s="211">
        <f>AA234+AB234</f>
        <v>0</v>
      </c>
      <c r="AA234" s="211">
        <f t="shared" ref="AA234:AC234" si="692">SUM(AA236,AA238,AA240,AA242,AA244,AA246)</f>
        <v>0</v>
      </c>
      <c r="AB234" s="217">
        <f t="shared" si="692"/>
        <v>0</v>
      </c>
      <c r="AC234" s="212">
        <f t="shared" si="692"/>
        <v>2932</v>
      </c>
      <c r="AD234" s="211">
        <f t="shared" ref="AD234" si="693">SUM(AD236,AD238,AD240,AD242,AD244,AD246)</f>
        <v>1876</v>
      </c>
      <c r="AE234" s="211">
        <f t="shared" si="679"/>
        <v>53737</v>
      </c>
      <c r="AF234" s="211">
        <f t="shared" ref="AF234:AH234" si="694">SUM(AF236,AF238,AF240,AF242,AF244,AF246)</f>
        <v>53737</v>
      </c>
      <c r="AG234" s="217">
        <f t="shared" si="694"/>
        <v>0</v>
      </c>
      <c r="AH234" s="212">
        <f t="shared" si="694"/>
        <v>28</v>
      </c>
      <c r="AI234" s="211">
        <f t="shared" ref="AI234" si="695">SUM(AI236,AI238,AI240,AI242,AI244,AI246)</f>
        <v>28</v>
      </c>
      <c r="AJ234" s="211">
        <f t="shared" si="682"/>
        <v>394</v>
      </c>
      <c r="AK234" s="211">
        <f t="shared" ref="AK234:AM234" si="696">SUM(AK236,AK238,AK240,AK242,AK244,AK246)</f>
        <v>323</v>
      </c>
      <c r="AL234" s="217">
        <f t="shared" si="696"/>
        <v>71</v>
      </c>
      <c r="AM234" s="212">
        <f t="shared" si="696"/>
        <v>1</v>
      </c>
      <c r="AN234" s="211">
        <f t="shared" ref="AN234" si="697">SUM(AN236,AN238,AN240,AN242,AN244,AN246)</f>
        <v>1</v>
      </c>
      <c r="AO234" s="211">
        <f t="shared" si="685"/>
        <v>22</v>
      </c>
      <c r="AP234" s="211">
        <f t="shared" ref="AP234:AR234" si="698">SUM(AP236,AP238,AP240,AP242,AP244,AP246)</f>
        <v>0</v>
      </c>
      <c r="AQ234" s="217">
        <f t="shared" si="698"/>
        <v>22</v>
      </c>
      <c r="AR234" s="369">
        <f t="shared" si="698"/>
        <v>0</v>
      </c>
    </row>
    <row r="235" spans="1:44" ht="17.25">
      <c r="A235" s="1651"/>
      <c r="B235" s="1647" t="s">
        <v>70</v>
      </c>
      <c r="C235" s="54" t="s">
        <v>43</v>
      </c>
      <c r="D235" s="242">
        <f t="shared" ref="D235:E246" si="699">SUM(I235,N235,S235,X235,AC235,AH235,AM235)</f>
        <v>1</v>
      </c>
      <c r="E235" s="259">
        <f t="shared" si="699"/>
        <v>1</v>
      </c>
      <c r="F235" s="259">
        <f>G235+H235</f>
        <v>624</v>
      </c>
      <c r="G235" s="259">
        <f t="shared" ref="G235:G246" si="700">SUM(L235+Q235+V235+AA235+AF235+AK235+AP235)</f>
        <v>609</v>
      </c>
      <c r="H235" s="258">
        <f t="shared" ref="H235:H246" si="701">SUM(M235+R235+W235+AB235+AG235+AL235+AQ235)</f>
        <v>15</v>
      </c>
      <c r="I235" s="909">
        <f>SUM('3-1'!I235,'3-2'!I235)</f>
        <v>1</v>
      </c>
      <c r="J235" s="910">
        <f>SUM('3-1'!J235,'3-2'!J235)</f>
        <v>1</v>
      </c>
      <c r="K235" s="910">
        <f>SUM('3-1'!K235,'3-2'!K235)</f>
        <v>609</v>
      </c>
      <c r="L235" s="910">
        <f>SUM('3-1'!L235,'3-2'!L235)</f>
        <v>609</v>
      </c>
      <c r="M235" s="911">
        <f>SUM('3-1'!M235,'3-2'!M235)</f>
        <v>0</v>
      </c>
      <c r="N235" s="909">
        <f>SUM('3-1'!N235,'3-2'!N235)</f>
        <v>0</v>
      </c>
      <c r="O235" s="910">
        <f>SUM('3-1'!O235,'3-2'!O235)</f>
        <v>0</v>
      </c>
      <c r="P235" s="910">
        <f>SUM('3-1'!P235,'3-2'!P235)</f>
        <v>0</v>
      </c>
      <c r="Q235" s="910">
        <f>SUM('3-1'!Q235,'3-2'!Q235)</f>
        <v>0</v>
      </c>
      <c r="R235" s="911">
        <f>SUM('3-1'!R235,'3-2'!R235)</f>
        <v>0</v>
      </c>
      <c r="S235" s="909">
        <f>SUM('3-1'!S235,'3-2'!S235)</f>
        <v>0</v>
      </c>
      <c r="T235" s="910">
        <f>SUM('3-1'!T235,'3-2'!T235)</f>
        <v>0</v>
      </c>
      <c r="U235" s="910">
        <f>SUM('3-1'!U235,'3-2'!U235)</f>
        <v>0</v>
      </c>
      <c r="V235" s="910">
        <f>SUM('3-1'!V235,'3-2'!V235)</f>
        <v>0</v>
      </c>
      <c r="W235" s="911">
        <f>SUM('3-1'!W235,'3-2'!W235)</f>
        <v>0</v>
      </c>
      <c r="X235" s="909">
        <f>SUM('3-1'!X235,'3-2'!X235)</f>
        <v>0</v>
      </c>
      <c r="Y235" s="910">
        <f>SUM('3-1'!Y235,'3-2'!Y235)</f>
        <v>0</v>
      </c>
      <c r="Z235" s="910">
        <f>SUM('3-1'!Z235,'3-2'!Z235)</f>
        <v>0</v>
      </c>
      <c r="AA235" s="910">
        <f>SUM('3-1'!AA235,'3-2'!AA235)</f>
        <v>0</v>
      </c>
      <c r="AB235" s="911">
        <f>SUM('3-1'!AB235,'3-2'!AB235)</f>
        <v>0</v>
      </c>
      <c r="AC235" s="912">
        <f>SUM('3-1'!AC235,'3-2'!AC235)</f>
        <v>0</v>
      </c>
      <c r="AD235" s="913">
        <f>SUM('3-1'!AD235,'3-2'!AD235)</f>
        <v>0</v>
      </c>
      <c r="AE235" s="913">
        <f>SUM('3-1'!AE235,'3-2'!AE235)</f>
        <v>0</v>
      </c>
      <c r="AF235" s="913">
        <f>SUM('3-1'!AF235,'3-2'!AF235)</f>
        <v>0</v>
      </c>
      <c r="AG235" s="914">
        <f>SUM('3-1'!AG235,'3-2'!AG235)</f>
        <v>0</v>
      </c>
      <c r="AH235" s="915">
        <f>SUM('3-1'!AH235,'3-2'!AH235)</f>
        <v>0</v>
      </c>
      <c r="AI235" s="916">
        <f>SUM('3-1'!AI235,'3-2'!AI235)</f>
        <v>0</v>
      </c>
      <c r="AJ235" s="916">
        <f>SUM('3-1'!AJ235,'3-2'!AJ235)</f>
        <v>0</v>
      </c>
      <c r="AK235" s="916">
        <f>SUM('3-1'!AK235,'3-2'!AK235)</f>
        <v>0</v>
      </c>
      <c r="AL235" s="917">
        <f>SUM('3-1'!AL235,'3-2'!AL235)</f>
        <v>0</v>
      </c>
      <c r="AM235" s="915">
        <f>SUM('3-1'!AM235,'3-2'!AM235)</f>
        <v>0</v>
      </c>
      <c r="AN235" s="916">
        <f>SUM('3-1'!AN235,'3-2'!AN235)</f>
        <v>0</v>
      </c>
      <c r="AO235" s="916">
        <f>SUM('3-1'!AO235,'3-2'!AO235)</f>
        <v>15</v>
      </c>
      <c r="AP235" s="916">
        <f>SUM('3-1'!AP235,'3-2'!AP235)</f>
        <v>0</v>
      </c>
      <c r="AQ235" s="911">
        <f>SUM('3-1'!AQ235,'3-2'!AQ235)</f>
        <v>15</v>
      </c>
      <c r="AR235" s="919">
        <f>SUM('3-1'!AR235,'3-2'!AR235)</f>
        <v>0</v>
      </c>
    </row>
    <row r="236" spans="1:44" ht="17.25">
      <c r="A236" s="1651"/>
      <c r="B236" s="1646"/>
      <c r="C236" s="40" t="s">
        <v>44</v>
      </c>
      <c r="D236" s="251">
        <f t="shared" si="699"/>
        <v>1</v>
      </c>
      <c r="E236" s="268">
        <f t="shared" si="699"/>
        <v>1</v>
      </c>
      <c r="F236" s="534">
        <f t="shared" ref="F236:F246" si="702">G236+H236</f>
        <v>624</v>
      </c>
      <c r="G236" s="534">
        <f t="shared" si="700"/>
        <v>609</v>
      </c>
      <c r="H236" s="533">
        <f t="shared" si="701"/>
        <v>15</v>
      </c>
      <c r="I236" s="920">
        <f>SUM('3-1'!I236,'3-2'!I236)</f>
        <v>1</v>
      </c>
      <c r="J236" s="921">
        <f>SUM('3-1'!J236,'3-2'!J236)</f>
        <v>1</v>
      </c>
      <c r="K236" s="921">
        <f>SUM('3-1'!K236,'3-2'!K236)</f>
        <v>609</v>
      </c>
      <c r="L236" s="921">
        <f>SUM('3-1'!L236,'3-2'!L236)</f>
        <v>609</v>
      </c>
      <c r="M236" s="922">
        <f>SUM('3-1'!M236,'3-2'!M236)</f>
        <v>0</v>
      </c>
      <c r="N236" s="920">
        <f>SUM('3-1'!N236,'3-2'!N236)</f>
        <v>0</v>
      </c>
      <c r="O236" s="921">
        <f>SUM('3-1'!O236,'3-2'!O236)</f>
        <v>0</v>
      </c>
      <c r="P236" s="921">
        <f>SUM('3-1'!P236,'3-2'!P236)</f>
        <v>0</v>
      </c>
      <c r="Q236" s="921">
        <f>SUM('3-1'!Q236,'3-2'!Q236)</f>
        <v>0</v>
      </c>
      <c r="R236" s="922">
        <f>SUM('3-1'!R236,'3-2'!R236)</f>
        <v>0</v>
      </c>
      <c r="S236" s="920">
        <f>SUM('3-1'!S236,'3-2'!S236)</f>
        <v>0</v>
      </c>
      <c r="T236" s="921">
        <f>SUM('3-1'!T236,'3-2'!T236)</f>
        <v>0</v>
      </c>
      <c r="U236" s="921">
        <f>SUM('3-1'!U236,'3-2'!U236)</f>
        <v>0</v>
      </c>
      <c r="V236" s="921">
        <f>SUM('3-1'!V236,'3-2'!V236)</f>
        <v>0</v>
      </c>
      <c r="W236" s="922">
        <f>SUM('3-1'!W236,'3-2'!W236)</f>
        <v>0</v>
      </c>
      <c r="X236" s="920">
        <f>SUM('3-1'!X236,'3-2'!X236)</f>
        <v>0</v>
      </c>
      <c r="Y236" s="921">
        <f>SUM('3-1'!Y236,'3-2'!Y236)</f>
        <v>0</v>
      </c>
      <c r="Z236" s="921">
        <f>SUM('3-1'!Z236,'3-2'!Z236)</f>
        <v>0</v>
      </c>
      <c r="AA236" s="921">
        <f>SUM('3-1'!AA236,'3-2'!AA236)</f>
        <v>0</v>
      </c>
      <c r="AB236" s="922">
        <f>SUM('3-1'!AB236,'3-2'!AB236)</f>
        <v>0</v>
      </c>
      <c r="AC236" s="923">
        <f>SUM('3-1'!AC236,'3-2'!AC236)</f>
        <v>0</v>
      </c>
      <c r="AD236" s="924">
        <f>SUM('3-1'!AD236,'3-2'!AD236)</f>
        <v>0</v>
      </c>
      <c r="AE236" s="924">
        <f>SUM('3-1'!AE236,'3-2'!AE236)</f>
        <v>0</v>
      </c>
      <c r="AF236" s="924">
        <f>SUM('3-1'!AF236,'3-2'!AF236)</f>
        <v>0</v>
      </c>
      <c r="AG236" s="925">
        <f>SUM('3-1'!AG236,'3-2'!AG236)</f>
        <v>0</v>
      </c>
      <c r="AH236" s="926">
        <f>SUM('3-1'!AH236,'3-2'!AH236)</f>
        <v>0</v>
      </c>
      <c r="AI236" s="927">
        <f>SUM('3-1'!AI236,'3-2'!AI236)</f>
        <v>0</v>
      </c>
      <c r="AJ236" s="927">
        <f>SUM('3-1'!AJ236,'3-2'!AJ236)</f>
        <v>0</v>
      </c>
      <c r="AK236" s="927">
        <f>SUM('3-1'!AK236,'3-2'!AK236)</f>
        <v>0</v>
      </c>
      <c r="AL236" s="928">
        <f>SUM('3-1'!AL236,'3-2'!AL236)</f>
        <v>0</v>
      </c>
      <c r="AM236" s="926">
        <f>SUM('3-1'!AM236,'3-2'!AM236)</f>
        <v>0</v>
      </c>
      <c r="AN236" s="927">
        <f>SUM('3-1'!AN236,'3-2'!AN236)</f>
        <v>0</v>
      </c>
      <c r="AO236" s="927">
        <f>SUM('3-1'!AO236,'3-2'!AO236)</f>
        <v>15</v>
      </c>
      <c r="AP236" s="927">
        <f>SUM('3-1'!AP236,'3-2'!AP236)</f>
        <v>0</v>
      </c>
      <c r="AQ236" s="922">
        <f>SUM('3-1'!AQ236,'3-2'!AQ236)</f>
        <v>15</v>
      </c>
      <c r="AR236" s="930">
        <f>SUM('3-1'!AR236,'3-2'!AR236)</f>
        <v>0</v>
      </c>
    </row>
    <row r="237" spans="1:44" ht="17.25">
      <c r="A237" s="1651"/>
      <c r="B237" s="1647" t="s">
        <v>71</v>
      </c>
      <c r="C237" s="54" t="s">
        <v>43</v>
      </c>
      <c r="D237" s="324">
        <f t="shared" si="699"/>
        <v>0</v>
      </c>
      <c r="E237" s="535">
        <f t="shared" si="699"/>
        <v>0</v>
      </c>
      <c r="F237" s="535">
        <f t="shared" si="702"/>
        <v>0</v>
      </c>
      <c r="G237" s="535">
        <f t="shared" si="700"/>
        <v>0</v>
      </c>
      <c r="H237" s="536">
        <f t="shared" si="701"/>
        <v>0</v>
      </c>
      <c r="I237" s="931">
        <f>SUM('3-1'!I237,'3-2'!I237)</f>
        <v>0</v>
      </c>
      <c r="J237" s="932">
        <f>SUM('3-1'!J237,'3-2'!J237)</f>
        <v>0</v>
      </c>
      <c r="K237" s="932">
        <f>SUM('3-1'!K237,'3-2'!K237)</f>
        <v>0</v>
      </c>
      <c r="L237" s="932">
        <f>SUM('3-1'!L237,'3-2'!L237)</f>
        <v>0</v>
      </c>
      <c r="M237" s="933">
        <f>SUM('3-1'!M237,'3-2'!M237)</f>
        <v>0</v>
      </c>
      <c r="N237" s="931">
        <f>SUM('3-1'!N237,'3-2'!N237)</f>
        <v>0</v>
      </c>
      <c r="O237" s="932">
        <f>SUM('3-1'!O237,'3-2'!O237)</f>
        <v>0</v>
      </c>
      <c r="P237" s="932">
        <f>SUM('3-1'!P237,'3-2'!P237)</f>
        <v>0</v>
      </c>
      <c r="Q237" s="932">
        <f>SUM('3-1'!Q237,'3-2'!Q237)</f>
        <v>0</v>
      </c>
      <c r="R237" s="933">
        <f>SUM('3-1'!R237,'3-2'!R237)</f>
        <v>0</v>
      </c>
      <c r="S237" s="931">
        <f>SUM('3-1'!S237,'3-2'!S237)</f>
        <v>0</v>
      </c>
      <c r="T237" s="932">
        <f>SUM('3-1'!T237,'3-2'!T237)</f>
        <v>0</v>
      </c>
      <c r="U237" s="932">
        <f>SUM('3-1'!U237,'3-2'!U237)</f>
        <v>0</v>
      </c>
      <c r="V237" s="932">
        <f>SUM('3-1'!V237,'3-2'!V237)</f>
        <v>0</v>
      </c>
      <c r="W237" s="933">
        <f>SUM('3-1'!W237,'3-2'!W237)</f>
        <v>0</v>
      </c>
      <c r="X237" s="931">
        <f>SUM('3-1'!X237,'3-2'!X237)</f>
        <v>0</v>
      </c>
      <c r="Y237" s="932">
        <f>SUM('3-1'!Y237,'3-2'!Y237)</f>
        <v>0</v>
      </c>
      <c r="Z237" s="932">
        <f>SUM('3-1'!Z237,'3-2'!Z237)</f>
        <v>0</v>
      </c>
      <c r="AA237" s="932">
        <f>SUM('3-1'!AA237,'3-2'!AA237)</f>
        <v>0</v>
      </c>
      <c r="AB237" s="933">
        <f>SUM('3-1'!AB237,'3-2'!AB237)</f>
        <v>0</v>
      </c>
      <c r="AC237" s="934">
        <f>SUM('3-1'!AC237,'3-2'!AC237)</f>
        <v>0</v>
      </c>
      <c r="AD237" s="935">
        <f>SUM('3-1'!AD237,'3-2'!AD237)</f>
        <v>0</v>
      </c>
      <c r="AE237" s="935">
        <f>SUM('3-1'!AE237,'3-2'!AE237)</f>
        <v>0</v>
      </c>
      <c r="AF237" s="935">
        <f>SUM('3-1'!AF237,'3-2'!AF237)</f>
        <v>0</v>
      </c>
      <c r="AG237" s="936">
        <f>SUM('3-1'!AG237,'3-2'!AG237)</f>
        <v>0</v>
      </c>
      <c r="AH237" s="937">
        <f>SUM('3-1'!AH237,'3-2'!AH237)</f>
        <v>0</v>
      </c>
      <c r="AI237" s="938">
        <f>SUM('3-1'!AI237,'3-2'!AI237)</f>
        <v>0</v>
      </c>
      <c r="AJ237" s="938">
        <f>SUM('3-1'!AJ237,'3-2'!AJ237)</f>
        <v>0</v>
      </c>
      <c r="AK237" s="938">
        <f>SUM('3-1'!AK237,'3-2'!AK237)</f>
        <v>0</v>
      </c>
      <c r="AL237" s="939">
        <f>SUM('3-1'!AL237,'3-2'!AL237)</f>
        <v>0</v>
      </c>
      <c r="AM237" s="937">
        <f>SUM('3-1'!AM237,'3-2'!AM237)</f>
        <v>0</v>
      </c>
      <c r="AN237" s="938">
        <f>SUM('3-1'!AN237,'3-2'!AN237)</f>
        <v>0</v>
      </c>
      <c r="AO237" s="938">
        <f>SUM('3-1'!AO237,'3-2'!AO237)</f>
        <v>0</v>
      </c>
      <c r="AP237" s="938">
        <f>SUM('3-1'!AP237,'3-2'!AP237)</f>
        <v>0</v>
      </c>
      <c r="AQ237" s="933">
        <f>SUM('3-1'!AQ237,'3-2'!AQ237)</f>
        <v>0</v>
      </c>
      <c r="AR237" s="941">
        <f>SUM('3-1'!AR237,'3-2'!AR237)</f>
        <v>0</v>
      </c>
    </row>
    <row r="238" spans="1:44" ht="17.25">
      <c r="A238" s="1651"/>
      <c r="B238" s="1646"/>
      <c r="C238" s="40" t="s">
        <v>44</v>
      </c>
      <c r="D238" s="279">
        <f t="shared" si="699"/>
        <v>0</v>
      </c>
      <c r="E238" s="513">
        <f t="shared" si="699"/>
        <v>0</v>
      </c>
      <c r="F238" s="525">
        <f t="shared" si="702"/>
        <v>0</v>
      </c>
      <c r="G238" s="525">
        <f t="shared" si="700"/>
        <v>0</v>
      </c>
      <c r="H238" s="526">
        <f t="shared" si="701"/>
        <v>0</v>
      </c>
      <c r="I238" s="942">
        <f>SUM('3-1'!I238,'3-2'!I238)</f>
        <v>0</v>
      </c>
      <c r="J238" s="943">
        <f>SUM('3-1'!J238,'3-2'!J238)</f>
        <v>0</v>
      </c>
      <c r="K238" s="943">
        <f>SUM('3-1'!K238,'3-2'!K238)</f>
        <v>0</v>
      </c>
      <c r="L238" s="943">
        <f>SUM('3-1'!L238,'3-2'!L238)</f>
        <v>0</v>
      </c>
      <c r="M238" s="944">
        <f>SUM('3-1'!M238,'3-2'!M238)</f>
        <v>0</v>
      </c>
      <c r="N238" s="942">
        <f>SUM('3-1'!N238,'3-2'!N238)</f>
        <v>0</v>
      </c>
      <c r="O238" s="943">
        <f>SUM('3-1'!O238,'3-2'!O238)</f>
        <v>0</v>
      </c>
      <c r="P238" s="943">
        <f>SUM('3-1'!P238,'3-2'!P238)</f>
        <v>0</v>
      </c>
      <c r="Q238" s="943">
        <f>SUM('3-1'!Q238,'3-2'!Q238)</f>
        <v>0</v>
      </c>
      <c r="R238" s="944">
        <f>SUM('3-1'!R238,'3-2'!R238)</f>
        <v>0</v>
      </c>
      <c r="S238" s="942">
        <f>SUM('3-1'!S238,'3-2'!S238)</f>
        <v>0</v>
      </c>
      <c r="T238" s="943">
        <f>SUM('3-1'!T238,'3-2'!T238)</f>
        <v>0</v>
      </c>
      <c r="U238" s="943">
        <f>SUM('3-1'!U238,'3-2'!U238)</f>
        <v>0</v>
      </c>
      <c r="V238" s="943">
        <f>SUM('3-1'!V238,'3-2'!V238)</f>
        <v>0</v>
      </c>
      <c r="W238" s="944">
        <f>SUM('3-1'!W238,'3-2'!W238)</f>
        <v>0</v>
      </c>
      <c r="X238" s="942">
        <f>SUM('3-1'!X238,'3-2'!X238)</f>
        <v>0</v>
      </c>
      <c r="Y238" s="943">
        <f>SUM('3-1'!Y238,'3-2'!Y238)</f>
        <v>0</v>
      </c>
      <c r="Z238" s="943">
        <f>SUM('3-1'!Z238,'3-2'!Z238)</f>
        <v>0</v>
      </c>
      <c r="AA238" s="943">
        <f>SUM('3-1'!AA238,'3-2'!AA238)</f>
        <v>0</v>
      </c>
      <c r="AB238" s="944">
        <f>SUM('3-1'!AB238,'3-2'!AB238)</f>
        <v>0</v>
      </c>
      <c r="AC238" s="945">
        <f>SUM('3-1'!AC238,'3-2'!AC238)</f>
        <v>0</v>
      </c>
      <c r="AD238" s="946">
        <f>SUM('3-1'!AD238,'3-2'!AD238)</f>
        <v>0</v>
      </c>
      <c r="AE238" s="946">
        <f>SUM('3-1'!AE238,'3-2'!AE238)</f>
        <v>0</v>
      </c>
      <c r="AF238" s="946">
        <f>SUM('3-1'!AF238,'3-2'!AF238)</f>
        <v>0</v>
      </c>
      <c r="AG238" s="947">
        <f>SUM('3-1'!AG238,'3-2'!AG238)</f>
        <v>0</v>
      </c>
      <c r="AH238" s="948">
        <f>SUM('3-1'!AH238,'3-2'!AH238)</f>
        <v>0</v>
      </c>
      <c r="AI238" s="949">
        <f>SUM('3-1'!AI238,'3-2'!AI238)</f>
        <v>0</v>
      </c>
      <c r="AJ238" s="949">
        <f>SUM('3-1'!AJ238,'3-2'!AJ238)</f>
        <v>0</v>
      </c>
      <c r="AK238" s="949">
        <f>SUM('3-1'!AK238,'3-2'!AK238)</f>
        <v>0</v>
      </c>
      <c r="AL238" s="950">
        <f>SUM('3-1'!AL238,'3-2'!AL238)</f>
        <v>0</v>
      </c>
      <c r="AM238" s="948">
        <f>SUM('3-1'!AM238,'3-2'!AM238)</f>
        <v>0</v>
      </c>
      <c r="AN238" s="949">
        <f>SUM('3-1'!AN238,'3-2'!AN238)</f>
        <v>0</v>
      </c>
      <c r="AO238" s="949">
        <f>SUM('3-1'!AO238,'3-2'!AO238)</f>
        <v>0</v>
      </c>
      <c r="AP238" s="949">
        <f>SUM('3-1'!AP238,'3-2'!AP238)</f>
        <v>0</v>
      </c>
      <c r="AQ238" s="944">
        <f>SUM('3-1'!AQ238,'3-2'!AQ238)</f>
        <v>0</v>
      </c>
      <c r="AR238" s="952">
        <f>SUM('3-1'!AR238,'3-2'!AR238)</f>
        <v>0</v>
      </c>
    </row>
    <row r="239" spans="1:44" ht="17.25">
      <c r="A239" s="1651"/>
      <c r="B239" s="1647" t="s">
        <v>72</v>
      </c>
      <c r="C239" s="54" t="s">
        <v>43</v>
      </c>
      <c r="D239" s="1538">
        <f t="shared" si="699"/>
        <v>0</v>
      </c>
      <c r="E239" s="1539">
        <f t="shared" si="699"/>
        <v>0</v>
      </c>
      <c r="F239" s="259">
        <f t="shared" si="702"/>
        <v>0</v>
      </c>
      <c r="G239" s="259">
        <f t="shared" si="700"/>
        <v>0</v>
      </c>
      <c r="H239" s="258">
        <f t="shared" si="701"/>
        <v>0</v>
      </c>
      <c r="I239" s="909">
        <f>SUM('3-1'!I239,'3-2'!I239)</f>
        <v>0</v>
      </c>
      <c r="J239" s="910">
        <f>SUM('3-1'!J239,'3-2'!J239)</f>
        <v>0</v>
      </c>
      <c r="K239" s="910">
        <f>SUM('3-1'!K239,'3-2'!K239)</f>
        <v>0</v>
      </c>
      <c r="L239" s="910">
        <f>SUM('3-1'!L239,'3-2'!L239)</f>
        <v>0</v>
      </c>
      <c r="M239" s="911">
        <f>SUM('3-1'!M239,'3-2'!M239)</f>
        <v>0</v>
      </c>
      <c r="N239" s="909">
        <f>SUM('3-1'!N239,'3-2'!N239)</f>
        <v>0</v>
      </c>
      <c r="O239" s="910">
        <f>SUM('3-1'!O239,'3-2'!O239)</f>
        <v>0</v>
      </c>
      <c r="P239" s="910">
        <f>SUM('3-1'!P239,'3-2'!P239)</f>
        <v>0</v>
      </c>
      <c r="Q239" s="910">
        <f>SUM('3-1'!Q239,'3-2'!Q239)</f>
        <v>0</v>
      </c>
      <c r="R239" s="911">
        <f>SUM('3-1'!R239,'3-2'!R239)</f>
        <v>0</v>
      </c>
      <c r="S239" s="909">
        <f>SUM('3-1'!S239,'3-2'!S239)</f>
        <v>0</v>
      </c>
      <c r="T239" s="910">
        <f>SUM('3-1'!T239,'3-2'!T239)</f>
        <v>0</v>
      </c>
      <c r="U239" s="910">
        <f>SUM('3-1'!U239,'3-2'!U239)</f>
        <v>0</v>
      </c>
      <c r="V239" s="910">
        <f>SUM('3-1'!V239,'3-2'!V239)</f>
        <v>0</v>
      </c>
      <c r="W239" s="911">
        <f>SUM('3-1'!W239,'3-2'!W239)</f>
        <v>0</v>
      </c>
      <c r="X239" s="909">
        <f>SUM('3-1'!X239,'3-2'!X239)</f>
        <v>0</v>
      </c>
      <c r="Y239" s="910">
        <f>SUM('3-1'!Y239,'3-2'!Y239)</f>
        <v>0</v>
      </c>
      <c r="Z239" s="910">
        <f>SUM('3-1'!Z239,'3-2'!Z239)</f>
        <v>0</v>
      </c>
      <c r="AA239" s="910">
        <f>SUM('3-1'!AA239,'3-2'!AA239)</f>
        <v>0</v>
      </c>
      <c r="AB239" s="911">
        <f>SUM('3-1'!AB239,'3-2'!AB239)</f>
        <v>0</v>
      </c>
      <c r="AC239" s="912">
        <f>SUM('3-1'!AC239,'3-2'!AC239)</f>
        <v>0</v>
      </c>
      <c r="AD239" s="913">
        <f>SUM('3-1'!AD239,'3-2'!AD239)</f>
        <v>0</v>
      </c>
      <c r="AE239" s="913">
        <f>SUM('3-1'!AE239,'3-2'!AE239)</f>
        <v>0</v>
      </c>
      <c r="AF239" s="913">
        <f>SUM('3-1'!AF239,'3-2'!AF239)</f>
        <v>0</v>
      </c>
      <c r="AG239" s="914">
        <f>SUM('3-1'!AG239,'3-2'!AG239)</f>
        <v>0</v>
      </c>
      <c r="AH239" s="915">
        <f>SUM('3-1'!AH239,'3-2'!AH239)</f>
        <v>0</v>
      </c>
      <c r="AI239" s="916">
        <f>SUM('3-1'!AI239,'3-2'!AI239)</f>
        <v>0</v>
      </c>
      <c r="AJ239" s="916">
        <f>SUM('3-1'!AJ239,'3-2'!AJ239)</f>
        <v>0</v>
      </c>
      <c r="AK239" s="916">
        <f>SUM('3-1'!AK239,'3-2'!AK239)</f>
        <v>0</v>
      </c>
      <c r="AL239" s="917">
        <f>SUM('3-1'!AL239,'3-2'!AL239)</f>
        <v>0</v>
      </c>
      <c r="AM239" s="915">
        <f>SUM('3-1'!AM239,'3-2'!AM239)</f>
        <v>0</v>
      </c>
      <c r="AN239" s="916">
        <f>SUM('3-1'!AN239,'3-2'!AN239)</f>
        <v>0</v>
      </c>
      <c r="AO239" s="916">
        <f>SUM('3-1'!AO239,'3-2'!AO239)</f>
        <v>0</v>
      </c>
      <c r="AP239" s="916">
        <f>SUM('3-1'!AP239,'3-2'!AP239)</f>
        <v>0</v>
      </c>
      <c r="AQ239" s="911">
        <f>SUM('3-1'!AQ239,'3-2'!AQ239)</f>
        <v>0</v>
      </c>
      <c r="AR239" s="953">
        <f>SUM('3-1'!AR239,'3-2'!AR239)</f>
        <v>0</v>
      </c>
    </row>
    <row r="240" spans="1:44" ht="17.25">
      <c r="A240" s="1651"/>
      <c r="B240" s="1646"/>
      <c r="C240" s="40" t="s">
        <v>44</v>
      </c>
      <c r="D240" s="251">
        <f t="shared" si="699"/>
        <v>0</v>
      </c>
      <c r="E240" s="268">
        <f t="shared" si="699"/>
        <v>0</v>
      </c>
      <c r="F240" s="534">
        <f t="shared" si="702"/>
        <v>0</v>
      </c>
      <c r="G240" s="534">
        <f t="shared" si="700"/>
        <v>0</v>
      </c>
      <c r="H240" s="533">
        <f t="shared" si="701"/>
        <v>0</v>
      </c>
      <c r="I240" s="920">
        <f>SUM('3-1'!I240,'3-2'!I240)</f>
        <v>0</v>
      </c>
      <c r="J240" s="921">
        <f>SUM('3-1'!J240,'3-2'!J240)</f>
        <v>0</v>
      </c>
      <c r="K240" s="921">
        <f>SUM('3-1'!K240,'3-2'!K240)</f>
        <v>0</v>
      </c>
      <c r="L240" s="921">
        <f>SUM('3-1'!L240,'3-2'!L240)</f>
        <v>0</v>
      </c>
      <c r="M240" s="922">
        <f>SUM('3-1'!M240,'3-2'!M240)</f>
        <v>0</v>
      </c>
      <c r="N240" s="920">
        <f>SUM('3-1'!N240,'3-2'!N240)</f>
        <v>0</v>
      </c>
      <c r="O240" s="921">
        <f>SUM('3-1'!O240,'3-2'!O240)</f>
        <v>0</v>
      </c>
      <c r="P240" s="921">
        <f>SUM('3-1'!P240,'3-2'!P240)</f>
        <v>0</v>
      </c>
      <c r="Q240" s="921">
        <f>SUM('3-1'!Q240,'3-2'!Q240)</f>
        <v>0</v>
      </c>
      <c r="R240" s="922">
        <f>SUM('3-1'!R240,'3-2'!R240)</f>
        <v>0</v>
      </c>
      <c r="S240" s="920">
        <f>SUM('3-1'!S240,'3-2'!S240)</f>
        <v>0</v>
      </c>
      <c r="T240" s="921">
        <f>SUM('3-1'!T240,'3-2'!T240)</f>
        <v>0</v>
      </c>
      <c r="U240" s="921">
        <f>SUM('3-1'!U240,'3-2'!U240)</f>
        <v>0</v>
      </c>
      <c r="V240" s="921">
        <f>SUM('3-1'!V240,'3-2'!V240)</f>
        <v>0</v>
      </c>
      <c r="W240" s="922">
        <f>SUM('3-1'!W240,'3-2'!W240)</f>
        <v>0</v>
      </c>
      <c r="X240" s="920">
        <f>SUM('3-1'!X240,'3-2'!X240)</f>
        <v>0</v>
      </c>
      <c r="Y240" s="921">
        <f>SUM('3-1'!Y240,'3-2'!Y240)</f>
        <v>0</v>
      </c>
      <c r="Z240" s="921">
        <f>SUM('3-1'!Z240,'3-2'!Z240)</f>
        <v>0</v>
      </c>
      <c r="AA240" s="921">
        <f>SUM('3-1'!AA240,'3-2'!AA240)</f>
        <v>0</v>
      </c>
      <c r="AB240" s="922">
        <f>SUM('3-1'!AB240,'3-2'!AB240)</f>
        <v>0</v>
      </c>
      <c r="AC240" s="923">
        <f>SUM('3-1'!AC240,'3-2'!AC240)</f>
        <v>0</v>
      </c>
      <c r="AD240" s="924">
        <f>SUM('3-1'!AD240,'3-2'!AD240)</f>
        <v>0</v>
      </c>
      <c r="AE240" s="924">
        <f>SUM('3-1'!AE240,'3-2'!AE240)</f>
        <v>0</v>
      </c>
      <c r="AF240" s="924">
        <f>SUM('3-1'!AF240,'3-2'!AF240)</f>
        <v>0</v>
      </c>
      <c r="AG240" s="925">
        <f>SUM('3-1'!AG240,'3-2'!AG240)</f>
        <v>0</v>
      </c>
      <c r="AH240" s="926">
        <f>SUM('3-1'!AH240,'3-2'!AH240)</f>
        <v>0</v>
      </c>
      <c r="AI240" s="927">
        <f>SUM('3-1'!AI240,'3-2'!AI240)</f>
        <v>0</v>
      </c>
      <c r="AJ240" s="927">
        <f>SUM('3-1'!AJ240,'3-2'!AJ240)</f>
        <v>0</v>
      </c>
      <c r="AK240" s="927">
        <f>SUM('3-1'!AK240,'3-2'!AK240)</f>
        <v>0</v>
      </c>
      <c r="AL240" s="928">
        <f>SUM('3-1'!AL240,'3-2'!AL240)</f>
        <v>0</v>
      </c>
      <c r="AM240" s="926">
        <f>SUM('3-1'!AM240,'3-2'!AM240)</f>
        <v>0</v>
      </c>
      <c r="AN240" s="927">
        <f>SUM('3-1'!AN240,'3-2'!AN240)</f>
        <v>0</v>
      </c>
      <c r="AO240" s="927">
        <f>SUM('3-1'!AO240,'3-2'!AO240)</f>
        <v>0</v>
      </c>
      <c r="AP240" s="927">
        <f>SUM('3-1'!AP240,'3-2'!AP240)</f>
        <v>0</v>
      </c>
      <c r="AQ240" s="922">
        <f>SUM('3-1'!AQ240,'3-2'!AQ240)</f>
        <v>0</v>
      </c>
      <c r="AR240" s="930">
        <f>SUM('3-1'!AR240,'3-2'!AR240)</f>
        <v>0</v>
      </c>
    </row>
    <row r="241" spans="1:44" ht="17.25">
      <c r="A241" s="1651"/>
      <c r="B241" s="1647" t="s">
        <v>73</v>
      </c>
      <c r="C241" s="54" t="s">
        <v>43</v>
      </c>
      <c r="D241" s="324">
        <f t="shared" si="699"/>
        <v>0</v>
      </c>
      <c r="E241" s="535">
        <f t="shared" si="699"/>
        <v>0</v>
      </c>
      <c r="F241" s="535">
        <f t="shared" si="702"/>
        <v>0</v>
      </c>
      <c r="G241" s="535">
        <f t="shared" si="700"/>
        <v>0</v>
      </c>
      <c r="H241" s="536">
        <f t="shared" si="701"/>
        <v>0</v>
      </c>
      <c r="I241" s="931">
        <f>SUM('3-1'!I241,'3-2'!I241)</f>
        <v>0</v>
      </c>
      <c r="J241" s="932">
        <f>SUM('3-1'!J241,'3-2'!J241)</f>
        <v>0</v>
      </c>
      <c r="K241" s="932">
        <f>SUM('3-1'!K241,'3-2'!K241)</f>
        <v>0</v>
      </c>
      <c r="L241" s="932">
        <f>SUM('3-1'!L241,'3-2'!L241)</f>
        <v>0</v>
      </c>
      <c r="M241" s="933">
        <f>SUM('3-1'!M241,'3-2'!M241)</f>
        <v>0</v>
      </c>
      <c r="N241" s="931">
        <f>SUM('3-1'!N241,'3-2'!N241)</f>
        <v>0</v>
      </c>
      <c r="O241" s="932">
        <f>SUM('3-1'!O241,'3-2'!O241)</f>
        <v>0</v>
      </c>
      <c r="P241" s="932">
        <f>SUM('3-1'!P241,'3-2'!P241)</f>
        <v>0</v>
      </c>
      <c r="Q241" s="932">
        <f>SUM('3-1'!Q241,'3-2'!Q241)</f>
        <v>0</v>
      </c>
      <c r="R241" s="933">
        <f>SUM('3-1'!R241,'3-2'!R241)</f>
        <v>0</v>
      </c>
      <c r="S241" s="931">
        <f>SUM('3-1'!S241,'3-2'!S241)</f>
        <v>0</v>
      </c>
      <c r="T241" s="932">
        <f>SUM('3-1'!T241,'3-2'!T241)</f>
        <v>0</v>
      </c>
      <c r="U241" s="932">
        <f>SUM('3-1'!U241,'3-2'!U241)</f>
        <v>0</v>
      </c>
      <c r="V241" s="932">
        <f>SUM('3-1'!V241,'3-2'!V241)</f>
        <v>0</v>
      </c>
      <c r="W241" s="933">
        <f>SUM('3-1'!W241,'3-2'!W241)</f>
        <v>0</v>
      </c>
      <c r="X241" s="931">
        <f>SUM('3-1'!X241,'3-2'!X241)</f>
        <v>0</v>
      </c>
      <c r="Y241" s="932">
        <f>SUM('3-1'!Y241,'3-2'!Y241)</f>
        <v>0</v>
      </c>
      <c r="Z241" s="932">
        <f>SUM('3-1'!Z241,'3-2'!Z241)</f>
        <v>0</v>
      </c>
      <c r="AA241" s="932">
        <f>SUM('3-1'!AA241,'3-2'!AA241)</f>
        <v>0</v>
      </c>
      <c r="AB241" s="933">
        <f>SUM('3-1'!AB241,'3-2'!AB241)</f>
        <v>0</v>
      </c>
      <c r="AC241" s="934">
        <f>SUM('3-1'!AC241,'3-2'!AC241)</f>
        <v>0</v>
      </c>
      <c r="AD241" s="935">
        <f>SUM('3-1'!AD241,'3-2'!AD241)</f>
        <v>0</v>
      </c>
      <c r="AE241" s="935">
        <f>SUM('3-1'!AE241,'3-2'!AE241)</f>
        <v>0</v>
      </c>
      <c r="AF241" s="935">
        <f>SUM('3-1'!AF241,'3-2'!AF241)</f>
        <v>0</v>
      </c>
      <c r="AG241" s="936">
        <f>SUM('3-1'!AG241,'3-2'!AG241)</f>
        <v>0</v>
      </c>
      <c r="AH241" s="937">
        <f>SUM('3-1'!AH241,'3-2'!AH241)</f>
        <v>0</v>
      </c>
      <c r="AI241" s="938">
        <f>SUM('3-1'!AI241,'3-2'!AI241)</f>
        <v>0</v>
      </c>
      <c r="AJ241" s="938">
        <f>SUM('3-1'!AJ241,'3-2'!AJ241)</f>
        <v>0</v>
      </c>
      <c r="AK241" s="938">
        <f>SUM('3-1'!AK241,'3-2'!AK241)</f>
        <v>0</v>
      </c>
      <c r="AL241" s="939">
        <f>SUM('3-1'!AL241,'3-2'!AL241)</f>
        <v>0</v>
      </c>
      <c r="AM241" s="937">
        <f>SUM('3-1'!AM241,'3-2'!AM241)</f>
        <v>0</v>
      </c>
      <c r="AN241" s="938">
        <f>SUM('3-1'!AN241,'3-2'!AN241)</f>
        <v>0</v>
      </c>
      <c r="AO241" s="938">
        <f>SUM('3-1'!AO241,'3-2'!AO241)</f>
        <v>0</v>
      </c>
      <c r="AP241" s="938">
        <f>SUM('3-1'!AP241,'3-2'!AP241)</f>
        <v>0</v>
      </c>
      <c r="AQ241" s="933">
        <f>SUM('3-1'!AQ241,'3-2'!AQ241)</f>
        <v>0</v>
      </c>
      <c r="AR241" s="941">
        <f>SUM('3-1'!AR241,'3-2'!AR241)</f>
        <v>0</v>
      </c>
    </row>
    <row r="242" spans="1:44" ht="17.25">
      <c r="A242" s="1651"/>
      <c r="B242" s="1646"/>
      <c r="C242" s="40" t="s">
        <v>44</v>
      </c>
      <c r="D242" s="279">
        <f t="shared" si="699"/>
        <v>0</v>
      </c>
      <c r="E242" s="513">
        <f t="shared" si="699"/>
        <v>0</v>
      </c>
      <c r="F242" s="525">
        <f t="shared" si="702"/>
        <v>0</v>
      </c>
      <c r="G242" s="525">
        <f t="shared" si="700"/>
        <v>0</v>
      </c>
      <c r="H242" s="526">
        <f t="shared" si="701"/>
        <v>0</v>
      </c>
      <c r="I242" s="942">
        <f>SUM('3-1'!I242,'3-2'!I242)</f>
        <v>0</v>
      </c>
      <c r="J242" s="943">
        <f>SUM('3-1'!J242,'3-2'!J242)</f>
        <v>0</v>
      </c>
      <c r="K242" s="943">
        <f>SUM('3-1'!K242,'3-2'!K242)</f>
        <v>0</v>
      </c>
      <c r="L242" s="943">
        <f>SUM('3-1'!L242,'3-2'!L242)</f>
        <v>0</v>
      </c>
      <c r="M242" s="944">
        <f>SUM('3-1'!M242,'3-2'!M242)</f>
        <v>0</v>
      </c>
      <c r="N242" s="942">
        <f>SUM('3-1'!N242,'3-2'!N242)</f>
        <v>0</v>
      </c>
      <c r="O242" s="943">
        <f>SUM('3-1'!O242,'3-2'!O242)</f>
        <v>0</v>
      </c>
      <c r="P242" s="943">
        <f>SUM('3-1'!P242,'3-2'!P242)</f>
        <v>0</v>
      </c>
      <c r="Q242" s="943">
        <f>SUM('3-1'!Q242,'3-2'!Q242)</f>
        <v>0</v>
      </c>
      <c r="R242" s="944">
        <f>SUM('3-1'!R242,'3-2'!R242)</f>
        <v>0</v>
      </c>
      <c r="S242" s="942">
        <f>SUM('3-1'!S242,'3-2'!S242)</f>
        <v>0</v>
      </c>
      <c r="T242" s="943">
        <f>SUM('3-1'!T242,'3-2'!T242)</f>
        <v>0</v>
      </c>
      <c r="U242" s="943">
        <f>SUM('3-1'!U242,'3-2'!U242)</f>
        <v>0</v>
      </c>
      <c r="V242" s="943">
        <f>SUM('3-1'!V242,'3-2'!V242)</f>
        <v>0</v>
      </c>
      <c r="W242" s="944">
        <f>SUM('3-1'!W242,'3-2'!W242)</f>
        <v>0</v>
      </c>
      <c r="X242" s="942">
        <f>SUM('3-1'!X242,'3-2'!X242)</f>
        <v>0</v>
      </c>
      <c r="Y242" s="943">
        <f>SUM('3-1'!Y242,'3-2'!Y242)</f>
        <v>0</v>
      </c>
      <c r="Z242" s="943">
        <f>SUM('3-1'!Z242,'3-2'!Z242)</f>
        <v>0</v>
      </c>
      <c r="AA242" s="943">
        <f>SUM('3-1'!AA242,'3-2'!AA242)</f>
        <v>0</v>
      </c>
      <c r="AB242" s="944">
        <f>SUM('3-1'!AB242,'3-2'!AB242)</f>
        <v>0</v>
      </c>
      <c r="AC242" s="945">
        <f>SUM('3-1'!AC242,'3-2'!AC242)</f>
        <v>0</v>
      </c>
      <c r="AD242" s="946">
        <f>SUM('3-1'!AD242,'3-2'!AD242)</f>
        <v>0</v>
      </c>
      <c r="AE242" s="946">
        <f>SUM('3-1'!AE242,'3-2'!AE242)</f>
        <v>0</v>
      </c>
      <c r="AF242" s="946">
        <f>SUM('3-1'!AF242,'3-2'!AF242)</f>
        <v>0</v>
      </c>
      <c r="AG242" s="947">
        <f>SUM('3-1'!AG242,'3-2'!AG242)</f>
        <v>0</v>
      </c>
      <c r="AH242" s="948">
        <f>SUM('3-1'!AH242,'3-2'!AH242)</f>
        <v>0</v>
      </c>
      <c r="AI242" s="949">
        <f>SUM('3-1'!AI242,'3-2'!AI242)</f>
        <v>0</v>
      </c>
      <c r="AJ242" s="949">
        <f>SUM('3-1'!AJ242,'3-2'!AJ242)</f>
        <v>0</v>
      </c>
      <c r="AK242" s="949">
        <f>SUM('3-1'!AK242,'3-2'!AK242)</f>
        <v>0</v>
      </c>
      <c r="AL242" s="950">
        <f>SUM('3-1'!AL242,'3-2'!AL242)</f>
        <v>0</v>
      </c>
      <c r="AM242" s="948">
        <f>SUM('3-1'!AM242,'3-2'!AM242)</f>
        <v>0</v>
      </c>
      <c r="AN242" s="949">
        <f>SUM('3-1'!AN242,'3-2'!AN242)</f>
        <v>0</v>
      </c>
      <c r="AO242" s="949">
        <f>SUM('3-1'!AO242,'3-2'!AO242)</f>
        <v>0</v>
      </c>
      <c r="AP242" s="949">
        <f>SUM('3-1'!AP242,'3-2'!AP242)</f>
        <v>0</v>
      </c>
      <c r="AQ242" s="944">
        <f>SUM('3-1'!AQ242,'3-2'!AQ242)</f>
        <v>0</v>
      </c>
      <c r="AR242" s="952">
        <f>SUM('3-1'!AR242,'3-2'!AR242)</f>
        <v>0</v>
      </c>
    </row>
    <row r="243" spans="1:44" ht="17.25">
      <c r="A243" s="1651"/>
      <c r="B243" s="1647" t="s">
        <v>74</v>
      </c>
      <c r="C243" s="54" t="s">
        <v>43</v>
      </c>
      <c r="D243" s="1543">
        <f t="shared" si="699"/>
        <v>10</v>
      </c>
      <c r="E243" s="534">
        <f t="shared" si="699"/>
        <v>10</v>
      </c>
      <c r="F243" s="534">
        <f t="shared" si="702"/>
        <v>309</v>
      </c>
      <c r="G243" s="534">
        <f t="shared" si="700"/>
        <v>124</v>
      </c>
      <c r="H243" s="533">
        <f t="shared" si="701"/>
        <v>185</v>
      </c>
      <c r="I243" s="954">
        <f>SUM('3-1'!I243,'3-2'!I243)</f>
        <v>0</v>
      </c>
      <c r="J243" s="955">
        <f>SUM('3-1'!J243,'3-2'!J243)</f>
        <v>0</v>
      </c>
      <c r="K243" s="955">
        <f>SUM('3-1'!K243,'3-2'!K243)</f>
        <v>0</v>
      </c>
      <c r="L243" s="955">
        <f>SUM('3-1'!L243,'3-2'!L243)</f>
        <v>0</v>
      </c>
      <c r="M243" s="956">
        <f>SUM('3-1'!M243,'3-2'!M243)</f>
        <v>0</v>
      </c>
      <c r="N243" s="954">
        <f>SUM('3-1'!N243,'3-2'!N243)</f>
        <v>9</v>
      </c>
      <c r="O243" s="955">
        <f>SUM('3-1'!O243,'3-2'!O243)</f>
        <v>9</v>
      </c>
      <c r="P243" s="955">
        <f>SUM('3-1'!P243,'3-2'!P243)</f>
        <v>302</v>
      </c>
      <c r="Q243" s="955">
        <f>SUM('3-1'!Q243,'3-2'!Q243)</f>
        <v>124</v>
      </c>
      <c r="R243" s="956">
        <f>SUM('3-1'!R243,'3-2'!R243)</f>
        <v>178</v>
      </c>
      <c r="S243" s="954">
        <f>SUM('3-1'!S243,'3-2'!S243)</f>
        <v>0</v>
      </c>
      <c r="T243" s="955">
        <f>SUM('3-1'!T243,'3-2'!T243)</f>
        <v>0</v>
      </c>
      <c r="U243" s="955">
        <f>SUM('3-1'!U243,'3-2'!U243)</f>
        <v>0</v>
      </c>
      <c r="V243" s="955">
        <f>SUM('3-1'!V243,'3-2'!V243)</f>
        <v>0</v>
      </c>
      <c r="W243" s="956">
        <f>SUM('3-1'!W243,'3-2'!W243)</f>
        <v>0</v>
      </c>
      <c r="X243" s="954">
        <f>SUM('3-1'!X243,'3-2'!X243)</f>
        <v>0</v>
      </c>
      <c r="Y243" s="955">
        <f>SUM('3-1'!Y243,'3-2'!Y243)</f>
        <v>0</v>
      </c>
      <c r="Z243" s="955">
        <f>SUM('3-1'!Z243,'3-2'!Z243)</f>
        <v>0</v>
      </c>
      <c r="AA243" s="955">
        <f>SUM('3-1'!AA243,'3-2'!AA243)</f>
        <v>0</v>
      </c>
      <c r="AB243" s="956">
        <f>SUM('3-1'!AB243,'3-2'!AB243)</f>
        <v>0</v>
      </c>
      <c r="AC243" s="957">
        <f>SUM('3-1'!AC243,'3-2'!AC243)</f>
        <v>0</v>
      </c>
      <c r="AD243" s="958">
        <f>SUM('3-1'!AD243,'3-2'!AD243)</f>
        <v>0</v>
      </c>
      <c r="AE243" s="958">
        <f>SUM('3-1'!AE243,'3-2'!AE243)</f>
        <v>0</v>
      </c>
      <c r="AF243" s="958">
        <f>SUM('3-1'!AF243,'3-2'!AF243)</f>
        <v>0</v>
      </c>
      <c r="AG243" s="959">
        <f>SUM('3-1'!AG243,'3-2'!AG243)</f>
        <v>0</v>
      </c>
      <c r="AH243" s="960">
        <f>SUM('3-1'!AH243,'3-2'!AH243)</f>
        <v>0</v>
      </c>
      <c r="AI243" s="961">
        <f>SUM('3-1'!AI243,'3-2'!AI243)</f>
        <v>0</v>
      </c>
      <c r="AJ243" s="961">
        <f>SUM('3-1'!AJ243,'3-2'!AJ243)</f>
        <v>0</v>
      </c>
      <c r="AK243" s="961">
        <f>SUM('3-1'!AK243,'3-2'!AK243)</f>
        <v>0</v>
      </c>
      <c r="AL243" s="962">
        <f>SUM('3-1'!AL243,'3-2'!AL243)</f>
        <v>0</v>
      </c>
      <c r="AM243" s="960">
        <f>SUM('3-1'!AM243,'3-2'!AM243)</f>
        <v>1</v>
      </c>
      <c r="AN243" s="961">
        <f>SUM('3-1'!AN243,'3-2'!AN243)</f>
        <v>1</v>
      </c>
      <c r="AO243" s="961">
        <f>SUM('3-1'!AO243,'3-2'!AO243)</f>
        <v>7</v>
      </c>
      <c r="AP243" s="961">
        <f>SUM('3-1'!AP243,'3-2'!AP243)</f>
        <v>0</v>
      </c>
      <c r="AQ243" s="956">
        <f>SUM('3-1'!AQ243,'3-2'!AQ243)</f>
        <v>7</v>
      </c>
      <c r="AR243" s="964">
        <f>SUM('3-1'!AR243,'3-2'!AR243)</f>
        <v>0</v>
      </c>
    </row>
    <row r="244" spans="1:44" ht="17.25">
      <c r="A244" s="1651"/>
      <c r="B244" s="1646"/>
      <c r="C244" s="40" t="s">
        <v>44</v>
      </c>
      <c r="D244" s="279">
        <f t="shared" si="699"/>
        <v>10</v>
      </c>
      <c r="E244" s="513">
        <f t="shared" si="699"/>
        <v>10</v>
      </c>
      <c r="F244" s="513">
        <f t="shared" si="702"/>
        <v>309</v>
      </c>
      <c r="G244" s="513">
        <f t="shared" si="700"/>
        <v>124</v>
      </c>
      <c r="H244" s="514">
        <f t="shared" si="701"/>
        <v>185</v>
      </c>
      <c r="I244" s="942">
        <f>SUM('3-1'!I244,'3-2'!I244)</f>
        <v>0</v>
      </c>
      <c r="J244" s="943">
        <f>SUM('3-1'!J244,'3-2'!J244)</f>
        <v>0</v>
      </c>
      <c r="K244" s="943">
        <f>SUM('3-1'!K244,'3-2'!K244)</f>
        <v>0</v>
      </c>
      <c r="L244" s="943">
        <f>SUM('3-1'!L244,'3-2'!L244)</f>
        <v>0</v>
      </c>
      <c r="M244" s="944">
        <f>SUM('3-1'!M244,'3-2'!M244)</f>
        <v>0</v>
      </c>
      <c r="N244" s="942">
        <f>SUM('3-1'!N244,'3-2'!N244)</f>
        <v>9</v>
      </c>
      <c r="O244" s="943">
        <f>SUM('3-1'!O244,'3-2'!O244)</f>
        <v>9</v>
      </c>
      <c r="P244" s="943">
        <f>SUM('3-1'!P244,'3-2'!P244)</f>
        <v>302</v>
      </c>
      <c r="Q244" s="943">
        <f>SUM('3-1'!Q244,'3-2'!Q244)</f>
        <v>124</v>
      </c>
      <c r="R244" s="944">
        <f>SUM('3-1'!R244,'3-2'!R244)</f>
        <v>178</v>
      </c>
      <c r="S244" s="942">
        <f>SUM('3-1'!S244,'3-2'!S244)</f>
        <v>0</v>
      </c>
      <c r="T244" s="943">
        <f>SUM('3-1'!T244,'3-2'!T244)</f>
        <v>0</v>
      </c>
      <c r="U244" s="943">
        <f>SUM('3-1'!U244,'3-2'!U244)</f>
        <v>0</v>
      </c>
      <c r="V244" s="943">
        <f>SUM('3-1'!V244,'3-2'!V244)</f>
        <v>0</v>
      </c>
      <c r="W244" s="944">
        <f>SUM('3-1'!W244,'3-2'!W244)</f>
        <v>0</v>
      </c>
      <c r="X244" s="942">
        <f>SUM('3-1'!X244,'3-2'!X244)</f>
        <v>0</v>
      </c>
      <c r="Y244" s="943">
        <f>SUM('3-1'!Y244,'3-2'!Y244)</f>
        <v>0</v>
      </c>
      <c r="Z244" s="943">
        <f>SUM('3-1'!Z244,'3-2'!Z244)</f>
        <v>0</v>
      </c>
      <c r="AA244" s="943">
        <f>SUM('3-1'!AA244,'3-2'!AA244)</f>
        <v>0</v>
      </c>
      <c r="AB244" s="944">
        <f>SUM('3-1'!AB244,'3-2'!AB244)</f>
        <v>0</v>
      </c>
      <c r="AC244" s="945">
        <f>SUM('3-1'!AC244,'3-2'!AC244)</f>
        <v>0</v>
      </c>
      <c r="AD244" s="946">
        <f>SUM('3-1'!AD244,'3-2'!AD244)</f>
        <v>0</v>
      </c>
      <c r="AE244" s="946">
        <f>SUM('3-1'!AE244,'3-2'!AE244)</f>
        <v>0</v>
      </c>
      <c r="AF244" s="946">
        <f>SUM('3-1'!AF244,'3-2'!AF244)</f>
        <v>0</v>
      </c>
      <c r="AG244" s="947">
        <f>SUM('3-1'!AG244,'3-2'!AG244)</f>
        <v>0</v>
      </c>
      <c r="AH244" s="948">
        <f>SUM('3-1'!AH244,'3-2'!AH244)</f>
        <v>0</v>
      </c>
      <c r="AI244" s="949">
        <f>SUM('3-1'!AI244,'3-2'!AI244)</f>
        <v>0</v>
      </c>
      <c r="AJ244" s="949">
        <f>SUM('3-1'!AJ244,'3-2'!AJ244)</f>
        <v>0</v>
      </c>
      <c r="AK244" s="949">
        <f>SUM('3-1'!AK244,'3-2'!AK244)</f>
        <v>0</v>
      </c>
      <c r="AL244" s="950">
        <f>SUM('3-1'!AL244,'3-2'!AL244)</f>
        <v>0</v>
      </c>
      <c r="AM244" s="948">
        <f>SUM('3-1'!AM244,'3-2'!AM244)</f>
        <v>1</v>
      </c>
      <c r="AN244" s="949">
        <f>SUM('3-1'!AN244,'3-2'!AN244)</f>
        <v>1</v>
      </c>
      <c r="AO244" s="949">
        <f>SUM('3-1'!AO244,'3-2'!AO244)</f>
        <v>7</v>
      </c>
      <c r="AP244" s="949">
        <f>SUM('3-1'!AP244,'3-2'!AP244)</f>
        <v>0</v>
      </c>
      <c r="AQ244" s="944">
        <f>SUM('3-1'!AQ244,'3-2'!AQ244)</f>
        <v>7</v>
      </c>
      <c r="AR244" s="952">
        <f>SUM('3-1'!AR244,'3-2'!AR244)</f>
        <v>0</v>
      </c>
    </row>
    <row r="245" spans="1:44" ht="17.25">
      <c r="A245" s="1651"/>
      <c r="B245" s="1648" t="s">
        <v>75</v>
      </c>
      <c r="C245" s="54" t="s">
        <v>43</v>
      </c>
      <c r="D245" s="242">
        <f>SUM(I245,N245,S245,X245,AC245,AH245,AM245)</f>
        <v>2960</v>
      </c>
      <c r="E245" s="259">
        <f>SUM(J245,O245,T245,Y245,AD245,AI245,AN245)</f>
        <v>1904</v>
      </c>
      <c r="F245" s="259">
        <f t="shared" si="702"/>
        <v>54131</v>
      </c>
      <c r="G245" s="259">
        <f t="shared" si="700"/>
        <v>54060</v>
      </c>
      <c r="H245" s="258">
        <f t="shared" si="701"/>
        <v>71</v>
      </c>
      <c r="I245" s="909">
        <f>SUM('3-1'!I245,'3-2'!I245)</f>
        <v>0</v>
      </c>
      <c r="J245" s="910">
        <f>SUM('3-1'!J245,'3-2'!J245)</f>
        <v>0</v>
      </c>
      <c r="K245" s="910">
        <f>SUM('3-1'!K245,'3-2'!K245)</f>
        <v>0</v>
      </c>
      <c r="L245" s="910">
        <f>SUM('3-1'!L245,'3-2'!L245)</f>
        <v>0</v>
      </c>
      <c r="M245" s="911">
        <f>SUM('3-1'!M245,'3-2'!M245)</f>
        <v>0</v>
      </c>
      <c r="N245" s="909">
        <f>SUM('3-1'!N245,'3-2'!N245)</f>
        <v>0</v>
      </c>
      <c r="O245" s="910">
        <f>SUM('3-1'!O245,'3-2'!O245)</f>
        <v>0</v>
      </c>
      <c r="P245" s="910">
        <f>SUM('3-1'!P245,'3-2'!P245)</f>
        <v>0</v>
      </c>
      <c r="Q245" s="910">
        <f>SUM('3-1'!Q245,'3-2'!Q245)</f>
        <v>0</v>
      </c>
      <c r="R245" s="911">
        <f>SUM('3-1'!R245,'3-2'!R245)</f>
        <v>0</v>
      </c>
      <c r="S245" s="909">
        <f>SUM('3-1'!S245,'3-2'!S245)</f>
        <v>0</v>
      </c>
      <c r="T245" s="910">
        <f>SUM('3-1'!T245,'3-2'!T245)</f>
        <v>0</v>
      </c>
      <c r="U245" s="910">
        <f>SUM('3-1'!U245,'3-2'!U245)</f>
        <v>0</v>
      </c>
      <c r="V245" s="910">
        <f>SUM('3-1'!V245,'3-2'!V245)</f>
        <v>0</v>
      </c>
      <c r="W245" s="911">
        <f>SUM('3-1'!W245,'3-2'!W245)</f>
        <v>0</v>
      </c>
      <c r="X245" s="909">
        <f>SUM('3-1'!X245,'3-2'!X245)</f>
        <v>0</v>
      </c>
      <c r="Y245" s="910">
        <f>SUM('3-1'!Y245,'3-2'!Y245)</f>
        <v>0</v>
      </c>
      <c r="Z245" s="910">
        <f>SUM('3-1'!Z245,'3-2'!Z245)</f>
        <v>0</v>
      </c>
      <c r="AA245" s="910">
        <f>SUM('3-1'!AA245,'3-2'!AA245)</f>
        <v>0</v>
      </c>
      <c r="AB245" s="911">
        <f>SUM('3-1'!AB245,'3-2'!AB245)</f>
        <v>0</v>
      </c>
      <c r="AC245" s="912">
        <f>SUM('3-1'!AC245,'3-2'!AC245)</f>
        <v>2932</v>
      </c>
      <c r="AD245" s="913">
        <f>SUM('3-1'!AD245,'3-2'!AD245)</f>
        <v>1876</v>
      </c>
      <c r="AE245" s="913">
        <f>SUM('3-1'!AE245,'3-2'!AE245)</f>
        <v>53737</v>
      </c>
      <c r="AF245" s="913">
        <f>SUM('3-1'!AF245,'3-2'!AF245)</f>
        <v>53737</v>
      </c>
      <c r="AG245" s="914">
        <f>SUM('3-1'!AG245,'3-2'!AG245)</f>
        <v>0</v>
      </c>
      <c r="AH245" s="915">
        <f>SUM('3-1'!AH245,'3-2'!AH245)</f>
        <v>28</v>
      </c>
      <c r="AI245" s="916">
        <f>SUM('3-1'!AI245,'3-2'!AI245)</f>
        <v>28</v>
      </c>
      <c r="AJ245" s="916">
        <f>SUM('3-1'!AJ245,'3-2'!AJ245)</f>
        <v>394</v>
      </c>
      <c r="AK245" s="916">
        <f>SUM('3-1'!AK245,'3-2'!AK245)</f>
        <v>323</v>
      </c>
      <c r="AL245" s="917">
        <f>SUM('3-1'!AL245,'3-2'!AL245)</f>
        <v>71</v>
      </c>
      <c r="AM245" s="915">
        <f>SUM('3-1'!AM245,'3-2'!AM245)</f>
        <v>0</v>
      </c>
      <c r="AN245" s="916">
        <f>SUM('3-1'!AN245,'3-2'!AN245)</f>
        <v>0</v>
      </c>
      <c r="AO245" s="916">
        <f>SUM('3-1'!AO245,'3-2'!AO245)</f>
        <v>0</v>
      </c>
      <c r="AP245" s="916">
        <f>SUM('3-1'!AP245,'3-2'!AP245)</f>
        <v>0</v>
      </c>
      <c r="AQ245" s="911">
        <f>SUM('3-1'!AQ245,'3-2'!AQ245)</f>
        <v>0</v>
      </c>
      <c r="AR245" s="953">
        <f>SUM('3-1'!AR245,'3-2'!AR245)</f>
        <v>0</v>
      </c>
    </row>
    <row r="246" spans="1:44" ht="18" thickBot="1">
      <c r="A246" s="1652"/>
      <c r="B246" s="1649"/>
      <c r="C246" s="45" t="s">
        <v>44</v>
      </c>
      <c r="D246" s="251">
        <f t="shared" si="699"/>
        <v>2960</v>
      </c>
      <c r="E246" s="268">
        <f t="shared" si="699"/>
        <v>1904</v>
      </c>
      <c r="F246" s="259">
        <f t="shared" si="702"/>
        <v>54131</v>
      </c>
      <c r="G246" s="259">
        <f t="shared" si="700"/>
        <v>54060</v>
      </c>
      <c r="H246" s="258">
        <f t="shared" si="701"/>
        <v>71</v>
      </c>
      <c r="I246" s="920">
        <f>SUM('3-1'!I246,'3-2'!I246)</f>
        <v>0</v>
      </c>
      <c r="J246" s="921">
        <f>SUM('3-1'!J246,'3-2'!J246)</f>
        <v>0</v>
      </c>
      <c r="K246" s="921">
        <f>SUM('3-1'!K246,'3-2'!K246)</f>
        <v>0</v>
      </c>
      <c r="L246" s="921">
        <f>SUM('3-1'!L246,'3-2'!L246)</f>
        <v>0</v>
      </c>
      <c r="M246" s="922">
        <f>SUM('3-1'!M246,'3-2'!M246)</f>
        <v>0</v>
      </c>
      <c r="N246" s="920">
        <f>SUM('3-1'!N246,'3-2'!N246)</f>
        <v>0</v>
      </c>
      <c r="O246" s="921">
        <f>SUM('3-1'!O246,'3-2'!O246)</f>
        <v>0</v>
      </c>
      <c r="P246" s="921">
        <f>SUM('3-1'!P246,'3-2'!P246)</f>
        <v>0</v>
      </c>
      <c r="Q246" s="921">
        <f>SUM('3-1'!Q246,'3-2'!Q246)</f>
        <v>0</v>
      </c>
      <c r="R246" s="922">
        <f>SUM('3-1'!R246,'3-2'!R246)</f>
        <v>0</v>
      </c>
      <c r="S246" s="920">
        <f>SUM('3-1'!S246,'3-2'!S246)</f>
        <v>0</v>
      </c>
      <c r="T246" s="921">
        <f>SUM('3-1'!T246,'3-2'!T246)</f>
        <v>0</v>
      </c>
      <c r="U246" s="921">
        <f>SUM('3-1'!U246,'3-2'!U246)</f>
        <v>0</v>
      </c>
      <c r="V246" s="921">
        <f>SUM('3-1'!V246,'3-2'!V246)</f>
        <v>0</v>
      </c>
      <c r="W246" s="922">
        <f>SUM('3-1'!W246,'3-2'!W246)</f>
        <v>0</v>
      </c>
      <c r="X246" s="920">
        <f>SUM('3-1'!X246,'3-2'!X246)</f>
        <v>0</v>
      </c>
      <c r="Y246" s="921">
        <f>SUM('3-1'!Y246,'3-2'!Y246)</f>
        <v>0</v>
      </c>
      <c r="Z246" s="921">
        <f>SUM('3-1'!Z246,'3-2'!Z246)</f>
        <v>0</v>
      </c>
      <c r="AA246" s="921">
        <f>SUM('3-1'!AA246,'3-2'!AA246)</f>
        <v>0</v>
      </c>
      <c r="AB246" s="922">
        <f>SUM('3-1'!AB246,'3-2'!AB246)</f>
        <v>0</v>
      </c>
      <c r="AC246" s="923">
        <f>SUM('3-1'!AC246,'3-2'!AC246)</f>
        <v>2932</v>
      </c>
      <c r="AD246" s="924">
        <f>SUM('3-1'!AD246,'3-2'!AD246)</f>
        <v>1876</v>
      </c>
      <c r="AE246" s="924">
        <f>SUM('3-1'!AE246,'3-2'!AE246)</f>
        <v>53737</v>
      </c>
      <c r="AF246" s="924">
        <f>SUM('3-1'!AF246,'3-2'!AF246)</f>
        <v>53737</v>
      </c>
      <c r="AG246" s="925">
        <f>SUM('3-1'!AG246,'3-2'!AG246)</f>
        <v>0</v>
      </c>
      <c r="AH246" s="926">
        <f>SUM('3-1'!AH246,'3-2'!AH246)</f>
        <v>28</v>
      </c>
      <c r="AI246" s="927">
        <f>SUM('3-1'!AI246,'3-2'!AI246)</f>
        <v>28</v>
      </c>
      <c r="AJ246" s="927">
        <f>SUM('3-1'!AJ246,'3-2'!AJ246)</f>
        <v>394</v>
      </c>
      <c r="AK246" s="927">
        <f>SUM('3-1'!AK246,'3-2'!AK246)</f>
        <v>323</v>
      </c>
      <c r="AL246" s="928">
        <f>SUM('3-1'!AL246,'3-2'!AL246)</f>
        <v>71</v>
      </c>
      <c r="AM246" s="926">
        <f>SUM('3-1'!AM246,'3-2'!AM246)</f>
        <v>0</v>
      </c>
      <c r="AN246" s="927">
        <f>SUM('3-1'!AN246,'3-2'!AN246)</f>
        <v>0</v>
      </c>
      <c r="AO246" s="927">
        <f>SUM('3-1'!AO246,'3-2'!AO246)</f>
        <v>0</v>
      </c>
      <c r="AP246" s="927">
        <f>SUM('3-1'!AP246,'3-2'!AP246)</f>
        <v>0</v>
      </c>
      <c r="AQ246" s="922">
        <f>SUM('3-1'!AQ246,'3-2'!AQ246)</f>
        <v>0</v>
      </c>
      <c r="AR246" s="930">
        <f>SUM('3-1'!AR246,'3-2'!AR246)</f>
        <v>0</v>
      </c>
    </row>
    <row r="247" spans="1:44" ht="17.25">
      <c r="A247" s="1653" t="s">
        <v>192</v>
      </c>
      <c r="B247" s="1645" t="s">
        <v>69</v>
      </c>
      <c r="C247" s="183" t="s">
        <v>43</v>
      </c>
      <c r="D247" s="234">
        <f>SUM(I247,N247,S247,X247,AC247,AH247,AM247)</f>
        <v>86</v>
      </c>
      <c r="E247" s="323">
        <f>SUM(J247,O247,T247,Y247,AD247,AI247,AN247)</f>
        <v>86</v>
      </c>
      <c r="F247" s="323">
        <f>G247+H247</f>
        <v>4457</v>
      </c>
      <c r="G247" s="323">
        <f t="shared" ref="G247:G248" si="703">SUM(L247,Q247,V247,AA247,AF247,AK247,AP247)</f>
        <v>1677</v>
      </c>
      <c r="H247" s="235">
        <f t="shared" ref="H247:H248" si="704">SUM(M247,R247,W247,AB247,AG247,AL247,AQ247)</f>
        <v>2780</v>
      </c>
      <c r="I247" s="236">
        <f>SUM(I249,I251,I253,I255,I257,I259)</f>
        <v>25</v>
      </c>
      <c r="J247" s="237">
        <f>SUM(J249,J251,J253,J255,J257,J259)</f>
        <v>25</v>
      </c>
      <c r="K247" s="237">
        <f>L247+M247</f>
        <v>3622</v>
      </c>
      <c r="L247" s="237">
        <f t="shared" ref="L247:M247" si="705">SUM(L249,L251,L253,L255,L257,L259)</f>
        <v>1155</v>
      </c>
      <c r="M247" s="238">
        <f t="shared" si="705"/>
        <v>2467</v>
      </c>
      <c r="N247" s="236">
        <f>SUM(N249,N251,N253,N255,N257,N259)</f>
        <v>0</v>
      </c>
      <c r="O247" s="237">
        <f>SUM(O249,O251,O253,O255,O257,O259)</f>
        <v>0</v>
      </c>
      <c r="P247" s="237">
        <f>Q247+R247</f>
        <v>0</v>
      </c>
      <c r="Q247" s="237">
        <f t="shared" ref="Q247:R247" si="706">SUM(Q249,Q251,Q253,Q255,Q257,Q259)</f>
        <v>0</v>
      </c>
      <c r="R247" s="238">
        <f t="shared" si="706"/>
        <v>0</v>
      </c>
      <c r="S247" s="236">
        <f>SUM(S249,S251,S253,S255,S257,S259)</f>
        <v>0</v>
      </c>
      <c r="T247" s="237">
        <f>SUM(T249,T251,T253,T255,T257,T259)</f>
        <v>0</v>
      </c>
      <c r="U247" s="237">
        <f>V247+W247</f>
        <v>0</v>
      </c>
      <c r="V247" s="237">
        <f t="shared" ref="V247:X247" si="707">SUM(V249,V251,V253,V255,V257,V259)</f>
        <v>0</v>
      </c>
      <c r="W247" s="238">
        <f t="shared" si="707"/>
        <v>0</v>
      </c>
      <c r="X247" s="236">
        <f t="shared" si="707"/>
        <v>0</v>
      </c>
      <c r="Y247" s="237">
        <f t="shared" ref="Y247" si="708">SUM(Y249,Y251,Y253,Y255,Y257,Y259)</f>
        <v>0</v>
      </c>
      <c r="Z247" s="237">
        <f>AA247+AB247</f>
        <v>0</v>
      </c>
      <c r="AA247" s="237">
        <f t="shared" ref="AA247:AC247" si="709">SUM(AA249,AA251,AA253,AA255,AA257,AA259)</f>
        <v>0</v>
      </c>
      <c r="AB247" s="238">
        <f t="shared" si="709"/>
        <v>0</v>
      </c>
      <c r="AC247" s="236">
        <f t="shared" si="709"/>
        <v>53</v>
      </c>
      <c r="AD247" s="237">
        <f t="shared" ref="AD247" si="710">SUM(AD249,AD251,AD253,AD255,AD257,AD259)</f>
        <v>53</v>
      </c>
      <c r="AE247" s="237">
        <f>AF247+AG247</f>
        <v>363</v>
      </c>
      <c r="AF247" s="237">
        <f t="shared" ref="AF247:AH247" si="711">SUM(AF249,AF251,AF253,AF255,AF257,AF259)</f>
        <v>363</v>
      </c>
      <c r="AG247" s="238">
        <f t="shared" si="711"/>
        <v>0</v>
      </c>
      <c r="AH247" s="236">
        <f t="shared" si="711"/>
        <v>8</v>
      </c>
      <c r="AI247" s="237">
        <f t="shared" ref="AI247" si="712">SUM(AI249,AI251,AI253,AI255,AI257,AI259)</f>
        <v>8</v>
      </c>
      <c r="AJ247" s="237">
        <f>AK247+AL247</f>
        <v>472</v>
      </c>
      <c r="AK247" s="237">
        <f t="shared" ref="AK247:AM247" si="713">SUM(AK249,AK251,AK253,AK255,AK257,AK259)</f>
        <v>159</v>
      </c>
      <c r="AL247" s="238">
        <f t="shared" si="713"/>
        <v>313</v>
      </c>
      <c r="AM247" s="236">
        <f t="shared" si="713"/>
        <v>0</v>
      </c>
      <c r="AN247" s="237">
        <f t="shared" ref="AN247" si="714">SUM(AN249,AN251,AN253,AN255,AN257,AN259)</f>
        <v>0</v>
      </c>
      <c r="AO247" s="237">
        <f>AP247+AQ247</f>
        <v>0</v>
      </c>
      <c r="AP247" s="237">
        <f t="shared" ref="AP247:AR247" si="715">SUM(AP249,AP251,AP253,AP255,AP257,AP259)</f>
        <v>0</v>
      </c>
      <c r="AQ247" s="238">
        <f t="shared" si="715"/>
        <v>0</v>
      </c>
      <c r="AR247" s="368">
        <f t="shared" si="715"/>
        <v>0</v>
      </c>
    </row>
    <row r="248" spans="1:44" ht="17.25">
      <c r="A248" s="1654"/>
      <c r="B248" s="1646"/>
      <c r="C248" s="40" t="s">
        <v>44</v>
      </c>
      <c r="D248" s="240">
        <f>SUM(I248,N248,S248,X248,AC248,AH248,AM248)</f>
        <v>86</v>
      </c>
      <c r="E248" s="216">
        <f>SUM(J248,O248,T248,Y248,AD248,AI248,AN248)</f>
        <v>86</v>
      </c>
      <c r="F248" s="216">
        <f>G248+H248</f>
        <v>4457</v>
      </c>
      <c r="G248" s="216">
        <f t="shared" si="703"/>
        <v>1677</v>
      </c>
      <c r="H248" s="241">
        <f t="shared" si="704"/>
        <v>2780</v>
      </c>
      <c r="I248" s="212">
        <f>SUM(I250,I252,I254,I256,I258,I260)</f>
        <v>25</v>
      </c>
      <c r="J248" s="211">
        <f>SUM(J250,J252,J254,J256,J258,J260)</f>
        <v>25</v>
      </c>
      <c r="K248" s="211">
        <f>L248+M248</f>
        <v>3622</v>
      </c>
      <c r="L248" s="211">
        <f t="shared" ref="L248:M248" si="716">SUM(L250,L252,L254,L256,L258,L260)</f>
        <v>1155</v>
      </c>
      <c r="M248" s="217">
        <f t="shared" si="716"/>
        <v>2467</v>
      </c>
      <c r="N248" s="212">
        <f>SUM(N250,N252,N254,N256,N258,N260)</f>
        <v>0</v>
      </c>
      <c r="O248" s="211">
        <f>SUM(O250,O252,O254,O256,O258,O260)</f>
        <v>0</v>
      </c>
      <c r="P248" s="211">
        <f>Q248+R248</f>
        <v>0</v>
      </c>
      <c r="Q248" s="211">
        <f t="shared" ref="Q248:S248" si="717">SUM(Q250,Q252,Q254,Q256,Q258,Q260)</f>
        <v>0</v>
      </c>
      <c r="R248" s="217">
        <f t="shared" si="717"/>
        <v>0</v>
      </c>
      <c r="S248" s="212">
        <f t="shared" si="717"/>
        <v>0</v>
      </c>
      <c r="T248" s="211">
        <f t="shared" ref="T248" si="718">SUM(T250,T252,T254,T256,T258,T260)</f>
        <v>0</v>
      </c>
      <c r="U248" s="211">
        <f>V248+W248</f>
        <v>0</v>
      </c>
      <c r="V248" s="211">
        <f t="shared" ref="V248:X248" si="719">SUM(V250,V252,V254,V256,V258,V260)</f>
        <v>0</v>
      </c>
      <c r="W248" s="217">
        <f t="shared" si="719"/>
        <v>0</v>
      </c>
      <c r="X248" s="212">
        <f t="shared" si="719"/>
        <v>0</v>
      </c>
      <c r="Y248" s="211">
        <f t="shared" ref="Y248" si="720">SUM(Y250,Y252,Y254,Y256,Y258,Y260)</f>
        <v>0</v>
      </c>
      <c r="Z248" s="211">
        <f>AA248+AB248</f>
        <v>0</v>
      </c>
      <c r="AA248" s="211">
        <f t="shared" ref="AA248:AC248" si="721">SUM(AA250,AA252,AA254,AA256,AA258,AA260)</f>
        <v>0</v>
      </c>
      <c r="AB248" s="217">
        <f t="shared" si="721"/>
        <v>0</v>
      </c>
      <c r="AC248" s="212">
        <f t="shared" si="721"/>
        <v>53</v>
      </c>
      <c r="AD248" s="211">
        <f t="shared" ref="AD248" si="722">SUM(AD250,AD252,AD254,AD256,AD258,AD260)</f>
        <v>53</v>
      </c>
      <c r="AE248" s="211">
        <f>AF248+AG248</f>
        <v>363</v>
      </c>
      <c r="AF248" s="211">
        <f t="shared" ref="AF248:AH248" si="723">SUM(AF250,AF252,AF254,AF256,AF258,AF260)</f>
        <v>363</v>
      </c>
      <c r="AG248" s="217">
        <f t="shared" si="723"/>
        <v>0</v>
      </c>
      <c r="AH248" s="212">
        <f t="shared" si="723"/>
        <v>8</v>
      </c>
      <c r="AI248" s="211">
        <f t="shared" ref="AI248" si="724">SUM(AI250,AI252,AI254,AI256,AI258,AI260)</f>
        <v>8</v>
      </c>
      <c r="AJ248" s="211">
        <f>AK248+AL248</f>
        <v>472</v>
      </c>
      <c r="AK248" s="211">
        <f t="shared" ref="AK248:AM248" si="725">SUM(AK250,AK252,AK254,AK256,AK258,AK260)</f>
        <v>159</v>
      </c>
      <c r="AL248" s="217">
        <f t="shared" si="725"/>
        <v>313</v>
      </c>
      <c r="AM248" s="212">
        <f t="shared" si="725"/>
        <v>0</v>
      </c>
      <c r="AN248" s="211">
        <f t="shared" ref="AN248" si="726">SUM(AN250,AN252,AN254,AN256,AN258,AN260)</f>
        <v>0</v>
      </c>
      <c r="AO248" s="211">
        <f>AP248+AQ248</f>
        <v>0</v>
      </c>
      <c r="AP248" s="211">
        <f t="shared" ref="AP248:AR248" si="727">SUM(AP250,AP252,AP254,AP256,AP258,AP260)</f>
        <v>0</v>
      </c>
      <c r="AQ248" s="217">
        <f t="shared" si="727"/>
        <v>0</v>
      </c>
      <c r="AR248" s="369">
        <f t="shared" si="727"/>
        <v>0</v>
      </c>
    </row>
    <row r="249" spans="1:44" ht="17.25">
      <c r="A249" s="1654"/>
      <c r="B249" s="1647" t="s">
        <v>70</v>
      </c>
      <c r="C249" s="54" t="s">
        <v>43</v>
      </c>
      <c r="D249" s="242">
        <f>SUM(I249+N249+S249+X249+AC249+AH249+AM249)</f>
        <v>86</v>
      </c>
      <c r="E249" s="259">
        <f>SUM(J249+O249+T249+Y249+AD249+AI249+AN249)</f>
        <v>86</v>
      </c>
      <c r="F249" s="259">
        <f>G249+H249</f>
        <v>4457</v>
      </c>
      <c r="G249" s="259">
        <f t="shared" ref="G249:G260" si="728">SUM(L249+Q249+V249+AA249+AF249+AK249+AP249)</f>
        <v>1677</v>
      </c>
      <c r="H249" s="258">
        <f t="shared" ref="H249:H260" si="729">SUM(M249+R249+W249+AB249+AG249+AL249+AQ249)</f>
        <v>2780</v>
      </c>
      <c r="I249" s="401">
        <f>SUM('3-1'!I249,'3-2'!I249)</f>
        <v>25</v>
      </c>
      <c r="J249" s="402">
        <f>SUM('3-1'!J249,'3-2'!J249)</f>
        <v>25</v>
      </c>
      <c r="K249" s="402">
        <f>SUM('3-1'!K249,'3-2'!K249)</f>
        <v>3621</v>
      </c>
      <c r="L249" s="402">
        <f>SUM('3-1'!L249,'3-2'!L249)</f>
        <v>1155</v>
      </c>
      <c r="M249" s="403">
        <f>SUM('3-1'!M249,'3-2'!M249)</f>
        <v>2467</v>
      </c>
      <c r="N249" s="401">
        <f>SUM('3-1'!N249,'3-2'!N249)</f>
        <v>0</v>
      </c>
      <c r="O249" s="402">
        <f>SUM('3-1'!O249,'3-2'!O249)</f>
        <v>0</v>
      </c>
      <c r="P249" s="402">
        <f>SUM('3-1'!P249,'3-2'!P249)</f>
        <v>0</v>
      </c>
      <c r="Q249" s="402">
        <f>SUM('3-1'!Q249,'3-2'!Q249)</f>
        <v>0</v>
      </c>
      <c r="R249" s="403">
        <f>SUM('3-1'!R249,'3-2'!R249)</f>
        <v>0</v>
      </c>
      <c r="S249" s="401">
        <f>SUM('3-1'!S249,'3-2'!S249)</f>
        <v>0</v>
      </c>
      <c r="T249" s="402">
        <f>SUM('3-1'!T249,'3-2'!T249)</f>
        <v>0</v>
      </c>
      <c r="U249" s="402">
        <f>SUM('3-1'!U249,'3-2'!U249)</f>
        <v>0</v>
      </c>
      <c r="V249" s="402">
        <f>SUM('3-1'!V249,'3-2'!V249)</f>
        <v>0</v>
      </c>
      <c r="W249" s="403">
        <f>SUM('3-1'!W249,'3-2'!W249)</f>
        <v>0</v>
      </c>
      <c r="X249" s="401">
        <f>SUM('3-1'!X249,'3-2'!X249)</f>
        <v>0</v>
      </c>
      <c r="Y249" s="402">
        <f>SUM('3-1'!Y249,'3-2'!Y249)</f>
        <v>0</v>
      </c>
      <c r="Z249" s="402">
        <f>SUM('3-1'!Z249,'3-2'!Z249)</f>
        <v>0</v>
      </c>
      <c r="AA249" s="402">
        <f>SUM('3-1'!AA249,'3-2'!AA249)</f>
        <v>0</v>
      </c>
      <c r="AB249" s="404">
        <f>SUM('3-1'!AB249,'3-2'!AB249)</f>
        <v>0</v>
      </c>
      <c r="AC249" s="401">
        <f>SUM('3-1'!AC249,'3-2'!AC249)</f>
        <v>53</v>
      </c>
      <c r="AD249" s="402">
        <f>SUM('3-1'!AD249,'3-2'!AD249)</f>
        <v>53</v>
      </c>
      <c r="AE249" s="402">
        <f>SUM('3-1'!AE249,'3-2'!AE249)</f>
        <v>363</v>
      </c>
      <c r="AF249" s="402">
        <f>SUM('3-1'!AF249,'3-2'!AF249)</f>
        <v>363</v>
      </c>
      <c r="AG249" s="403">
        <f>SUM('3-1'!AG249,'3-2'!AG249)</f>
        <v>0</v>
      </c>
      <c r="AH249" s="401">
        <f>SUM('3-1'!AH249,'3-2'!AH249)</f>
        <v>8</v>
      </c>
      <c r="AI249" s="402">
        <f>SUM('3-1'!AI249,'3-2'!AI249)</f>
        <v>8</v>
      </c>
      <c r="AJ249" s="402">
        <f>SUM('3-1'!AJ249,'3-2'!AJ249)</f>
        <v>472</v>
      </c>
      <c r="AK249" s="402">
        <f>SUM('3-1'!AK249,'3-2'!AK249)</f>
        <v>159</v>
      </c>
      <c r="AL249" s="403">
        <f>SUM('3-1'!AL249,'3-2'!AL249)</f>
        <v>313</v>
      </c>
      <c r="AM249" s="401">
        <f>SUM('3-1'!AM249,'3-2'!AM249)</f>
        <v>0</v>
      </c>
      <c r="AN249" s="402">
        <f>SUM('3-1'!AN249,'3-2'!AN249)</f>
        <v>0</v>
      </c>
      <c r="AO249" s="402">
        <f>SUM('3-1'!AO249,'3-2'!AO249)</f>
        <v>0</v>
      </c>
      <c r="AP249" s="402">
        <f>SUM('3-1'!AP249,'3-2'!AP249)</f>
        <v>0</v>
      </c>
      <c r="AQ249" s="403">
        <f>SUM('3-1'!AQ249,'3-2'!AQ249)</f>
        <v>0</v>
      </c>
      <c r="AR249" s="370">
        <f>SUM('3-1'!AR249,'3-2'!AR249)</f>
        <v>0</v>
      </c>
    </row>
    <row r="250" spans="1:44" ht="17.25">
      <c r="A250" s="1654"/>
      <c r="B250" s="1646"/>
      <c r="C250" s="40" t="s">
        <v>44</v>
      </c>
      <c r="D250" s="251">
        <f t="shared" ref="D250:E260" si="730">SUM(I250+N250+S250+X250+AC250+AH250+AM250)</f>
        <v>86</v>
      </c>
      <c r="E250" s="268">
        <f t="shared" si="730"/>
        <v>86</v>
      </c>
      <c r="F250" s="534">
        <f t="shared" ref="F250:F260" si="731">G250+H250</f>
        <v>4457</v>
      </c>
      <c r="G250" s="534">
        <f t="shared" si="728"/>
        <v>1677</v>
      </c>
      <c r="H250" s="533">
        <f t="shared" si="729"/>
        <v>2780</v>
      </c>
      <c r="I250" s="620">
        <f>SUM('3-1'!I250,'3-2'!I250)</f>
        <v>25</v>
      </c>
      <c r="J250" s="621">
        <f>SUM('3-1'!J250,'3-2'!J250)</f>
        <v>25</v>
      </c>
      <c r="K250" s="621">
        <f>SUM('3-1'!K250,'3-2'!K250)</f>
        <v>3621</v>
      </c>
      <c r="L250" s="621">
        <f>SUM('3-1'!L250,'3-2'!L250)</f>
        <v>1155</v>
      </c>
      <c r="M250" s="622">
        <f>SUM('3-1'!M250,'3-2'!M250)</f>
        <v>2467</v>
      </c>
      <c r="N250" s="620">
        <f>SUM('3-1'!N250,'3-2'!N250)</f>
        <v>0</v>
      </c>
      <c r="O250" s="621">
        <f>SUM('3-1'!O250,'3-2'!O250)</f>
        <v>0</v>
      </c>
      <c r="P250" s="621">
        <f>SUM('3-1'!P250,'3-2'!P250)</f>
        <v>0</v>
      </c>
      <c r="Q250" s="621">
        <f>SUM('3-1'!Q250,'3-2'!Q250)</f>
        <v>0</v>
      </c>
      <c r="R250" s="622">
        <f>SUM('3-1'!R250,'3-2'!R250)</f>
        <v>0</v>
      </c>
      <c r="S250" s="620">
        <f>SUM('3-1'!S250,'3-2'!S250)</f>
        <v>0</v>
      </c>
      <c r="T250" s="621">
        <f>SUM('3-1'!T250,'3-2'!T250)</f>
        <v>0</v>
      </c>
      <c r="U250" s="621">
        <f>SUM('3-1'!U250,'3-2'!U250)</f>
        <v>0</v>
      </c>
      <c r="V250" s="621">
        <f>SUM('3-1'!V250,'3-2'!V250)</f>
        <v>0</v>
      </c>
      <c r="W250" s="622">
        <f>SUM('3-1'!W250,'3-2'!W250)</f>
        <v>0</v>
      </c>
      <c r="X250" s="620">
        <f>SUM('3-1'!X250,'3-2'!X250)</f>
        <v>0</v>
      </c>
      <c r="Y250" s="621">
        <f>SUM('3-1'!Y250,'3-2'!Y250)</f>
        <v>0</v>
      </c>
      <c r="Z250" s="621">
        <f>SUM('3-1'!Z250,'3-2'!Z250)</f>
        <v>0</v>
      </c>
      <c r="AA250" s="621">
        <f>SUM('3-1'!AA250,'3-2'!AA250)</f>
        <v>0</v>
      </c>
      <c r="AB250" s="622">
        <f>SUM('3-1'!AB250,'3-2'!AB250)</f>
        <v>0</v>
      </c>
      <c r="AC250" s="620">
        <f>SUM('3-1'!AC250,'3-2'!AC250)</f>
        <v>53</v>
      </c>
      <c r="AD250" s="621">
        <f>SUM('3-1'!AD250,'3-2'!AD250)</f>
        <v>53</v>
      </c>
      <c r="AE250" s="621">
        <f>SUM('3-1'!AE250,'3-2'!AE250)</f>
        <v>363</v>
      </c>
      <c r="AF250" s="621">
        <f>SUM('3-1'!AF250,'3-2'!AF250)</f>
        <v>363</v>
      </c>
      <c r="AG250" s="622">
        <f>SUM('3-1'!AG250,'3-2'!AG250)</f>
        <v>0</v>
      </c>
      <c r="AH250" s="620">
        <f>SUM('3-1'!AH250,'3-2'!AH250)</f>
        <v>8</v>
      </c>
      <c r="AI250" s="621">
        <f>SUM('3-1'!AI250,'3-2'!AI250)</f>
        <v>8</v>
      </c>
      <c r="AJ250" s="621">
        <f>SUM('3-1'!AJ250,'3-2'!AJ250)</f>
        <v>472</v>
      </c>
      <c r="AK250" s="621">
        <f>SUM('3-1'!AK250,'3-2'!AK250)</f>
        <v>159</v>
      </c>
      <c r="AL250" s="622">
        <f>SUM('3-1'!AL250,'3-2'!AL250)</f>
        <v>313</v>
      </c>
      <c r="AM250" s="620">
        <f>SUM('3-1'!AM250,'3-2'!AM250)</f>
        <v>0</v>
      </c>
      <c r="AN250" s="621">
        <f>SUM('3-1'!AN250,'3-2'!AN250)</f>
        <v>0</v>
      </c>
      <c r="AO250" s="621">
        <f>SUM('3-1'!AO250,'3-2'!AO250)</f>
        <v>0</v>
      </c>
      <c r="AP250" s="621">
        <f>SUM('3-1'!AP250,'3-2'!AP250)</f>
        <v>0</v>
      </c>
      <c r="AQ250" s="622">
        <f>SUM('3-1'!AQ250,'3-2'!AQ250)</f>
        <v>0</v>
      </c>
      <c r="AR250" s="371">
        <f>SUM('3-1'!AR250,'3-2'!AR250)</f>
        <v>0</v>
      </c>
    </row>
    <row r="251" spans="1:44" ht="17.25">
      <c r="A251" s="1654"/>
      <c r="B251" s="1647" t="s">
        <v>71</v>
      </c>
      <c r="C251" s="54" t="s">
        <v>43</v>
      </c>
      <c r="D251" s="324">
        <f t="shared" si="730"/>
        <v>0</v>
      </c>
      <c r="E251" s="535">
        <f t="shared" si="730"/>
        <v>0</v>
      </c>
      <c r="F251" s="535">
        <f t="shared" si="731"/>
        <v>0</v>
      </c>
      <c r="G251" s="535">
        <f t="shared" si="728"/>
        <v>0</v>
      </c>
      <c r="H251" s="536">
        <f t="shared" si="729"/>
        <v>0</v>
      </c>
      <c r="I251" s="625">
        <f>SUM('3-1'!I251,'3-2'!I251)</f>
        <v>0</v>
      </c>
      <c r="J251" s="626">
        <f>SUM('3-1'!J251,'3-2'!J251)</f>
        <v>0</v>
      </c>
      <c r="K251" s="626">
        <f>SUM('3-1'!K251,'3-2'!K251)</f>
        <v>0</v>
      </c>
      <c r="L251" s="626">
        <f>SUM('3-1'!L251,'3-2'!L251)</f>
        <v>0</v>
      </c>
      <c r="M251" s="404">
        <f>SUM('3-1'!M251,'3-2'!M251)</f>
        <v>0</v>
      </c>
      <c r="N251" s="625">
        <f>SUM('3-1'!N251,'3-2'!N251)</f>
        <v>0</v>
      </c>
      <c r="O251" s="626">
        <f>SUM('3-1'!O251,'3-2'!O251)</f>
        <v>0</v>
      </c>
      <c r="P251" s="626">
        <f>SUM('3-1'!P251,'3-2'!P251)</f>
        <v>0</v>
      </c>
      <c r="Q251" s="626">
        <f>SUM('3-1'!Q251,'3-2'!Q251)</f>
        <v>0</v>
      </c>
      <c r="R251" s="404">
        <f>SUM('3-1'!R251,'3-2'!R251)</f>
        <v>0</v>
      </c>
      <c r="S251" s="625">
        <f>SUM('3-1'!S251,'3-2'!S251)</f>
        <v>0</v>
      </c>
      <c r="T251" s="626">
        <f>SUM('3-1'!T251,'3-2'!T251)</f>
        <v>0</v>
      </c>
      <c r="U251" s="626">
        <f>SUM('3-1'!U251,'3-2'!U251)</f>
        <v>0</v>
      </c>
      <c r="V251" s="626">
        <f>SUM('3-1'!V251,'3-2'!V251)</f>
        <v>0</v>
      </c>
      <c r="W251" s="404">
        <f>SUM('3-1'!W251,'3-2'!W251)</f>
        <v>0</v>
      </c>
      <c r="X251" s="625">
        <f>SUM('3-1'!X251,'3-2'!X251)</f>
        <v>0</v>
      </c>
      <c r="Y251" s="626">
        <f>SUM('3-1'!Y251,'3-2'!Y251)</f>
        <v>0</v>
      </c>
      <c r="Z251" s="626">
        <f>SUM('3-1'!Z251,'3-2'!Z251)</f>
        <v>0</v>
      </c>
      <c r="AA251" s="626">
        <f>SUM('3-1'!AA251,'3-2'!AA251)</f>
        <v>0</v>
      </c>
      <c r="AB251" s="404">
        <f>SUM('3-1'!AB251,'3-2'!AB251)</f>
        <v>0</v>
      </c>
      <c r="AC251" s="625">
        <f>SUM('3-1'!AC251,'3-2'!AC251)</f>
        <v>0</v>
      </c>
      <c r="AD251" s="626">
        <f>SUM('3-1'!AD251,'3-2'!AD251)</f>
        <v>0</v>
      </c>
      <c r="AE251" s="626">
        <f>SUM('3-1'!AE251,'3-2'!AE251)</f>
        <v>0</v>
      </c>
      <c r="AF251" s="626">
        <f>SUM('3-1'!AF251,'3-2'!AF251)</f>
        <v>0</v>
      </c>
      <c r="AG251" s="404">
        <f>SUM('3-1'!AG251,'3-2'!AG251)</f>
        <v>0</v>
      </c>
      <c r="AH251" s="625">
        <f>SUM('3-1'!AH251,'3-2'!AH251)</f>
        <v>0</v>
      </c>
      <c r="AI251" s="626">
        <f>SUM('3-1'!AI251,'3-2'!AI251)</f>
        <v>0</v>
      </c>
      <c r="AJ251" s="626">
        <f>SUM('3-1'!AJ251,'3-2'!AJ251)</f>
        <v>0</v>
      </c>
      <c r="AK251" s="626">
        <f>SUM('3-1'!AK251,'3-2'!AK251)</f>
        <v>0</v>
      </c>
      <c r="AL251" s="404">
        <f>SUM('3-1'!AL251,'3-2'!AL251)</f>
        <v>0</v>
      </c>
      <c r="AM251" s="625">
        <f>SUM('3-1'!AM251,'3-2'!AM251)</f>
        <v>0</v>
      </c>
      <c r="AN251" s="626">
        <f>SUM('3-1'!AN251,'3-2'!AN251)</f>
        <v>0</v>
      </c>
      <c r="AO251" s="626">
        <f>SUM('3-1'!AO251,'3-2'!AO251)</f>
        <v>0</v>
      </c>
      <c r="AP251" s="626">
        <f>SUM('3-1'!AP251,'3-2'!AP251)</f>
        <v>0</v>
      </c>
      <c r="AQ251" s="404">
        <f>SUM('3-1'!AQ251,'3-2'!AQ251)</f>
        <v>0</v>
      </c>
      <c r="AR251" s="601">
        <f>SUM('3-1'!AR251,'3-2'!AR251)</f>
        <v>0</v>
      </c>
    </row>
    <row r="252" spans="1:44" ht="17.25">
      <c r="A252" s="1654"/>
      <c r="B252" s="1646"/>
      <c r="C252" s="40" t="s">
        <v>44</v>
      </c>
      <c r="D252" s="279">
        <f t="shared" si="730"/>
        <v>0</v>
      </c>
      <c r="E252" s="513">
        <f t="shared" si="730"/>
        <v>0</v>
      </c>
      <c r="F252" s="525">
        <f t="shared" si="731"/>
        <v>0</v>
      </c>
      <c r="G252" s="525">
        <f t="shared" si="728"/>
        <v>0</v>
      </c>
      <c r="H252" s="526">
        <f t="shared" si="729"/>
        <v>0</v>
      </c>
      <c r="I252" s="628">
        <f>SUM('3-1'!I252,'3-2'!I252)</f>
        <v>0</v>
      </c>
      <c r="J252" s="629">
        <f>SUM('3-1'!J252,'3-2'!J252)</f>
        <v>0</v>
      </c>
      <c r="K252" s="629">
        <f>SUM('3-1'!K252,'3-2'!K252)</f>
        <v>0</v>
      </c>
      <c r="L252" s="629">
        <f>SUM('3-1'!L252,'3-2'!L252)</f>
        <v>0</v>
      </c>
      <c r="M252" s="630">
        <f>SUM('3-1'!M252,'3-2'!M252)</f>
        <v>0</v>
      </c>
      <c r="N252" s="628">
        <f>SUM('3-1'!N252,'3-2'!N252)</f>
        <v>0</v>
      </c>
      <c r="O252" s="629">
        <f>SUM('3-1'!O252,'3-2'!O252)</f>
        <v>0</v>
      </c>
      <c r="P252" s="629">
        <f>SUM('3-1'!P252,'3-2'!P252)</f>
        <v>0</v>
      </c>
      <c r="Q252" s="629">
        <f>SUM('3-1'!Q252,'3-2'!Q252)</f>
        <v>0</v>
      </c>
      <c r="R252" s="630">
        <f>SUM('3-1'!R252,'3-2'!R252)</f>
        <v>0</v>
      </c>
      <c r="S252" s="628">
        <f>SUM('3-1'!S252,'3-2'!S252)</f>
        <v>0</v>
      </c>
      <c r="T252" s="629">
        <f>SUM('3-1'!T252,'3-2'!T252)</f>
        <v>0</v>
      </c>
      <c r="U252" s="629">
        <f>SUM('3-1'!U252,'3-2'!U252)</f>
        <v>0</v>
      </c>
      <c r="V252" s="629">
        <f>SUM('3-1'!V252,'3-2'!V252)</f>
        <v>0</v>
      </c>
      <c r="W252" s="630">
        <f>SUM('3-1'!W252,'3-2'!W252)</f>
        <v>0</v>
      </c>
      <c r="X252" s="628">
        <f>SUM('3-1'!X252,'3-2'!X252)</f>
        <v>0</v>
      </c>
      <c r="Y252" s="629">
        <f>SUM('3-1'!Y252,'3-2'!Y252)</f>
        <v>0</v>
      </c>
      <c r="Z252" s="629">
        <f>SUM('3-1'!Z252,'3-2'!Z252)</f>
        <v>0</v>
      </c>
      <c r="AA252" s="629">
        <f>SUM('3-1'!AA252,'3-2'!AA252)</f>
        <v>0</v>
      </c>
      <c r="AB252" s="630">
        <f>SUM('3-1'!AB252,'3-2'!AB252)</f>
        <v>0</v>
      </c>
      <c r="AC252" s="628">
        <f>SUM('3-1'!AC252,'3-2'!AC252)</f>
        <v>0</v>
      </c>
      <c r="AD252" s="629">
        <f>SUM('3-1'!AD252,'3-2'!AD252)</f>
        <v>0</v>
      </c>
      <c r="AE252" s="629">
        <f>SUM('3-1'!AE252,'3-2'!AE252)</f>
        <v>0</v>
      </c>
      <c r="AF252" s="629">
        <f>SUM('3-1'!AF252,'3-2'!AF252)</f>
        <v>0</v>
      </c>
      <c r="AG252" s="630">
        <f>SUM('3-1'!AG252,'3-2'!AG252)</f>
        <v>0</v>
      </c>
      <c r="AH252" s="628">
        <f>SUM('3-1'!AH252,'3-2'!AH252)</f>
        <v>0</v>
      </c>
      <c r="AI252" s="629">
        <f>SUM('3-1'!AI252,'3-2'!AI252)</f>
        <v>0</v>
      </c>
      <c r="AJ252" s="629">
        <f>SUM('3-1'!AJ252,'3-2'!AJ252)</f>
        <v>0</v>
      </c>
      <c r="AK252" s="629">
        <f>SUM('3-1'!AK252,'3-2'!AK252)</f>
        <v>0</v>
      </c>
      <c r="AL252" s="630">
        <f>SUM('3-1'!AL252,'3-2'!AL252)</f>
        <v>0</v>
      </c>
      <c r="AM252" s="628">
        <f>SUM('3-1'!AM252,'3-2'!AM252)</f>
        <v>0</v>
      </c>
      <c r="AN252" s="629">
        <f>SUM('3-1'!AN252,'3-2'!AN252)</f>
        <v>0</v>
      </c>
      <c r="AO252" s="629">
        <f>SUM('3-1'!AO252,'3-2'!AO252)</f>
        <v>0</v>
      </c>
      <c r="AP252" s="629">
        <f>SUM('3-1'!AP252,'3-2'!AP252)</f>
        <v>0</v>
      </c>
      <c r="AQ252" s="630">
        <f>SUM('3-1'!AQ252,'3-2'!AQ252)</f>
        <v>0</v>
      </c>
      <c r="AR252" s="519">
        <f>SUM('3-1'!AR252,'3-2'!AR252)</f>
        <v>0</v>
      </c>
    </row>
    <row r="253" spans="1:44" ht="17.25">
      <c r="A253" s="1654"/>
      <c r="B253" s="1647" t="s">
        <v>72</v>
      </c>
      <c r="C253" s="54" t="s">
        <v>43</v>
      </c>
      <c r="D253" s="242">
        <f t="shared" si="730"/>
        <v>0</v>
      </c>
      <c r="E253" s="259">
        <f t="shared" si="730"/>
        <v>0</v>
      </c>
      <c r="F253" s="259">
        <f t="shared" si="731"/>
        <v>0</v>
      </c>
      <c r="G253" s="259">
        <f t="shared" si="728"/>
        <v>0</v>
      </c>
      <c r="H253" s="258">
        <f t="shared" si="729"/>
        <v>0</v>
      </c>
      <c r="I253" s="401">
        <f>SUM('3-1'!I253,'3-2'!I253)</f>
        <v>0</v>
      </c>
      <c r="J253" s="402">
        <f>SUM('3-1'!J253,'3-2'!J253)</f>
        <v>0</v>
      </c>
      <c r="K253" s="402">
        <f>SUM('3-1'!K253,'3-2'!K253)</f>
        <v>0</v>
      </c>
      <c r="L253" s="402">
        <f>SUM('3-1'!L253,'3-2'!L253)</f>
        <v>0</v>
      </c>
      <c r="M253" s="403">
        <f>SUM('3-1'!M253,'3-2'!M253)</f>
        <v>0</v>
      </c>
      <c r="N253" s="401">
        <f>SUM('3-1'!N253,'3-2'!N253)</f>
        <v>0</v>
      </c>
      <c r="O253" s="402">
        <f>SUM('3-1'!O253,'3-2'!O253)</f>
        <v>0</v>
      </c>
      <c r="P253" s="402">
        <f>SUM('3-1'!P253,'3-2'!P253)</f>
        <v>0</v>
      </c>
      <c r="Q253" s="402">
        <f>SUM('3-1'!Q253,'3-2'!Q253)</f>
        <v>0</v>
      </c>
      <c r="R253" s="403">
        <f>SUM('3-1'!R253,'3-2'!R253)</f>
        <v>0</v>
      </c>
      <c r="S253" s="401">
        <f>SUM('3-1'!S253,'3-2'!S253)</f>
        <v>0</v>
      </c>
      <c r="T253" s="402">
        <f>SUM('3-1'!T253,'3-2'!T253)</f>
        <v>0</v>
      </c>
      <c r="U253" s="402">
        <f>SUM('3-1'!U253,'3-2'!U253)</f>
        <v>0</v>
      </c>
      <c r="V253" s="402">
        <f>SUM('3-1'!V253,'3-2'!V253)</f>
        <v>0</v>
      </c>
      <c r="W253" s="403">
        <f>SUM('3-1'!W253,'3-2'!W253)</f>
        <v>0</v>
      </c>
      <c r="X253" s="401">
        <f>SUM('3-1'!X253,'3-2'!X253)</f>
        <v>0</v>
      </c>
      <c r="Y253" s="402">
        <f>SUM('3-1'!Y253,'3-2'!Y253)</f>
        <v>0</v>
      </c>
      <c r="Z253" s="402">
        <f>SUM('3-1'!Z253,'3-2'!Z253)</f>
        <v>0</v>
      </c>
      <c r="AA253" s="402">
        <f>SUM('3-1'!AA253,'3-2'!AA253)</f>
        <v>0</v>
      </c>
      <c r="AB253" s="403">
        <f>SUM('3-1'!AB253,'3-2'!AB253)</f>
        <v>0</v>
      </c>
      <c r="AC253" s="401">
        <f>SUM('3-1'!AC253,'3-2'!AC253)</f>
        <v>0</v>
      </c>
      <c r="AD253" s="402">
        <f>SUM('3-1'!AD253,'3-2'!AD253)</f>
        <v>0</v>
      </c>
      <c r="AE253" s="402">
        <f>SUM('3-1'!AE253,'3-2'!AE253)</f>
        <v>0</v>
      </c>
      <c r="AF253" s="402">
        <f>SUM('3-1'!AF253,'3-2'!AF253)</f>
        <v>0</v>
      </c>
      <c r="AG253" s="403">
        <f>SUM('3-1'!AG253,'3-2'!AG253)</f>
        <v>0</v>
      </c>
      <c r="AH253" s="401">
        <f>SUM('3-1'!AH253,'3-2'!AH253)</f>
        <v>0</v>
      </c>
      <c r="AI253" s="402">
        <f>SUM('3-1'!AI253,'3-2'!AI253)</f>
        <v>0</v>
      </c>
      <c r="AJ253" s="402">
        <f>SUM('3-1'!AJ253,'3-2'!AJ253)</f>
        <v>0</v>
      </c>
      <c r="AK253" s="402">
        <f>SUM('3-1'!AK253,'3-2'!AK253)</f>
        <v>0</v>
      </c>
      <c r="AL253" s="403">
        <f>SUM('3-1'!AL253,'3-2'!AL253)</f>
        <v>0</v>
      </c>
      <c r="AM253" s="401">
        <f>SUM('3-1'!AM253,'3-2'!AM253)</f>
        <v>0</v>
      </c>
      <c r="AN253" s="402">
        <f>SUM('3-1'!AN253,'3-2'!AN253)</f>
        <v>0</v>
      </c>
      <c r="AO253" s="402">
        <f>SUM('3-1'!AO253,'3-2'!AO253)</f>
        <v>0</v>
      </c>
      <c r="AP253" s="402">
        <f>SUM('3-1'!AP253,'3-2'!AP253)</f>
        <v>0</v>
      </c>
      <c r="AQ253" s="403">
        <f>SUM('3-1'!AQ253,'3-2'!AQ253)</f>
        <v>0</v>
      </c>
      <c r="AR253" s="716">
        <f>SUM('3-1'!AR253,'3-2'!AR253)</f>
        <v>0</v>
      </c>
    </row>
    <row r="254" spans="1:44" ht="17.25">
      <c r="A254" s="1654"/>
      <c r="B254" s="1646"/>
      <c r="C254" s="40" t="s">
        <v>44</v>
      </c>
      <c r="D254" s="251">
        <f t="shared" si="730"/>
        <v>0</v>
      </c>
      <c r="E254" s="268">
        <f t="shared" si="730"/>
        <v>0</v>
      </c>
      <c r="F254" s="534">
        <f t="shared" si="731"/>
        <v>0</v>
      </c>
      <c r="G254" s="534">
        <f t="shared" si="728"/>
        <v>0</v>
      </c>
      <c r="H254" s="533">
        <f t="shared" si="729"/>
        <v>0</v>
      </c>
      <c r="I254" s="620">
        <f>SUM('3-1'!I254,'3-2'!I254)</f>
        <v>0</v>
      </c>
      <c r="J254" s="621">
        <f>SUM('3-1'!J254,'3-2'!J254)</f>
        <v>0</v>
      </c>
      <c r="K254" s="621">
        <f>SUM('3-1'!K254,'3-2'!K254)</f>
        <v>0</v>
      </c>
      <c r="L254" s="621">
        <f>SUM('3-1'!L254,'3-2'!L254)</f>
        <v>0</v>
      </c>
      <c r="M254" s="622">
        <f>SUM('3-1'!M254,'3-2'!M254)</f>
        <v>0</v>
      </c>
      <c r="N254" s="620">
        <f>SUM('3-1'!N254,'3-2'!N254)</f>
        <v>0</v>
      </c>
      <c r="O254" s="621">
        <f>SUM('3-1'!O254,'3-2'!O254)</f>
        <v>0</v>
      </c>
      <c r="P254" s="621">
        <f>SUM('3-1'!P254,'3-2'!P254)</f>
        <v>0</v>
      </c>
      <c r="Q254" s="621">
        <f>SUM('3-1'!Q254,'3-2'!Q254)</f>
        <v>0</v>
      </c>
      <c r="R254" s="622">
        <f>SUM('3-1'!R254,'3-2'!R254)</f>
        <v>0</v>
      </c>
      <c r="S254" s="620">
        <f>SUM('3-1'!S254,'3-2'!S254)</f>
        <v>0</v>
      </c>
      <c r="T254" s="621">
        <f>SUM('3-1'!T254,'3-2'!T254)</f>
        <v>0</v>
      </c>
      <c r="U254" s="621">
        <f>SUM('3-1'!U254,'3-2'!U254)</f>
        <v>0</v>
      </c>
      <c r="V254" s="621">
        <f>SUM('3-1'!V254,'3-2'!V254)</f>
        <v>0</v>
      </c>
      <c r="W254" s="622">
        <f>SUM('3-1'!W254,'3-2'!W254)</f>
        <v>0</v>
      </c>
      <c r="X254" s="620">
        <f>SUM('3-1'!X254,'3-2'!X254)</f>
        <v>0</v>
      </c>
      <c r="Y254" s="621">
        <f>SUM('3-1'!Y254,'3-2'!Y254)</f>
        <v>0</v>
      </c>
      <c r="Z254" s="621">
        <f>SUM('3-1'!Z254,'3-2'!Z254)</f>
        <v>0</v>
      </c>
      <c r="AA254" s="621">
        <f>SUM('3-1'!AA254,'3-2'!AA254)</f>
        <v>0</v>
      </c>
      <c r="AB254" s="622">
        <f>SUM('3-1'!AB254,'3-2'!AB254)</f>
        <v>0</v>
      </c>
      <c r="AC254" s="620">
        <f>SUM('3-1'!AC254,'3-2'!AC254)</f>
        <v>0</v>
      </c>
      <c r="AD254" s="621">
        <f>SUM('3-1'!AD254,'3-2'!AD254)</f>
        <v>0</v>
      </c>
      <c r="AE254" s="621">
        <f>SUM('3-1'!AE254,'3-2'!AE254)</f>
        <v>0</v>
      </c>
      <c r="AF254" s="621">
        <f>SUM('3-1'!AF254,'3-2'!AF254)</f>
        <v>0</v>
      </c>
      <c r="AG254" s="622">
        <f>SUM('3-1'!AG254,'3-2'!AG254)</f>
        <v>0</v>
      </c>
      <c r="AH254" s="620">
        <f>SUM('3-1'!AH254,'3-2'!AH254)</f>
        <v>0</v>
      </c>
      <c r="AI254" s="621">
        <f>SUM('3-1'!AI254,'3-2'!AI254)</f>
        <v>0</v>
      </c>
      <c r="AJ254" s="621">
        <f>SUM('3-1'!AJ254,'3-2'!AJ254)</f>
        <v>0</v>
      </c>
      <c r="AK254" s="621">
        <f>SUM('3-1'!AK254,'3-2'!AK254)</f>
        <v>0</v>
      </c>
      <c r="AL254" s="622">
        <f>SUM('3-1'!AL254,'3-2'!AL254)</f>
        <v>0</v>
      </c>
      <c r="AM254" s="620">
        <f>SUM('3-1'!AM254,'3-2'!AM254)</f>
        <v>0</v>
      </c>
      <c r="AN254" s="621">
        <f>SUM('3-1'!AN254,'3-2'!AN254)</f>
        <v>0</v>
      </c>
      <c r="AO254" s="621">
        <f>SUM('3-1'!AO254,'3-2'!AO254)</f>
        <v>0</v>
      </c>
      <c r="AP254" s="621">
        <f>SUM('3-1'!AP254,'3-2'!AP254)</f>
        <v>0</v>
      </c>
      <c r="AQ254" s="622">
        <f>SUM('3-1'!AQ254,'3-2'!AQ254)</f>
        <v>0</v>
      </c>
      <c r="AR254" s="717">
        <f>SUM('3-1'!AR254,'3-2'!AR254)</f>
        <v>0</v>
      </c>
    </row>
    <row r="255" spans="1:44" ht="17.25">
      <c r="A255" s="1654"/>
      <c r="B255" s="1647" t="s">
        <v>73</v>
      </c>
      <c r="C255" s="54" t="s">
        <v>43</v>
      </c>
      <c r="D255" s="324">
        <f t="shared" si="730"/>
        <v>0</v>
      </c>
      <c r="E255" s="535">
        <f t="shared" si="730"/>
        <v>0</v>
      </c>
      <c r="F255" s="535">
        <f t="shared" si="731"/>
        <v>0</v>
      </c>
      <c r="G255" s="535">
        <f t="shared" si="728"/>
        <v>0</v>
      </c>
      <c r="H255" s="536">
        <f t="shared" si="729"/>
        <v>0</v>
      </c>
      <c r="I255" s="625">
        <f>SUM('3-1'!I255,'3-2'!I255)</f>
        <v>0</v>
      </c>
      <c r="J255" s="626">
        <f>SUM('3-1'!J255,'3-2'!J255)</f>
        <v>0</v>
      </c>
      <c r="K255" s="626">
        <f>SUM('3-1'!K255,'3-2'!K255)</f>
        <v>0</v>
      </c>
      <c r="L255" s="626">
        <f>SUM('3-1'!L255,'3-2'!L255)</f>
        <v>0</v>
      </c>
      <c r="M255" s="404">
        <f>SUM('3-1'!M255,'3-2'!M255)</f>
        <v>0</v>
      </c>
      <c r="N255" s="625">
        <f>SUM('3-1'!N255,'3-2'!N255)</f>
        <v>0</v>
      </c>
      <c r="O255" s="626">
        <f>SUM('3-1'!O255,'3-2'!O255)</f>
        <v>0</v>
      </c>
      <c r="P255" s="626">
        <f>SUM('3-1'!P255,'3-2'!P255)</f>
        <v>0</v>
      </c>
      <c r="Q255" s="626">
        <f>SUM('3-1'!Q255,'3-2'!Q255)</f>
        <v>0</v>
      </c>
      <c r="R255" s="404">
        <f>SUM('3-1'!R255,'3-2'!R255)</f>
        <v>0</v>
      </c>
      <c r="S255" s="625">
        <f>SUM('3-1'!S255,'3-2'!S255)</f>
        <v>0</v>
      </c>
      <c r="T255" s="626">
        <f>SUM('3-1'!T255,'3-2'!T255)</f>
        <v>0</v>
      </c>
      <c r="U255" s="626">
        <f>SUM('3-1'!U255,'3-2'!U255)</f>
        <v>0</v>
      </c>
      <c r="V255" s="626">
        <f>SUM('3-1'!V255,'3-2'!V255)</f>
        <v>0</v>
      </c>
      <c r="W255" s="404">
        <f>SUM('3-1'!W255,'3-2'!W255)</f>
        <v>0</v>
      </c>
      <c r="X255" s="625">
        <f>SUM('3-1'!X255,'3-2'!X255)</f>
        <v>0</v>
      </c>
      <c r="Y255" s="626">
        <f>SUM('3-1'!Y255,'3-2'!Y255)</f>
        <v>0</v>
      </c>
      <c r="Z255" s="626">
        <f>SUM('3-1'!Z255,'3-2'!Z255)</f>
        <v>0</v>
      </c>
      <c r="AA255" s="626">
        <f>SUM('3-1'!AA255,'3-2'!AA255)</f>
        <v>0</v>
      </c>
      <c r="AB255" s="404">
        <f>SUM('3-1'!AB255,'3-2'!AB255)</f>
        <v>0</v>
      </c>
      <c r="AC255" s="625">
        <f>SUM('3-1'!AC255,'3-2'!AC255)</f>
        <v>0</v>
      </c>
      <c r="AD255" s="626">
        <f>SUM('3-1'!AD255,'3-2'!AD255)</f>
        <v>0</v>
      </c>
      <c r="AE255" s="626">
        <f>SUM('3-1'!AE255,'3-2'!AE255)</f>
        <v>0</v>
      </c>
      <c r="AF255" s="626">
        <f>SUM('3-1'!AF255,'3-2'!AF255)</f>
        <v>0</v>
      </c>
      <c r="AG255" s="404">
        <f>SUM('3-1'!AG255,'3-2'!AG255)</f>
        <v>0</v>
      </c>
      <c r="AH255" s="625">
        <f>SUM('3-1'!AH255,'3-2'!AH255)</f>
        <v>0</v>
      </c>
      <c r="AI255" s="626">
        <f>SUM('3-1'!AI255,'3-2'!AI255)</f>
        <v>0</v>
      </c>
      <c r="AJ255" s="626">
        <f>SUM('3-1'!AJ255,'3-2'!AJ255)</f>
        <v>0</v>
      </c>
      <c r="AK255" s="626">
        <f>SUM('3-1'!AK255,'3-2'!AK255)</f>
        <v>0</v>
      </c>
      <c r="AL255" s="404">
        <f>SUM('3-1'!AL255,'3-2'!AL255)</f>
        <v>0</v>
      </c>
      <c r="AM255" s="625">
        <f>SUM('3-1'!AM255,'3-2'!AM255)</f>
        <v>0</v>
      </c>
      <c r="AN255" s="626">
        <f>SUM('3-1'!AN255,'3-2'!AN255)</f>
        <v>0</v>
      </c>
      <c r="AO255" s="626">
        <f>SUM('3-1'!AO255,'3-2'!AO255)</f>
        <v>0</v>
      </c>
      <c r="AP255" s="626">
        <f>SUM('3-1'!AP255,'3-2'!AP255)</f>
        <v>0</v>
      </c>
      <c r="AQ255" s="404">
        <f>SUM('3-1'!AQ255,'3-2'!AQ255)</f>
        <v>0</v>
      </c>
      <c r="AR255" s="718">
        <f>SUM('3-1'!AR255,'3-2'!AR255)</f>
        <v>0</v>
      </c>
    </row>
    <row r="256" spans="1:44" ht="17.25">
      <c r="A256" s="1654"/>
      <c r="B256" s="1646"/>
      <c r="C256" s="40" t="s">
        <v>44</v>
      </c>
      <c r="D256" s="279">
        <f t="shared" si="730"/>
        <v>0</v>
      </c>
      <c r="E256" s="513">
        <f t="shared" si="730"/>
        <v>0</v>
      </c>
      <c r="F256" s="525">
        <f t="shared" si="731"/>
        <v>0</v>
      </c>
      <c r="G256" s="525">
        <f t="shared" si="728"/>
        <v>0</v>
      </c>
      <c r="H256" s="526">
        <f t="shared" si="729"/>
        <v>0</v>
      </c>
      <c r="I256" s="628">
        <f>SUM('3-1'!I256,'3-2'!I256)</f>
        <v>0</v>
      </c>
      <c r="J256" s="629">
        <f>SUM('3-1'!J256,'3-2'!J256)</f>
        <v>0</v>
      </c>
      <c r="K256" s="629">
        <f>SUM('3-1'!K256,'3-2'!K256)</f>
        <v>0</v>
      </c>
      <c r="L256" s="629">
        <f>SUM('3-1'!L256,'3-2'!L256)</f>
        <v>0</v>
      </c>
      <c r="M256" s="630">
        <f>SUM('3-1'!M256,'3-2'!M256)</f>
        <v>0</v>
      </c>
      <c r="N256" s="628">
        <f>SUM('3-1'!N256,'3-2'!N256)</f>
        <v>0</v>
      </c>
      <c r="O256" s="629">
        <f>SUM('3-1'!O256,'3-2'!O256)</f>
        <v>0</v>
      </c>
      <c r="P256" s="629">
        <f>SUM('3-1'!P256,'3-2'!P256)</f>
        <v>0</v>
      </c>
      <c r="Q256" s="629">
        <f>SUM('3-1'!Q256,'3-2'!Q256)</f>
        <v>0</v>
      </c>
      <c r="R256" s="630">
        <f>SUM('3-1'!R256,'3-2'!R256)</f>
        <v>0</v>
      </c>
      <c r="S256" s="628">
        <f>SUM('3-1'!S256,'3-2'!S256)</f>
        <v>0</v>
      </c>
      <c r="T256" s="629">
        <f>SUM('3-1'!T256,'3-2'!T256)</f>
        <v>0</v>
      </c>
      <c r="U256" s="629">
        <f>SUM('3-1'!U256,'3-2'!U256)</f>
        <v>0</v>
      </c>
      <c r="V256" s="629">
        <f>SUM('3-1'!V256,'3-2'!V256)</f>
        <v>0</v>
      </c>
      <c r="W256" s="630">
        <f>SUM('3-1'!W256,'3-2'!W256)</f>
        <v>0</v>
      </c>
      <c r="X256" s="628">
        <f>SUM('3-1'!X256,'3-2'!X256)</f>
        <v>0</v>
      </c>
      <c r="Y256" s="629">
        <f>SUM('3-1'!Y256,'3-2'!Y256)</f>
        <v>0</v>
      </c>
      <c r="Z256" s="629">
        <f>SUM('3-1'!Z256,'3-2'!Z256)</f>
        <v>0</v>
      </c>
      <c r="AA256" s="629">
        <f>SUM('3-1'!AA256,'3-2'!AA256)</f>
        <v>0</v>
      </c>
      <c r="AB256" s="630">
        <f>SUM('3-1'!AB256,'3-2'!AB256)</f>
        <v>0</v>
      </c>
      <c r="AC256" s="628">
        <f>SUM('3-1'!AC256,'3-2'!AC256)</f>
        <v>0</v>
      </c>
      <c r="AD256" s="629">
        <f>SUM('3-1'!AD256,'3-2'!AD256)</f>
        <v>0</v>
      </c>
      <c r="AE256" s="629">
        <f>SUM('3-1'!AE256,'3-2'!AE256)</f>
        <v>0</v>
      </c>
      <c r="AF256" s="629">
        <f>SUM('3-1'!AF256,'3-2'!AF256)</f>
        <v>0</v>
      </c>
      <c r="AG256" s="630">
        <f>SUM('3-1'!AG256,'3-2'!AG256)</f>
        <v>0</v>
      </c>
      <c r="AH256" s="628">
        <f>SUM('3-1'!AH256,'3-2'!AH256)</f>
        <v>0</v>
      </c>
      <c r="AI256" s="629">
        <f>SUM('3-1'!AI256,'3-2'!AI256)</f>
        <v>0</v>
      </c>
      <c r="AJ256" s="629">
        <f>SUM('3-1'!AJ256,'3-2'!AJ256)</f>
        <v>0</v>
      </c>
      <c r="AK256" s="629">
        <f>SUM('3-1'!AK256,'3-2'!AK256)</f>
        <v>0</v>
      </c>
      <c r="AL256" s="630">
        <f>SUM('3-1'!AL256,'3-2'!AL256)</f>
        <v>0</v>
      </c>
      <c r="AM256" s="628">
        <f>SUM('3-1'!AM256,'3-2'!AM256)</f>
        <v>0</v>
      </c>
      <c r="AN256" s="629">
        <f>SUM('3-1'!AN256,'3-2'!AN256)</f>
        <v>0</v>
      </c>
      <c r="AO256" s="629">
        <f>SUM('3-1'!AO256,'3-2'!AO256)</f>
        <v>0</v>
      </c>
      <c r="AP256" s="629">
        <f>SUM('3-1'!AP256,'3-2'!AP256)</f>
        <v>0</v>
      </c>
      <c r="AQ256" s="630">
        <f>SUM('3-1'!AQ256,'3-2'!AQ256)</f>
        <v>0</v>
      </c>
      <c r="AR256" s="719">
        <f>SUM('3-1'!AR256,'3-2'!AR256)</f>
        <v>0</v>
      </c>
    </row>
    <row r="257" spans="1:44" ht="17.25">
      <c r="A257" s="1654"/>
      <c r="B257" s="1647" t="s">
        <v>74</v>
      </c>
      <c r="C257" s="54" t="s">
        <v>43</v>
      </c>
      <c r="D257" s="324">
        <f t="shared" si="730"/>
        <v>0</v>
      </c>
      <c r="E257" s="535">
        <f t="shared" si="730"/>
        <v>0</v>
      </c>
      <c r="F257" s="259">
        <f t="shared" si="731"/>
        <v>0</v>
      </c>
      <c r="G257" s="259">
        <f t="shared" si="728"/>
        <v>0</v>
      </c>
      <c r="H257" s="258">
        <f t="shared" si="729"/>
        <v>0</v>
      </c>
      <c r="I257" s="401">
        <f>SUM('3-1'!I257,'3-2'!I257)</f>
        <v>0</v>
      </c>
      <c r="J257" s="402">
        <f>SUM('3-1'!J257,'3-2'!J257)</f>
        <v>0</v>
      </c>
      <c r="K257" s="402">
        <f>SUM('3-1'!K257,'3-2'!K257)</f>
        <v>0</v>
      </c>
      <c r="L257" s="402">
        <f>SUM('3-1'!L257,'3-2'!L257)</f>
        <v>0</v>
      </c>
      <c r="M257" s="403">
        <f>SUM('3-1'!M257,'3-2'!M257)</f>
        <v>0</v>
      </c>
      <c r="N257" s="401">
        <f>SUM('3-1'!N257,'3-2'!N257)</f>
        <v>0</v>
      </c>
      <c r="O257" s="402">
        <f>SUM('3-1'!O257,'3-2'!O257)</f>
        <v>0</v>
      </c>
      <c r="P257" s="402">
        <f>SUM('3-1'!P257,'3-2'!P257)</f>
        <v>0</v>
      </c>
      <c r="Q257" s="402">
        <f>SUM('3-1'!Q257,'3-2'!Q257)</f>
        <v>0</v>
      </c>
      <c r="R257" s="403">
        <f>SUM('3-1'!R257,'3-2'!R257)</f>
        <v>0</v>
      </c>
      <c r="S257" s="401">
        <f>SUM('3-1'!S257,'3-2'!S257)</f>
        <v>0</v>
      </c>
      <c r="T257" s="402">
        <f>SUM('3-1'!T257,'3-2'!T257)</f>
        <v>0</v>
      </c>
      <c r="U257" s="402">
        <f>SUM('3-1'!U257,'3-2'!U257)</f>
        <v>0</v>
      </c>
      <c r="V257" s="402">
        <f>SUM('3-1'!V257,'3-2'!V257)</f>
        <v>0</v>
      </c>
      <c r="W257" s="403">
        <f>SUM('3-1'!W257,'3-2'!W257)</f>
        <v>0</v>
      </c>
      <c r="X257" s="401">
        <f>SUM('3-1'!X257,'3-2'!X257)</f>
        <v>0</v>
      </c>
      <c r="Y257" s="402">
        <f>SUM('3-1'!Y257,'3-2'!Y257)</f>
        <v>0</v>
      </c>
      <c r="Z257" s="402">
        <f>SUM('3-1'!Z257,'3-2'!Z257)</f>
        <v>0</v>
      </c>
      <c r="AA257" s="402">
        <f>SUM('3-1'!AA257,'3-2'!AA257)</f>
        <v>0</v>
      </c>
      <c r="AB257" s="403">
        <f>SUM('3-1'!AB257,'3-2'!AB257)</f>
        <v>0</v>
      </c>
      <c r="AC257" s="401">
        <f>SUM('3-1'!AC257,'3-2'!AC257)</f>
        <v>0</v>
      </c>
      <c r="AD257" s="402">
        <f>SUM('3-1'!AD257,'3-2'!AD257)</f>
        <v>0</v>
      </c>
      <c r="AE257" s="402">
        <f>SUM('3-1'!AE257,'3-2'!AE257)</f>
        <v>0</v>
      </c>
      <c r="AF257" s="402">
        <f>SUM('3-1'!AF257,'3-2'!AF257)</f>
        <v>0</v>
      </c>
      <c r="AG257" s="403">
        <f>SUM('3-1'!AG257,'3-2'!AG257)</f>
        <v>0</v>
      </c>
      <c r="AH257" s="401">
        <f>SUM('3-1'!AH257,'3-2'!AH257)</f>
        <v>0</v>
      </c>
      <c r="AI257" s="402">
        <f>SUM('3-1'!AI257,'3-2'!AI257)</f>
        <v>0</v>
      </c>
      <c r="AJ257" s="402">
        <f>SUM('3-1'!AJ257,'3-2'!AJ257)</f>
        <v>0</v>
      </c>
      <c r="AK257" s="402">
        <f>SUM('3-1'!AK257,'3-2'!AK257)</f>
        <v>0</v>
      </c>
      <c r="AL257" s="403">
        <f>SUM('3-1'!AL257,'3-2'!AL257)</f>
        <v>0</v>
      </c>
      <c r="AM257" s="401">
        <f>SUM('3-1'!AM257,'3-2'!AM257)</f>
        <v>0</v>
      </c>
      <c r="AN257" s="402">
        <f>SUM('3-1'!AN257,'3-2'!AN257)</f>
        <v>0</v>
      </c>
      <c r="AO257" s="402">
        <f>SUM('3-1'!AO257,'3-2'!AO257)</f>
        <v>0</v>
      </c>
      <c r="AP257" s="402">
        <f>SUM('3-1'!AP257,'3-2'!AP257)</f>
        <v>0</v>
      </c>
      <c r="AQ257" s="403">
        <f>SUM('3-1'!AQ257,'3-2'!AQ257)</f>
        <v>0</v>
      </c>
      <c r="AR257" s="716">
        <f>SUM('3-1'!AR257,'3-2'!AR257)</f>
        <v>0</v>
      </c>
    </row>
    <row r="258" spans="1:44" ht="17.25">
      <c r="A258" s="1654"/>
      <c r="B258" s="1646"/>
      <c r="C258" s="40" t="s">
        <v>44</v>
      </c>
      <c r="D258" s="279">
        <f t="shared" si="730"/>
        <v>0</v>
      </c>
      <c r="E258" s="513">
        <f t="shared" si="730"/>
        <v>0</v>
      </c>
      <c r="F258" s="513">
        <f t="shared" si="731"/>
        <v>0</v>
      </c>
      <c r="G258" s="513">
        <f t="shared" si="728"/>
        <v>0</v>
      </c>
      <c r="H258" s="514">
        <f t="shared" si="729"/>
        <v>0</v>
      </c>
      <c r="I258" s="628">
        <f>SUM('3-1'!I258,'3-2'!I258)</f>
        <v>0</v>
      </c>
      <c r="J258" s="629">
        <f>SUM('3-1'!J258,'3-2'!J258)</f>
        <v>0</v>
      </c>
      <c r="K258" s="629">
        <f>SUM('3-1'!K258,'3-2'!K258)</f>
        <v>0</v>
      </c>
      <c r="L258" s="629">
        <f>SUM('3-1'!L258,'3-2'!L258)</f>
        <v>0</v>
      </c>
      <c r="M258" s="630">
        <f>SUM('3-1'!M258,'3-2'!M258)</f>
        <v>0</v>
      </c>
      <c r="N258" s="628">
        <f>SUM('3-1'!N258,'3-2'!N258)</f>
        <v>0</v>
      </c>
      <c r="O258" s="629">
        <f>SUM('3-1'!O258,'3-2'!O258)</f>
        <v>0</v>
      </c>
      <c r="P258" s="629">
        <f>SUM('3-1'!P258,'3-2'!P258)</f>
        <v>0</v>
      </c>
      <c r="Q258" s="629">
        <f>SUM('3-1'!Q258,'3-2'!Q258)</f>
        <v>0</v>
      </c>
      <c r="R258" s="630">
        <f>SUM('3-1'!R258,'3-2'!R258)</f>
        <v>0</v>
      </c>
      <c r="S258" s="628">
        <f>SUM('3-1'!S258,'3-2'!S258)</f>
        <v>0</v>
      </c>
      <c r="T258" s="629">
        <f>SUM('3-1'!T258,'3-2'!T258)</f>
        <v>0</v>
      </c>
      <c r="U258" s="629">
        <f>SUM('3-1'!U258,'3-2'!U258)</f>
        <v>0</v>
      </c>
      <c r="V258" s="629">
        <f>SUM('3-1'!V258,'3-2'!V258)</f>
        <v>0</v>
      </c>
      <c r="W258" s="630">
        <f>SUM('3-1'!W258,'3-2'!W258)</f>
        <v>0</v>
      </c>
      <c r="X258" s="628">
        <f>SUM('3-1'!X258,'3-2'!X258)</f>
        <v>0</v>
      </c>
      <c r="Y258" s="629">
        <f>SUM('3-1'!Y258,'3-2'!Y258)</f>
        <v>0</v>
      </c>
      <c r="Z258" s="629">
        <f>SUM('3-1'!Z258,'3-2'!Z258)</f>
        <v>0</v>
      </c>
      <c r="AA258" s="629">
        <f>SUM('3-1'!AA258,'3-2'!AA258)</f>
        <v>0</v>
      </c>
      <c r="AB258" s="630">
        <f>SUM('3-1'!AB258,'3-2'!AB258)</f>
        <v>0</v>
      </c>
      <c r="AC258" s="628">
        <f>SUM('3-1'!AC258,'3-2'!AC258)</f>
        <v>0</v>
      </c>
      <c r="AD258" s="629">
        <f>SUM('3-1'!AD258,'3-2'!AD258)</f>
        <v>0</v>
      </c>
      <c r="AE258" s="629">
        <f>SUM('3-1'!AE258,'3-2'!AE258)</f>
        <v>0</v>
      </c>
      <c r="AF258" s="629">
        <f>SUM('3-1'!AF258,'3-2'!AF258)</f>
        <v>0</v>
      </c>
      <c r="AG258" s="630">
        <f>SUM('3-1'!AG258,'3-2'!AG258)</f>
        <v>0</v>
      </c>
      <c r="AH258" s="628">
        <f>SUM('3-1'!AH258,'3-2'!AH258)</f>
        <v>0</v>
      </c>
      <c r="AI258" s="629">
        <f>SUM('3-1'!AI258,'3-2'!AI258)</f>
        <v>0</v>
      </c>
      <c r="AJ258" s="629">
        <f>SUM('3-1'!AJ258,'3-2'!AJ258)</f>
        <v>0</v>
      </c>
      <c r="AK258" s="629">
        <f>SUM('3-1'!AK258,'3-2'!AK258)</f>
        <v>0</v>
      </c>
      <c r="AL258" s="630">
        <f>SUM('3-1'!AL258,'3-2'!AL258)</f>
        <v>0</v>
      </c>
      <c r="AM258" s="628">
        <f>SUM('3-1'!AM258,'3-2'!AM258)</f>
        <v>0</v>
      </c>
      <c r="AN258" s="629">
        <f>SUM('3-1'!AN258,'3-2'!AN258)</f>
        <v>0</v>
      </c>
      <c r="AO258" s="629">
        <f>SUM('3-1'!AO258,'3-2'!AO258)</f>
        <v>0</v>
      </c>
      <c r="AP258" s="629">
        <f>SUM('3-1'!AP258,'3-2'!AP258)</f>
        <v>0</v>
      </c>
      <c r="AQ258" s="630">
        <f>SUM('3-1'!AQ258,'3-2'!AQ258)</f>
        <v>0</v>
      </c>
      <c r="AR258" s="719">
        <f>SUM('3-1'!AR258,'3-2'!AR258)</f>
        <v>0</v>
      </c>
    </row>
    <row r="259" spans="1:44" ht="17.25">
      <c r="A259" s="1654"/>
      <c r="B259" s="1648" t="s">
        <v>75</v>
      </c>
      <c r="C259" s="54" t="s">
        <v>43</v>
      </c>
      <c r="D259" s="242">
        <f t="shared" si="730"/>
        <v>0</v>
      </c>
      <c r="E259" s="259">
        <f t="shared" si="730"/>
        <v>0</v>
      </c>
      <c r="F259" s="259">
        <f t="shared" si="731"/>
        <v>0</v>
      </c>
      <c r="G259" s="259">
        <f t="shared" si="728"/>
        <v>0</v>
      </c>
      <c r="H259" s="258">
        <f t="shared" si="729"/>
        <v>0</v>
      </c>
      <c r="I259" s="401">
        <f>SUM('3-1'!I259,'3-2'!I259)</f>
        <v>0</v>
      </c>
      <c r="J259" s="402">
        <f>SUM('3-1'!J259,'3-2'!J259)</f>
        <v>0</v>
      </c>
      <c r="K259" s="402">
        <f>SUM('3-1'!K259,'3-2'!K259)</f>
        <v>0</v>
      </c>
      <c r="L259" s="402">
        <f>SUM('3-1'!L259,'3-2'!L259)</f>
        <v>0</v>
      </c>
      <c r="M259" s="403">
        <f>SUM('3-1'!M259,'3-2'!M259)</f>
        <v>0</v>
      </c>
      <c r="N259" s="401">
        <f>SUM('3-1'!N259,'3-2'!N259)</f>
        <v>0</v>
      </c>
      <c r="O259" s="402">
        <f>SUM('3-1'!O259,'3-2'!O259)</f>
        <v>0</v>
      </c>
      <c r="P259" s="402">
        <f>SUM('3-1'!P259,'3-2'!P259)</f>
        <v>0</v>
      </c>
      <c r="Q259" s="402">
        <f>SUM('3-1'!Q259,'3-2'!Q259)</f>
        <v>0</v>
      </c>
      <c r="R259" s="403">
        <f>SUM('3-1'!R259,'3-2'!R259)</f>
        <v>0</v>
      </c>
      <c r="S259" s="401">
        <f>SUM('3-1'!S259,'3-2'!S259)</f>
        <v>0</v>
      </c>
      <c r="T259" s="402">
        <f>SUM('3-1'!T259,'3-2'!T259)</f>
        <v>0</v>
      </c>
      <c r="U259" s="402">
        <f>SUM('3-1'!U259,'3-2'!U259)</f>
        <v>0</v>
      </c>
      <c r="V259" s="402">
        <f>SUM('3-1'!V259,'3-2'!V259)</f>
        <v>0</v>
      </c>
      <c r="W259" s="403">
        <f>SUM('3-1'!W259,'3-2'!W259)</f>
        <v>0</v>
      </c>
      <c r="X259" s="401">
        <f>SUM('3-1'!X259,'3-2'!X259)</f>
        <v>0</v>
      </c>
      <c r="Y259" s="402">
        <f>SUM('3-1'!Y259,'3-2'!Y259)</f>
        <v>0</v>
      </c>
      <c r="Z259" s="402">
        <f>SUM('3-1'!Z259,'3-2'!Z259)</f>
        <v>0</v>
      </c>
      <c r="AA259" s="402">
        <f>SUM('3-1'!AA259,'3-2'!AA259)</f>
        <v>0</v>
      </c>
      <c r="AB259" s="403">
        <f>SUM('3-1'!AB259,'3-2'!AB259)</f>
        <v>0</v>
      </c>
      <c r="AC259" s="401">
        <f>SUM('3-1'!AC259,'3-2'!AC259)</f>
        <v>0</v>
      </c>
      <c r="AD259" s="402">
        <f>SUM('3-1'!AD259,'3-2'!AD259)</f>
        <v>0</v>
      </c>
      <c r="AE259" s="402">
        <f>SUM('3-1'!AE259,'3-2'!AE259)</f>
        <v>0</v>
      </c>
      <c r="AF259" s="402">
        <f>SUM('3-1'!AF259,'3-2'!AF259)</f>
        <v>0</v>
      </c>
      <c r="AG259" s="403">
        <f>SUM('3-1'!AG259,'3-2'!AG259)</f>
        <v>0</v>
      </c>
      <c r="AH259" s="401">
        <f>SUM('3-1'!AH259,'3-2'!AH259)</f>
        <v>0</v>
      </c>
      <c r="AI259" s="402">
        <f>SUM('3-1'!AI259,'3-2'!AI259)</f>
        <v>0</v>
      </c>
      <c r="AJ259" s="402">
        <f>SUM('3-1'!AJ259,'3-2'!AJ259)</f>
        <v>0</v>
      </c>
      <c r="AK259" s="402">
        <f>SUM('3-1'!AK259,'3-2'!AK259)</f>
        <v>0</v>
      </c>
      <c r="AL259" s="403">
        <f>SUM('3-1'!AL259,'3-2'!AL259)</f>
        <v>0</v>
      </c>
      <c r="AM259" s="401">
        <f>SUM('3-1'!AM259,'3-2'!AM259)</f>
        <v>0</v>
      </c>
      <c r="AN259" s="402">
        <f>SUM('3-1'!AN259,'3-2'!AN259)</f>
        <v>0</v>
      </c>
      <c r="AO259" s="402">
        <f>SUM('3-1'!AO259,'3-2'!AO259)</f>
        <v>0</v>
      </c>
      <c r="AP259" s="402">
        <f>SUM('3-1'!AP259,'3-2'!AP259)</f>
        <v>0</v>
      </c>
      <c r="AQ259" s="403">
        <f>SUM('3-1'!AQ259,'3-2'!AQ259)</f>
        <v>0</v>
      </c>
      <c r="AR259" s="716">
        <f>SUM('3-1'!AR259,'3-2'!AR259)</f>
        <v>0</v>
      </c>
    </row>
    <row r="260" spans="1:44" ht="18" thickBot="1">
      <c r="A260" s="1655"/>
      <c r="B260" s="1649"/>
      <c r="C260" s="45" t="s">
        <v>44</v>
      </c>
      <c r="D260" s="251">
        <f t="shared" si="730"/>
        <v>0</v>
      </c>
      <c r="E260" s="268">
        <f t="shared" si="730"/>
        <v>0</v>
      </c>
      <c r="F260" s="259">
        <f t="shared" si="731"/>
        <v>0</v>
      </c>
      <c r="G260" s="259">
        <f t="shared" si="728"/>
        <v>0</v>
      </c>
      <c r="H260" s="258">
        <f t="shared" si="729"/>
        <v>0</v>
      </c>
      <c r="I260" s="406">
        <f>SUM('3-1'!I260,'3-2'!I260)</f>
        <v>0</v>
      </c>
      <c r="J260" s="407">
        <f>SUM('3-1'!J260,'3-2'!J260)</f>
        <v>0</v>
      </c>
      <c r="K260" s="407">
        <f>SUM('3-1'!K260,'3-2'!K260)</f>
        <v>0</v>
      </c>
      <c r="L260" s="407">
        <f>SUM('3-1'!L260,'3-2'!L260)</f>
        <v>0</v>
      </c>
      <c r="M260" s="408">
        <f>SUM('3-1'!M260,'3-2'!M260)</f>
        <v>0</v>
      </c>
      <c r="N260" s="406">
        <f>SUM('3-1'!N260,'3-2'!N260)</f>
        <v>0</v>
      </c>
      <c r="O260" s="407">
        <f>SUM('3-1'!O260,'3-2'!O260)</f>
        <v>0</v>
      </c>
      <c r="P260" s="407">
        <f>SUM('3-1'!P260,'3-2'!P260)</f>
        <v>0</v>
      </c>
      <c r="Q260" s="407">
        <f>SUM('3-1'!Q260,'3-2'!Q260)</f>
        <v>0</v>
      </c>
      <c r="R260" s="408">
        <f>SUM('3-1'!R260,'3-2'!R260)</f>
        <v>0</v>
      </c>
      <c r="S260" s="406">
        <f>SUM('3-1'!S260,'3-2'!S260)</f>
        <v>0</v>
      </c>
      <c r="T260" s="407">
        <f>SUM('3-1'!T260,'3-2'!T260)</f>
        <v>0</v>
      </c>
      <c r="U260" s="407">
        <f>SUM('3-1'!U260,'3-2'!U260)</f>
        <v>0</v>
      </c>
      <c r="V260" s="407">
        <f>SUM('3-1'!V260,'3-2'!V260)</f>
        <v>0</v>
      </c>
      <c r="W260" s="408">
        <f>SUM('3-1'!W260,'3-2'!W260)</f>
        <v>0</v>
      </c>
      <c r="X260" s="406">
        <f>SUM('3-1'!X260,'3-2'!X260)</f>
        <v>0</v>
      </c>
      <c r="Y260" s="407">
        <f>SUM('3-1'!Y260,'3-2'!Y260)</f>
        <v>0</v>
      </c>
      <c r="Z260" s="407">
        <f>SUM('3-1'!Z260,'3-2'!Z260)</f>
        <v>0</v>
      </c>
      <c r="AA260" s="407">
        <f>SUM('3-1'!AA260,'3-2'!AA260)</f>
        <v>0</v>
      </c>
      <c r="AB260" s="408">
        <f>SUM('3-1'!AB260,'3-2'!AB260)</f>
        <v>0</v>
      </c>
      <c r="AC260" s="406">
        <f>SUM('3-1'!AC260,'3-2'!AC260)</f>
        <v>0</v>
      </c>
      <c r="AD260" s="407">
        <f>SUM('3-1'!AD260,'3-2'!AD260)</f>
        <v>0</v>
      </c>
      <c r="AE260" s="407">
        <f>SUM('3-1'!AE260,'3-2'!AE260)</f>
        <v>0</v>
      </c>
      <c r="AF260" s="407">
        <f>SUM('3-1'!AF260,'3-2'!AF260)</f>
        <v>0</v>
      </c>
      <c r="AG260" s="408">
        <f>SUM('3-1'!AG260,'3-2'!AG260)</f>
        <v>0</v>
      </c>
      <c r="AH260" s="406">
        <f>SUM('3-1'!AH260,'3-2'!AH260)</f>
        <v>0</v>
      </c>
      <c r="AI260" s="407">
        <f>SUM('3-1'!AI260,'3-2'!AI260)</f>
        <v>0</v>
      </c>
      <c r="AJ260" s="407">
        <f>SUM('3-1'!AJ260,'3-2'!AJ260)</f>
        <v>0</v>
      </c>
      <c r="AK260" s="407">
        <f>SUM('3-1'!AK260,'3-2'!AK260)</f>
        <v>0</v>
      </c>
      <c r="AL260" s="408">
        <f>SUM('3-1'!AL260,'3-2'!AL260)</f>
        <v>0</v>
      </c>
      <c r="AM260" s="406">
        <f>SUM('3-1'!AM260,'3-2'!AM260)</f>
        <v>0</v>
      </c>
      <c r="AN260" s="407">
        <f>SUM('3-1'!AN260,'3-2'!AN260)</f>
        <v>0</v>
      </c>
      <c r="AO260" s="407">
        <f>SUM('3-1'!AO260,'3-2'!AO260)</f>
        <v>0</v>
      </c>
      <c r="AP260" s="407">
        <f>SUM('3-1'!AP260,'3-2'!AP260)</f>
        <v>0</v>
      </c>
      <c r="AQ260" s="408">
        <f>SUM('3-1'!AQ260,'3-2'!AQ260)</f>
        <v>0</v>
      </c>
      <c r="AR260" s="720">
        <f>SUM('3-1'!AR260,'3-2'!AR260)</f>
        <v>0</v>
      </c>
    </row>
    <row r="261" spans="1:44" ht="17.25">
      <c r="A261" s="1661" t="s">
        <v>76</v>
      </c>
      <c r="B261" s="1663" t="s">
        <v>77</v>
      </c>
      <c r="C261" s="55" t="s">
        <v>78</v>
      </c>
      <c r="D261" s="222">
        <f t="shared" ref="D261:E264" si="732">SUM(I261,N261,S261,X261,AC261,AH261,AM261)</f>
        <v>1177.3600000000001</v>
      </c>
      <c r="E261" s="223">
        <f t="shared" si="732"/>
        <v>1086.93</v>
      </c>
      <c r="F261" s="223">
        <f>SUM(G261:H261)</f>
        <v>59865.359999999993</v>
      </c>
      <c r="G261" s="223">
        <f>SUM(L261,Q261,V261,AA261,AF261,AK261,AP261)</f>
        <v>33915.06</v>
      </c>
      <c r="H261" s="286">
        <f>SUM(M261,R261,W261,AB261,AG261,AL261,AQ261)</f>
        <v>25950.299999999996</v>
      </c>
      <c r="I261" s="225">
        <f t="shared" ref="I261:R261" si="733">SUM(I263,I277,I291,I305,I319,I333,I347,I361)</f>
        <v>57</v>
      </c>
      <c r="J261" s="226">
        <f t="shared" ref="J261" si="734">SUM(J263,J277,J291,J305,J319,J333,J347,J361)</f>
        <v>52</v>
      </c>
      <c r="K261" s="226">
        <f t="shared" si="733"/>
        <v>8911</v>
      </c>
      <c r="L261" s="226">
        <f t="shared" si="733"/>
        <v>6603</v>
      </c>
      <c r="M261" s="227">
        <f t="shared" si="733"/>
        <v>2308</v>
      </c>
      <c r="N261" s="225">
        <f t="shared" si="733"/>
        <v>194.7</v>
      </c>
      <c r="O261" s="226">
        <f t="shared" ref="O261" si="735">SUM(O263,O277,O291,O305,O319,O333,O347,O361)</f>
        <v>184.7</v>
      </c>
      <c r="P261" s="226">
        <f t="shared" si="733"/>
        <v>5100.1099999999997</v>
      </c>
      <c r="Q261" s="226">
        <f t="shared" si="733"/>
        <v>4866.24</v>
      </c>
      <c r="R261" s="227">
        <f t="shared" si="733"/>
        <v>233.87</v>
      </c>
      <c r="S261" s="225">
        <f>SUM(S263,S277,S291,S305,S319,S333,S347,S361)</f>
        <v>270</v>
      </c>
      <c r="T261" s="226">
        <f>SUM(T263,T277,T291,T305,T319,T333,T347,T361)</f>
        <v>270</v>
      </c>
      <c r="U261" s="226">
        <f t="shared" ref="U261:AQ261" si="736">SUM(U263,U277,U291,U305,U319,U333,U347,U361)</f>
        <v>7335</v>
      </c>
      <c r="V261" s="226">
        <f t="shared" si="736"/>
        <v>5060</v>
      </c>
      <c r="W261" s="227">
        <f t="shared" si="736"/>
        <v>2275</v>
      </c>
      <c r="X261" s="225">
        <f t="shared" si="736"/>
        <v>274.7</v>
      </c>
      <c r="Y261" s="226">
        <f t="shared" ref="Y261" si="737">SUM(Y263,Y277,Y291,Y305,Y319,Y333,Y347,Y361)</f>
        <v>263.27</v>
      </c>
      <c r="Z261" s="226">
        <f t="shared" si="736"/>
        <v>32813.660000000003</v>
      </c>
      <c r="AA261" s="226">
        <f t="shared" si="736"/>
        <v>13250.85</v>
      </c>
      <c r="AB261" s="227">
        <f t="shared" si="736"/>
        <v>19562.809999999998</v>
      </c>
      <c r="AC261" s="225">
        <f t="shared" si="736"/>
        <v>344.25</v>
      </c>
      <c r="AD261" s="226">
        <f t="shared" ref="AD261" si="738">SUM(AD263,AD277,AD291,AD305,AD319,AD333,AD347,AD361)</f>
        <v>280.25</v>
      </c>
      <c r="AE261" s="226">
        <f t="shared" si="736"/>
        <v>2455</v>
      </c>
      <c r="AF261" s="226">
        <f t="shared" si="736"/>
        <v>2354</v>
      </c>
      <c r="AG261" s="227">
        <f t="shared" si="736"/>
        <v>101</v>
      </c>
      <c r="AH261" s="225">
        <f t="shared" si="736"/>
        <v>32.71</v>
      </c>
      <c r="AI261" s="226">
        <f t="shared" ref="AI261" si="739">SUM(AI263,AI277,AI291,AI305,AI319,AI333,AI347,AI361)</f>
        <v>32.71</v>
      </c>
      <c r="AJ261" s="226">
        <f t="shared" si="736"/>
        <v>2852.59</v>
      </c>
      <c r="AK261" s="226">
        <f t="shared" si="736"/>
        <v>1519.97</v>
      </c>
      <c r="AL261" s="227">
        <f t="shared" si="736"/>
        <v>1332.62</v>
      </c>
      <c r="AM261" s="225">
        <f t="shared" si="736"/>
        <v>4</v>
      </c>
      <c r="AN261" s="226">
        <f t="shared" ref="AN261" si="740">SUM(AN263,AN277,AN291,AN305,AN319,AN333,AN347,AN361)</f>
        <v>4</v>
      </c>
      <c r="AO261" s="226">
        <f t="shared" si="736"/>
        <v>398</v>
      </c>
      <c r="AP261" s="226">
        <f t="shared" si="736"/>
        <v>261</v>
      </c>
      <c r="AQ261" s="227">
        <f t="shared" si="736"/>
        <v>137</v>
      </c>
      <c r="AR261" s="317">
        <f t="shared" ref="AR261" si="741">SUM(AR263,AR277,AR291,AR305,AR319,AR333,AR347,AR361)</f>
        <v>7087</v>
      </c>
    </row>
    <row r="262" spans="1:44" ht="18" thickBot="1">
      <c r="A262" s="1662"/>
      <c r="B262" s="1649"/>
      <c r="C262" s="45" t="s">
        <v>79</v>
      </c>
      <c r="D262" s="288">
        <f t="shared" si="732"/>
        <v>679.93000000000006</v>
      </c>
      <c r="E262" s="229">
        <f t="shared" si="732"/>
        <v>593.93000000000006</v>
      </c>
      <c r="F262" s="229">
        <f>SUM(G262:H262)</f>
        <v>52279.360000000001</v>
      </c>
      <c r="G262" s="229">
        <f>SUM(L262,Q262,V262,AA262,AF262,AK262,AP262)</f>
        <v>29672.06</v>
      </c>
      <c r="H262" s="289">
        <f>SUM(M262,R262,W262,AB262,AG262,AL262,AQ262)</f>
        <v>22607.299999999996</v>
      </c>
      <c r="I262" s="231">
        <f t="shared" ref="I262:Q262" si="742">SUM(I264,I278,I292,I306,I320,I334,I348,I362)</f>
        <v>57</v>
      </c>
      <c r="J262" s="232">
        <f t="shared" ref="J262" si="743">SUM(J264,J278,J292,J306,J320,J334,J348,J362)</f>
        <v>52</v>
      </c>
      <c r="K262" s="232">
        <f t="shared" si="742"/>
        <v>8099</v>
      </c>
      <c r="L262" s="232">
        <f t="shared" si="742"/>
        <v>6216</v>
      </c>
      <c r="M262" s="233">
        <f t="shared" si="742"/>
        <v>1883</v>
      </c>
      <c r="N262" s="231">
        <f t="shared" si="742"/>
        <v>102.7</v>
      </c>
      <c r="O262" s="232">
        <f t="shared" ref="O262" si="744">SUM(O264,O278,O292,O306,O320,O334,O348,O362)</f>
        <v>96.7</v>
      </c>
      <c r="P262" s="232">
        <f t="shared" si="742"/>
        <v>3265.11</v>
      </c>
      <c r="Q262" s="232">
        <f t="shared" si="742"/>
        <v>3084.24</v>
      </c>
      <c r="R262" s="233">
        <f>SUM(R264,R278,R292,R306,R320,R334,R348,R362)</f>
        <v>180.87</v>
      </c>
      <c r="S262" s="231">
        <f>SUM(S264,S278,S292,S306,S320,S334,S348,S362)</f>
        <v>135</v>
      </c>
      <c r="T262" s="232">
        <f>SUM(T264,T278,T292,T306,T320,T334,T348,T362)</f>
        <v>135</v>
      </c>
      <c r="U262" s="232">
        <f t="shared" ref="U262:AQ262" si="745">SUM(U264,U278,U292,U306,U320,U334,U348,U362)</f>
        <v>5603</v>
      </c>
      <c r="V262" s="232">
        <f t="shared" si="745"/>
        <v>4567</v>
      </c>
      <c r="W262" s="233">
        <f t="shared" si="745"/>
        <v>1036</v>
      </c>
      <c r="X262" s="231">
        <f t="shared" si="745"/>
        <v>274.27</v>
      </c>
      <c r="Y262" s="232">
        <f t="shared" ref="Y262" si="746">SUM(Y264,Y278,Y292,Y306,Y320,Y334,Y348,Y362)</f>
        <v>263.27</v>
      </c>
      <c r="Z262" s="232">
        <f t="shared" si="745"/>
        <v>30779.66</v>
      </c>
      <c r="AA262" s="232">
        <f t="shared" si="745"/>
        <v>12554.85</v>
      </c>
      <c r="AB262" s="233">
        <f t="shared" si="745"/>
        <v>18224.809999999998</v>
      </c>
      <c r="AC262" s="231">
        <f t="shared" si="745"/>
        <v>74.25</v>
      </c>
      <c r="AD262" s="232">
        <f t="shared" ref="AD262" si="747">SUM(AD264,AD278,AD292,AD306,AD320,AD334,AD348,AD362)</f>
        <v>10.25</v>
      </c>
      <c r="AE262" s="232">
        <f t="shared" si="745"/>
        <v>1779</v>
      </c>
      <c r="AF262" s="232">
        <f t="shared" si="745"/>
        <v>1681</v>
      </c>
      <c r="AG262" s="233">
        <f t="shared" si="745"/>
        <v>98</v>
      </c>
      <c r="AH262" s="231">
        <f t="shared" si="745"/>
        <v>32.71</v>
      </c>
      <c r="AI262" s="232">
        <f t="shared" ref="AI262" si="748">SUM(AI264,AI278,AI292,AI306,AI320,AI334,AI348,AI362)</f>
        <v>32.71</v>
      </c>
      <c r="AJ262" s="232">
        <f t="shared" si="745"/>
        <v>2446.59</v>
      </c>
      <c r="AK262" s="232">
        <f t="shared" si="745"/>
        <v>1365.97</v>
      </c>
      <c r="AL262" s="233">
        <f t="shared" si="745"/>
        <v>1080.6199999999999</v>
      </c>
      <c r="AM262" s="231">
        <f t="shared" si="745"/>
        <v>4</v>
      </c>
      <c r="AN262" s="232">
        <f t="shared" ref="AN262" si="749">SUM(AN264,AN278,AN292,AN306,AN320,AN334,AN348,AN362)</f>
        <v>4</v>
      </c>
      <c r="AO262" s="232">
        <f t="shared" si="745"/>
        <v>307</v>
      </c>
      <c r="AP262" s="232">
        <f t="shared" si="745"/>
        <v>203</v>
      </c>
      <c r="AQ262" s="233">
        <f t="shared" si="745"/>
        <v>104</v>
      </c>
      <c r="AR262" s="318">
        <f t="shared" ref="AR262" si="750">SUM(AR264,AR278,AR292,AR306,AR320,AR334,AR348,AR362)</f>
        <v>1149</v>
      </c>
    </row>
    <row r="263" spans="1:44" ht="17.25">
      <c r="A263" s="1650" t="s">
        <v>49</v>
      </c>
      <c r="B263" s="1645" t="s">
        <v>69</v>
      </c>
      <c r="C263" s="183" t="s">
        <v>43</v>
      </c>
      <c r="D263" s="234">
        <f t="shared" si="732"/>
        <v>141</v>
      </c>
      <c r="E263" s="323">
        <f t="shared" si="732"/>
        <v>141</v>
      </c>
      <c r="F263" s="323">
        <f>G263+H263</f>
        <v>13713</v>
      </c>
      <c r="G263" s="323">
        <f t="shared" ref="G263:G264" si="751">SUM(L263,Q263,V263,AA263,AF263,AK263,AP263)</f>
        <v>5535</v>
      </c>
      <c r="H263" s="235">
        <f t="shared" ref="H263:H264" si="752">SUM(M263,R263,W263,AB263,AG263,AL263,AQ263)</f>
        <v>8178</v>
      </c>
      <c r="I263" s="236">
        <f>SUM(I265,I267,I269,I271,I273,I275)</f>
        <v>10</v>
      </c>
      <c r="J263" s="237">
        <f>SUM(J265,J267,J269,J271,J273,J275)</f>
        <v>10</v>
      </c>
      <c r="K263" s="237">
        <f>L263+M263</f>
        <v>1578</v>
      </c>
      <c r="L263" s="237">
        <f t="shared" ref="L263:M263" si="753">SUM(L265,L267,L269,L271,L273,L275)</f>
        <v>1153</v>
      </c>
      <c r="M263" s="238">
        <f t="shared" si="753"/>
        <v>425</v>
      </c>
      <c r="N263" s="236">
        <f>SUM(N265,N267,N269,N271,N273,N275)</f>
        <v>8</v>
      </c>
      <c r="O263" s="237">
        <f>SUM(O265,O267,O269,O271,O273,O275)</f>
        <v>8</v>
      </c>
      <c r="P263" s="237">
        <f>Q263+R263</f>
        <v>238</v>
      </c>
      <c r="Q263" s="237">
        <f t="shared" ref="Q263:R263" si="754">SUM(Q265,Q267,Q269,Q271,Q273,Q275)</f>
        <v>204</v>
      </c>
      <c r="R263" s="238">
        <f t="shared" si="754"/>
        <v>34</v>
      </c>
      <c r="S263" s="236">
        <f>SUM(S265,S267,S269,S271,S273,S275)</f>
        <v>33</v>
      </c>
      <c r="T263" s="237">
        <f>SUM(T265,T267,T269,T271,T273,T275)</f>
        <v>33</v>
      </c>
      <c r="U263" s="237">
        <f>V263+W263</f>
        <v>301</v>
      </c>
      <c r="V263" s="237">
        <f t="shared" ref="V263:X263" si="755">SUM(V265,V267,V269,V271,V273,V275)</f>
        <v>90</v>
      </c>
      <c r="W263" s="238">
        <f t="shared" si="755"/>
        <v>211</v>
      </c>
      <c r="X263" s="236">
        <f t="shared" si="755"/>
        <v>77</v>
      </c>
      <c r="Y263" s="237">
        <f t="shared" ref="Y263" si="756">SUM(Y265,Y267,Y269,Y271,Y273,Y275)</f>
        <v>77</v>
      </c>
      <c r="Z263" s="237">
        <f>AA263+AB263</f>
        <v>9603</v>
      </c>
      <c r="AA263" s="237">
        <f t="shared" ref="AA263:AC263" si="757">SUM(AA265,AA267,AA269,AA271,AA273,AA275)</f>
        <v>2380</v>
      </c>
      <c r="AB263" s="238">
        <f t="shared" si="757"/>
        <v>7223</v>
      </c>
      <c r="AC263" s="236">
        <f t="shared" si="757"/>
        <v>9</v>
      </c>
      <c r="AD263" s="237">
        <f t="shared" ref="AD263" si="758">SUM(AD265,AD267,AD269,AD271,AD273,AD275)</f>
        <v>9</v>
      </c>
      <c r="AE263" s="237">
        <f>AF263+AG263</f>
        <v>1555</v>
      </c>
      <c r="AF263" s="237">
        <f t="shared" ref="AF263:AH263" si="759">SUM(AF265,AF267,AF269,AF271,AF273,AF275)</f>
        <v>1471</v>
      </c>
      <c r="AG263" s="238">
        <f t="shared" si="759"/>
        <v>84</v>
      </c>
      <c r="AH263" s="236">
        <f t="shared" si="759"/>
        <v>4</v>
      </c>
      <c r="AI263" s="237">
        <f t="shared" ref="AI263" si="760">SUM(AI265,AI267,AI269,AI271,AI273,AI275)</f>
        <v>4</v>
      </c>
      <c r="AJ263" s="237">
        <f>AK263+AL263</f>
        <v>438</v>
      </c>
      <c r="AK263" s="237">
        <f t="shared" ref="AK263:AM263" si="761">SUM(AK265,AK267,AK269,AK271,AK273,AK275)</f>
        <v>237</v>
      </c>
      <c r="AL263" s="238">
        <f t="shared" si="761"/>
        <v>201</v>
      </c>
      <c r="AM263" s="236">
        <f t="shared" si="761"/>
        <v>0</v>
      </c>
      <c r="AN263" s="237">
        <f t="shared" ref="AN263" si="762">SUM(AN265,AN267,AN269,AN271,AN273,AN275)</f>
        <v>0</v>
      </c>
      <c r="AO263" s="237">
        <f>AP263+AQ263</f>
        <v>0</v>
      </c>
      <c r="AP263" s="237">
        <f t="shared" ref="AP263:AR263" si="763">SUM(AP265,AP267,AP269,AP271,AP273,AP275)</f>
        <v>0</v>
      </c>
      <c r="AQ263" s="238">
        <f t="shared" si="763"/>
        <v>0</v>
      </c>
      <c r="AR263" s="368">
        <f t="shared" si="763"/>
        <v>0</v>
      </c>
    </row>
    <row r="264" spans="1:44" ht="17.25">
      <c r="A264" s="1651"/>
      <c r="B264" s="1646"/>
      <c r="C264" s="40" t="s">
        <v>44</v>
      </c>
      <c r="D264" s="240">
        <f t="shared" si="732"/>
        <v>108</v>
      </c>
      <c r="E264" s="216">
        <f t="shared" si="732"/>
        <v>108</v>
      </c>
      <c r="F264" s="216">
        <f>G264+H264</f>
        <v>13412</v>
      </c>
      <c r="G264" s="216">
        <f t="shared" si="751"/>
        <v>5445</v>
      </c>
      <c r="H264" s="558">
        <f t="shared" si="752"/>
        <v>7967</v>
      </c>
      <c r="I264" s="212">
        <f>SUM(I266,I268,I270,I272,I274,I276)</f>
        <v>10</v>
      </c>
      <c r="J264" s="211">
        <f>SUM(J266,J268,J270,J272,J274,J276)</f>
        <v>10</v>
      </c>
      <c r="K264" s="211">
        <f>L264+M264</f>
        <v>1578</v>
      </c>
      <c r="L264" s="211">
        <f t="shared" ref="L264:M264" si="764">SUM(L266,L268,L270,L272,L274,L276)</f>
        <v>1153</v>
      </c>
      <c r="M264" s="217">
        <f t="shared" si="764"/>
        <v>425</v>
      </c>
      <c r="N264" s="212">
        <f>SUM(N266,N268,N270,N272,N274,N276)</f>
        <v>8</v>
      </c>
      <c r="O264" s="211">
        <f>SUM(O266,O268,O270,O272,O274,O276)</f>
        <v>8</v>
      </c>
      <c r="P264" s="211">
        <f>Q264+R264</f>
        <v>238</v>
      </c>
      <c r="Q264" s="211">
        <f t="shared" ref="Q264:S264" si="765">SUM(Q266,Q268,Q270,Q272,Q274,Q276)</f>
        <v>204</v>
      </c>
      <c r="R264" s="217">
        <f t="shared" si="765"/>
        <v>34</v>
      </c>
      <c r="S264" s="212">
        <f t="shared" si="765"/>
        <v>0</v>
      </c>
      <c r="T264" s="211">
        <f t="shared" ref="T264" si="766">SUM(T266,T268,T270,T272,T274,T276)</f>
        <v>0</v>
      </c>
      <c r="U264" s="211">
        <f>V264+W264</f>
        <v>0</v>
      </c>
      <c r="V264" s="211">
        <f t="shared" ref="V264:X264" si="767">SUM(V266,V268,V270,V272,V274,V276)</f>
        <v>0</v>
      </c>
      <c r="W264" s="217">
        <f t="shared" si="767"/>
        <v>0</v>
      </c>
      <c r="X264" s="212">
        <f t="shared" si="767"/>
        <v>77</v>
      </c>
      <c r="Y264" s="211">
        <f t="shared" ref="Y264" si="768">SUM(Y266,Y268,Y270,Y272,Y274,Y276)</f>
        <v>77</v>
      </c>
      <c r="Z264" s="211">
        <f>AA264+AB264</f>
        <v>9603</v>
      </c>
      <c r="AA264" s="211">
        <f t="shared" ref="AA264:AC264" si="769">SUM(AA266,AA268,AA270,AA272,AA274,AA276)</f>
        <v>2380</v>
      </c>
      <c r="AB264" s="217">
        <f t="shared" si="769"/>
        <v>7223</v>
      </c>
      <c r="AC264" s="212">
        <f t="shared" si="769"/>
        <v>9</v>
      </c>
      <c r="AD264" s="211">
        <f t="shared" ref="AD264" si="770">SUM(AD266,AD268,AD270,AD272,AD274,AD276)</f>
        <v>9</v>
      </c>
      <c r="AE264" s="211">
        <f>AF264+AG264</f>
        <v>1555</v>
      </c>
      <c r="AF264" s="211">
        <f t="shared" ref="AF264:AH264" si="771">SUM(AF266,AF268,AF270,AF272,AF274,AF276)</f>
        <v>1471</v>
      </c>
      <c r="AG264" s="217">
        <f t="shared" si="771"/>
        <v>84</v>
      </c>
      <c r="AH264" s="212">
        <f t="shared" si="771"/>
        <v>4</v>
      </c>
      <c r="AI264" s="211">
        <f t="shared" ref="AI264" si="772">SUM(AI266,AI268,AI270,AI272,AI274,AI276)</f>
        <v>4</v>
      </c>
      <c r="AJ264" s="211">
        <f>AK264+AL264</f>
        <v>438</v>
      </c>
      <c r="AK264" s="211">
        <f t="shared" ref="AK264:AM264" si="773">SUM(AK266,AK268,AK270,AK272,AK274,AK276)</f>
        <v>237</v>
      </c>
      <c r="AL264" s="217">
        <f t="shared" si="773"/>
        <v>201</v>
      </c>
      <c r="AM264" s="212">
        <f t="shared" si="773"/>
        <v>0</v>
      </c>
      <c r="AN264" s="211">
        <f t="shared" ref="AN264" si="774">SUM(AN266,AN268,AN270,AN272,AN274,AN276)</f>
        <v>0</v>
      </c>
      <c r="AO264" s="211">
        <f>AP264+AQ264</f>
        <v>0</v>
      </c>
      <c r="AP264" s="211">
        <f t="shared" ref="AP264:AR264" si="775">SUM(AP266,AP268,AP270,AP272,AP274,AP276)</f>
        <v>0</v>
      </c>
      <c r="AQ264" s="217">
        <f t="shared" si="775"/>
        <v>0</v>
      </c>
      <c r="AR264" s="369">
        <f t="shared" si="775"/>
        <v>0</v>
      </c>
    </row>
    <row r="265" spans="1:44" ht="17.25">
      <c r="A265" s="1651"/>
      <c r="B265" s="1647" t="s">
        <v>70</v>
      </c>
      <c r="C265" s="54" t="s">
        <v>43</v>
      </c>
      <c r="D265" s="242">
        <f t="shared" ref="D265:E276" si="776">SUM(I265,N265,S265,X265,AC265,AH265,AM265)</f>
        <v>95</v>
      </c>
      <c r="E265" s="259">
        <f t="shared" si="776"/>
        <v>95</v>
      </c>
      <c r="F265" s="259">
        <f>G265+H265</f>
        <v>12549</v>
      </c>
      <c r="G265" s="259">
        <f t="shared" ref="G265:G276" si="777">SUM(L265+Q265+V265+AA265+AF265+AK265+AP265)</f>
        <v>4882</v>
      </c>
      <c r="H265" s="638">
        <f t="shared" ref="H265:H276" si="778">SUM(M265+R265+W265+AB265+AG265+AL265+AQ265)</f>
        <v>7667</v>
      </c>
      <c r="I265" s="478">
        <f>SUM('3-1'!I265,'3-2'!I265)</f>
        <v>10</v>
      </c>
      <c r="J265" s="479">
        <f>SUM('3-1'!J265,'3-2'!J265)</f>
        <v>10</v>
      </c>
      <c r="K265" s="479">
        <f>SUM('3-1'!K265,'3-2'!K265)</f>
        <v>1578</v>
      </c>
      <c r="L265" s="479">
        <f>SUM('3-1'!L265,'3-2'!L265)</f>
        <v>1153</v>
      </c>
      <c r="M265" s="480">
        <f>SUM('3-1'!M265,'3-2'!M265)</f>
        <v>425</v>
      </c>
      <c r="N265" s="478">
        <f>SUM('3-1'!N265,'3-2'!N265)</f>
        <v>0</v>
      </c>
      <c r="O265" s="479">
        <f>SUM('3-1'!O265,'3-2'!O265)</f>
        <v>0</v>
      </c>
      <c r="P265" s="479">
        <f>SUM('3-1'!P265,'3-2'!P265)</f>
        <v>0</v>
      </c>
      <c r="Q265" s="479">
        <f>SUM('3-1'!Q265,'3-2'!Q265)</f>
        <v>0</v>
      </c>
      <c r="R265" s="480">
        <f>SUM('3-1'!R265,'3-2'!R265)</f>
        <v>0</v>
      </c>
      <c r="S265" s="478">
        <f>SUM('3-1'!S265,'3-2'!S265)</f>
        <v>0</v>
      </c>
      <c r="T265" s="479">
        <f>SUM('3-1'!T265,'3-2'!T265)</f>
        <v>0</v>
      </c>
      <c r="U265" s="479">
        <f>SUM('3-1'!U265,'3-2'!U265)</f>
        <v>0</v>
      </c>
      <c r="V265" s="479">
        <f>SUM('3-1'!V265,'3-2'!V265)</f>
        <v>0</v>
      </c>
      <c r="W265" s="480">
        <f>SUM('3-1'!W265,'3-2'!W265)</f>
        <v>0</v>
      </c>
      <c r="X265" s="478">
        <f>SUM('3-1'!X265,'3-2'!X265)</f>
        <v>77</v>
      </c>
      <c r="Y265" s="479">
        <f>SUM('3-1'!Y265,'3-2'!Y265)</f>
        <v>77</v>
      </c>
      <c r="Z265" s="479">
        <f>SUM('3-1'!Z265,'3-2'!Z265)</f>
        <v>9603</v>
      </c>
      <c r="AA265" s="479">
        <f>SUM('3-1'!AA265,'3-2'!AA265)</f>
        <v>2380</v>
      </c>
      <c r="AB265" s="480">
        <f>SUM('3-1'!AB265,'3-2'!AB265)</f>
        <v>7223</v>
      </c>
      <c r="AC265" s="478">
        <f>SUM('3-1'!AC265,'3-2'!AC265)</f>
        <v>8</v>
      </c>
      <c r="AD265" s="479">
        <f>SUM('3-1'!AD265,'3-2'!AD265)</f>
        <v>8</v>
      </c>
      <c r="AE265" s="479">
        <f>SUM('3-1'!AE265,'3-2'!AE265)</f>
        <v>1368</v>
      </c>
      <c r="AF265" s="479">
        <f>SUM('3-1'!AF265,'3-2'!AF265)</f>
        <v>1349</v>
      </c>
      <c r="AG265" s="480">
        <f>SUM('3-1'!AG265,'3-2'!AG265)</f>
        <v>19</v>
      </c>
      <c r="AH265" s="478">
        <f>SUM('3-1'!AH265,'3-2'!AH265)</f>
        <v>0</v>
      </c>
      <c r="AI265" s="479">
        <f>SUM('3-1'!AI265,'3-2'!AI265)</f>
        <v>0</v>
      </c>
      <c r="AJ265" s="479">
        <f>SUM('3-1'!AJ265,'3-2'!AJ265)</f>
        <v>0</v>
      </c>
      <c r="AK265" s="479">
        <f>SUM('3-1'!AK265,'3-2'!AK265)</f>
        <v>0</v>
      </c>
      <c r="AL265" s="480">
        <f>SUM('3-1'!AL265,'3-2'!AL265)</f>
        <v>0</v>
      </c>
      <c r="AM265" s="478">
        <f>SUM('3-1'!AM265,'3-2'!AM265)</f>
        <v>0</v>
      </c>
      <c r="AN265" s="479">
        <f>SUM('3-1'!AN265,'3-2'!AN265)</f>
        <v>0</v>
      </c>
      <c r="AO265" s="479">
        <f>SUM('3-1'!AO265,'3-2'!AO265)</f>
        <v>0</v>
      </c>
      <c r="AP265" s="479">
        <f>SUM('3-1'!AP265,'3-2'!AP265)</f>
        <v>0</v>
      </c>
      <c r="AQ265" s="480">
        <f>SUM('3-1'!AQ265,'3-2'!AQ265)</f>
        <v>0</v>
      </c>
      <c r="AR265" s="634">
        <f>SUM('3-1'!AR265,'3-2'!AR265)</f>
        <v>0</v>
      </c>
    </row>
    <row r="266" spans="1:44" ht="17.25">
      <c r="A266" s="1651"/>
      <c r="B266" s="1646"/>
      <c r="C266" s="40" t="s">
        <v>44</v>
      </c>
      <c r="D266" s="279">
        <f t="shared" si="776"/>
        <v>95</v>
      </c>
      <c r="E266" s="513">
        <f t="shared" si="776"/>
        <v>95</v>
      </c>
      <c r="F266" s="525">
        <f t="shared" ref="F266:F276" si="779">G266+H266</f>
        <v>12549</v>
      </c>
      <c r="G266" s="525">
        <f t="shared" si="777"/>
        <v>4882</v>
      </c>
      <c r="H266" s="637">
        <f t="shared" si="778"/>
        <v>7667</v>
      </c>
      <c r="I266" s="515">
        <f>SUM('3-1'!I266,'3-2'!I266)</f>
        <v>10</v>
      </c>
      <c r="J266" s="516">
        <f>SUM('3-1'!J266,'3-2'!J266)</f>
        <v>10</v>
      </c>
      <c r="K266" s="516">
        <f>SUM('3-1'!K266,'3-2'!K266)</f>
        <v>1578</v>
      </c>
      <c r="L266" s="516">
        <f>SUM('3-1'!L266,'3-2'!L266)</f>
        <v>1153</v>
      </c>
      <c r="M266" s="517">
        <f>SUM('3-1'!M266,'3-2'!M266)</f>
        <v>425</v>
      </c>
      <c r="N266" s="515">
        <f>SUM('3-1'!N266,'3-2'!N266)</f>
        <v>0</v>
      </c>
      <c r="O266" s="516">
        <f>SUM('3-1'!O266,'3-2'!O266)</f>
        <v>0</v>
      </c>
      <c r="P266" s="516">
        <f>SUM('3-1'!P266,'3-2'!P266)</f>
        <v>0</v>
      </c>
      <c r="Q266" s="516">
        <f>SUM('3-1'!Q266,'3-2'!Q266)</f>
        <v>0</v>
      </c>
      <c r="R266" s="517">
        <f>SUM('3-1'!R266,'3-2'!R266)</f>
        <v>0</v>
      </c>
      <c r="S266" s="515">
        <f>SUM('3-1'!S266,'3-2'!S266)</f>
        <v>0</v>
      </c>
      <c r="T266" s="516">
        <f>SUM('3-1'!T266,'3-2'!T266)</f>
        <v>0</v>
      </c>
      <c r="U266" s="516">
        <f>SUM('3-1'!U266,'3-2'!U266)</f>
        <v>0</v>
      </c>
      <c r="V266" s="516">
        <f>SUM('3-1'!V266,'3-2'!V266)</f>
        <v>0</v>
      </c>
      <c r="W266" s="517">
        <f>SUM('3-1'!W266,'3-2'!W266)</f>
        <v>0</v>
      </c>
      <c r="X266" s="515">
        <f>SUM('3-1'!X266,'3-2'!X266)</f>
        <v>77</v>
      </c>
      <c r="Y266" s="516">
        <f>SUM('3-1'!Y266,'3-2'!Y266)</f>
        <v>77</v>
      </c>
      <c r="Z266" s="516">
        <f>SUM('3-1'!Z266,'3-2'!Z266)</f>
        <v>9603</v>
      </c>
      <c r="AA266" s="516">
        <f>SUM('3-1'!AA266,'3-2'!AA266)</f>
        <v>2380</v>
      </c>
      <c r="AB266" s="517">
        <f>SUM('3-1'!AB266,'3-2'!AB266)</f>
        <v>7223</v>
      </c>
      <c r="AC266" s="515">
        <f>SUM('3-1'!AC266,'3-2'!AC266)</f>
        <v>8</v>
      </c>
      <c r="AD266" s="516">
        <f>SUM('3-1'!AD266,'3-2'!AD266)</f>
        <v>8</v>
      </c>
      <c r="AE266" s="516">
        <f>SUM('3-1'!AE266,'3-2'!AE266)</f>
        <v>1368</v>
      </c>
      <c r="AF266" s="516">
        <f>SUM('3-1'!AF266,'3-2'!AF266)</f>
        <v>1349</v>
      </c>
      <c r="AG266" s="517">
        <f>SUM('3-1'!AG266,'3-2'!AG266)</f>
        <v>19</v>
      </c>
      <c r="AH266" s="515">
        <f>SUM('3-1'!AH266,'3-2'!AH266)</f>
        <v>0</v>
      </c>
      <c r="AI266" s="516">
        <f>SUM('3-1'!AI266,'3-2'!AI266)</f>
        <v>0</v>
      </c>
      <c r="AJ266" s="516">
        <f>SUM('3-1'!AJ266,'3-2'!AJ266)</f>
        <v>0</v>
      </c>
      <c r="AK266" s="516">
        <f>SUM('3-1'!AK266,'3-2'!AK266)</f>
        <v>0</v>
      </c>
      <c r="AL266" s="517">
        <f>SUM('3-1'!AL266,'3-2'!AL266)</f>
        <v>0</v>
      </c>
      <c r="AM266" s="515">
        <f>SUM('3-1'!AM266,'3-2'!AM266)</f>
        <v>0</v>
      </c>
      <c r="AN266" s="516">
        <f>SUM('3-1'!AN266,'3-2'!AN266)</f>
        <v>0</v>
      </c>
      <c r="AO266" s="516">
        <f>SUM('3-1'!AO266,'3-2'!AO266)</f>
        <v>0</v>
      </c>
      <c r="AP266" s="516">
        <f>SUM('3-1'!AP266,'3-2'!AP266)</f>
        <v>0</v>
      </c>
      <c r="AQ266" s="517">
        <f>SUM('3-1'!AQ266,'3-2'!AQ266)</f>
        <v>0</v>
      </c>
      <c r="AR266" s="635">
        <f>SUM('3-1'!AR266,'3-2'!AR266)</f>
        <v>0</v>
      </c>
    </row>
    <row r="267" spans="1:44" ht="17.25">
      <c r="A267" s="1651"/>
      <c r="B267" s="1647" t="s">
        <v>71</v>
      </c>
      <c r="C267" s="54" t="s">
        <v>43</v>
      </c>
      <c r="D267" s="242">
        <f t="shared" si="776"/>
        <v>0</v>
      </c>
      <c r="E267" s="259">
        <f t="shared" si="776"/>
        <v>0</v>
      </c>
      <c r="F267" s="259">
        <f t="shared" si="779"/>
        <v>0</v>
      </c>
      <c r="G267" s="259">
        <f t="shared" si="777"/>
        <v>0</v>
      </c>
      <c r="H267" s="638">
        <f t="shared" si="778"/>
        <v>0</v>
      </c>
      <c r="I267" s="372">
        <f>SUM('3-1'!I267,'3-2'!I267)</f>
        <v>0</v>
      </c>
      <c r="J267" s="373">
        <f>SUM('3-1'!J267,'3-2'!J267)</f>
        <v>0</v>
      </c>
      <c r="K267" s="373">
        <f>SUM('3-1'!K267,'3-2'!K267)</f>
        <v>0</v>
      </c>
      <c r="L267" s="373">
        <f>SUM('3-1'!L267,'3-2'!L267)</f>
        <v>0</v>
      </c>
      <c r="M267" s="374">
        <f>SUM('3-1'!M267,'3-2'!M267)</f>
        <v>0</v>
      </c>
      <c r="N267" s="372">
        <f>SUM('3-1'!N267,'3-2'!N267)</f>
        <v>0</v>
      </c>
      <c r="O267" s="373">
        <f>SUM('3-1'!O267,'3-2'!O267)</f>
        <v>0</v>
      </c>
      <c r="P267" s="373">
        <f>SUM('3-1'!P267,'3-2'!P267)</f>
        <v>0</v>
      </c>
      <c r="Q267" s="373">
        <f>SUM('3-1'!Q267,'3-2'!Q267)</f>
        <v>0</v>
      </c>
      <c r="R267" s="374">
        <f>SUM('3-1'!R267,'3-2'!R267)</f>
        <v>0</v>
      </c>
      <c r="S267" s="372">
        <f>SUM('3-1'!S267,'3-2'!S267)</f>
        <v>0</v>
      </c>
      <c r="T267" s="373">
        <f>SUM('3-1'!T267,'3-2'!T267)</f>
        <v>0</v>
      </c>
      <c r="U267" s="373">
        <f>SUM('3-1'!U267,'3-2'!U267)</f>
        <v>0</v>
      </c>
      <c r="V267" s="373">
        <f>SUM('3-1'!V267,'3-2'!V267)</f>
        <v>0</v>
      </c>
      <c r="W267" s="374">
        <f>SUM('3-1'!W267,'3-2'!W267)</f>
        <v>0</v>
      </c>
      <c r="X267" s="372">
        <f>SUM('3-1'!X267,'3-2'!X267)</f>
        <v>0</v>
      </c>
      <c r="Y267" s="373">
        <f>SUM('3-1'!Y267,'3-2'!Y267)</f>
        <v>0</v>
      </c>
      <c r="Z267" s="373">
        <f>SUM('3-1'!Z267,'3-2'!Z267)</f>
        <v>0</v>
      </c>
      <c r="AA267" s="373">
        <f>SUM('3-1'!AA267,'3-2'!AA267)</f>
        <v>0</v>
      </c>
      <c r="AB267" s="374">
        <f>SUM('3-1'!AB267,'3-2'!AB267)</f>
        <v>0</v>
      </c>
      <c r="AC267" s="372">
        <f>SUM('3-1'!AC267,'3-2'!AC267)</f>
        <v>0</v>
      </c>
      <c r="AD267" s="373">
        <f>SUM('3-1'!AD267,'3-2'!AD267)</f>
        <v>0</v>
      </c>
      <c r="AE267" s="373">
        <f>SUM('3-1'!AE267,'3-2'!AE267)</f>
        <v>0</v>
      </c>
      <c r="AF267" s="373">
        <f>SUM('3-1'!AF267,'3-2'!AF267)</f>
        <v>0</v>
      </c>
      <c r="AG267" s="374">
        <f>SUM('3-1'!AG267,'3-2'!AG267)</f>
        <v>0</v>
      </c>
      <c r="AH267" s="372">
        <f>SUM('3-1'!AH267,'3-2'!AH267)</f>
        <v>0</v>
      </c>
      <c r="AI267" s="373">
        <f>SUM('3-1'!AI267,'3-2'!AI267)</f>
        <v>0</v>
      </c>
      <c r="AJ267" s="373">
        <f>SUM('3-1'!AJ267,'3-2'!AJ267)</f>
        <v>0</v>
      </c>
      <c r="AK267" s="373">
        <f>SUM('3-1'!AK267,'3-2'!AK267)</f>
        <v>0</v>
      </c>
      <c r="AL267" s="374">
        <f>SUM('3-1'!AL267,'3-2'!AL267)</f>
        <v>0</v>
      </c>
      <c r="AM267" s="372">
        <f>SUM('3-1'!AM267,'3-2'!AM267)</f>
        <v>0</v>
      </c>
      <c r="AN267" s="373">
        <f>SUM('3-1'!AN267,'3-2'!AN267)</f>
        <v>0</v>
      </c>
      <c r="AO267" s="373">
        <f>SUM('3-1'!AO267,'3-2'!AO267)</f>
        <v>0</v>
      </c>
      <c r="AP267" s="373">
        <f>SUM('3-1'!AP267,'3-2'!AP267)</f>
        <v>0</v>
      </c>
      <c r="AQ267" s="374">
        <f>SUM('3-1'!AQ267,'3-2'!AQ267)</f>
        <v>0</v>
      </c>
      <c r="AR267" s="644">
        <f>SUM('3-1'!AR267,'3-2'!AR267)</f>
        <v>0</v>
      </c>
    </row>
    <row r="268" spans="1:44" ht="17.25">
      <c r="A268" s="1651"/>
      <c r="B268" s="1646"/>
      <c r="C268" s="40" t="s">
        <v>44</v>
      </c>
      <c r="D268" s="251">
        <f t="shared" si="776"/>
        <v>0</v>
      </c>
      <c r="E268" s="268">
        <f t="shared" si="776"/>
        <v>0</v>
      </c>
      <c r="F268" s="534">
        <f t="shared" si="779"/>
        <v>0</v>
      </c>
      <c r="G268" s="534">
        <f t="shared" si="777"/>
        <v>0</v>
      </c>
      <c r="H268" s="639">
        <f t="shared" si="778"/>
        <v>0</v>
      </c>
      <c r="I268" s="379">
        <f>SUM('3-1'!I268,'3-2'!I268)</f>
        <v>0</v>
      </c>
      <c r="J268" s="380">
        <f>SUM('3-1'!J268,'3-2'!J268)</f>
        <v>0</v>
      </c>
      <c r="K268" s="380">
        <f>SUM('3-1'!K268,'3-2'!K268)</f>
        <v>0</v>
      </c>
      <c r="L268" s="380">
        <f>SUM('3-1'!L268,'3-2'!L268)</f>
        <v>0</v>
      </c>
      <c r="M268" s="381">
        <f>SUM('3-1'!M268,'3-2'!M268)</f>
        <v>0</v>
      </c>
      <c r="N268" s="379">
        <f>SUM('3-1'!N268,'3-2'!N268)</f>
        <v>0</v>
      </c>
      <c r="O268" s="380">
        <f>SUM('3-1'!O268,'3-2'!O268)</f>
        <v>0</v>
      </c>
      <c r="P268" s="380">
        <f>SUM('3-1'!P268,'3-2'!P268)</f>
        <v>0</v>
      </c>
      <c r="Q268" s="380">
        <f>SUM('3-1'!Q268,'3-2'!Q268)</f>
        <v>0</v>
      </c>
      <c r="R268" s="381">
        <f>SUM('3-1'!R268,'3-2'!R268)</f>
        <v>0</v>
      </c>
      <c r="S268" s="379">
        <f>SUM('3-1'!S268,'3-2'!S268)</f>
        <v>0</v>
      </c>
      <c r="T268" s="380">
        <f>SUM('3-1'!T268,'3-2'!T268)</f>
        <v>0</v>
      </c>
      <c r="U268" s="380">
        <f>SUM('3-1'!U268,'3-2'!U268)</f>
        <v>0</v>
      </c>
      <c r="V268" s="380">
        <f>SUM('3-1'!V268,'3-2'!V268)</f>
        <v>0</v>
      </c>
      <c r="W268" s="381">
        <f>SUM('3-1'!W268,'3-2'!W268)</f>
        <v>0</v>
      </c>
      <c r="X268" s="379">
        <f>SUM('3-1'!X268,'3-2'!X268)</f>
        <v>0</v>
      </c>
      <c r="Y268" s="380">
        <f>SUM('3-1'!Y268,'3-2'!Y268)</f>
        <v>0</v>
      </c>
      <c r="Z268" s="380">
        <f>SUM('3-1'!Z268,'3-2'!Z268)</f>
        <v>0</v>
      </c>
      <c r="AA268" s="380">
        <f>SUM('3-1'!AA268,'3-2'!AA268)</f>
        <v>0</v>
      </c>
      <c r="AB268" s="381">
        <f>SUM('3-1'!AB268,'3-2'!AB268)</f>
        <v>0</v>
      </c>
      <c r="AC268" s="379">
        <f>SUM('3-1'!AC268,'3-2'!AC268)</f>
        <v>0</v>
      </c>
      <c r="AD268" s="380">
        <f>SUM('3-1'!AD268,'3-2'!AD268)</f>
        <v>0</v>
      </c>
      <c r="AE268" s="380">
        <f>SUM('3-1'!AE268,'3-2'!AE268)</f>
        <v>0</v>
      </c>
      <c r="AF268" s="380">
        <f>SUM('3-1'!AF268,'3-2'!AF268)</f>
        <v>0</v>
      </c>
      <c r="AG268" s="381">
        <f>SUM('3-1'!AG268,'3-2'!AG268)</f>
        <v>0</v>
      </c>
      <c r="AH268" s="379">
        <f>SUM('3-1'!AH268,'3-2'!AH268)</f>
        <v>0</v>
      </c>
      <c r="AI268" s="380">
        <f>SUM('3-1'!AI268,'3-2'!AI268)</f>
        <v>0</v>
      </c>
      <c r="AJ268" s="380">
        <f>SUM('3-1'!AJ268,'3-2'!AJ268)</f>
        <v>0</v>
      </c>
      <c r="AK268" s="380">
        <f>SUM('3-1'!AK268,'3-2'!AK268)</f>
        <v>0</v>
      </c>
      <c r="AL268" s="381">
        <f>SUM('3-1'!AL268,'3-2'!AL268)</f>
        <v>0</v>
      </c>
      <c r="AM268" s="379">
        <f>SUM('3-1'!AM268,'3-2'!AM268)</f>
        <v>0</v>
      </c>
      <c r="AN268" s="380">
        <f>SUM('3-1'!AN268,'3-2'!AN268)</f>
        <v>0</v>
      </c>
      <c r="AO268" s="380">
        <f>SUM('3-1'!AO268,'3-2'!AO268)</f>
        <v>0</v>
      </c>
      <c r="AP268" s="380">
        <f>SUM('3-1'!AP268,'3-2'!AP268)</f>
        <v>0</v>
      </c>
      <c r="AQ268" s="381">
        <f>SUM('3-1'!AQ268,'3-2'!AQ268)</f>
        <v>0</v>
      </c>
      <c r="AR268" s="645">
        <f>SUM('3-1'!AR268,'3-2'!AR268)</f>
        <v>0</v>
      </c>
    </row>
    <row r="269" spans="1:44" ht="17.25">
      <c r="A269" s="1651"/>
      <c r="B269" s="1647" t="s">
        <v>72</v>
      </c>
      <c r="C269" s="54" t="s">
        <v>43</v>
      </c>
      <c r="D269" s="324">
        <f t="shared" si="776"/>
        <v>0</v>
      </c>
      <c r="E269" s="535">
        <f t="shared" si="776"/>
        <v>0</v>
      </c>
      <c r="F269" s="535">
        <f t="shared" si="779"/>
        <v>0</v>
      </c>
      <c r="G269" s="535">
        <f t="shared" si="777"/>
        <v>0</v>
      </c>
      <c r="H269" s="573">
        <f t="shared" si="778"/>
        <v>0</v>
      </c>
      <c r="I269" s="478">
        <f>SUM('3-1'!I269,'3-2'!I269)</f>
        <v>0</v>
      </c>
      <c r="J269" s="479">
        <f>SUM('3-1'!J269,'3-2'!J269)</f>
        <v>0</v>
      </c>
      <c r="K269" s="479">
        <f>SUM('3-1'!K269,'3-2'!K269)</f>
        <v>0</v>
      </c>
      <c r="L269" s="479">
        <f>SUM('3-1'!L269,'3-2'!L269)</f>
        <v>0</v>
      </c>
      <c r="M269" s="480">
        <f>SUM('3-1'!M269,'3-2'!M269)</f>
        <v>0</v>
      </c>
      <c r="N269" s="478">
        <f>SUM('3-1'!N269,'3-2'!N269)</f>
        <v>0</v>
      </c>
      <c r="O269" s="479">
        <f>SUM('3-1'!O269,'3-2'!O269)</f>
        <v>0</v>
      </c>
      <c r="P269" s="479">
        <f>SUM('3-1'!P269,'3-2'!P269)</f>
        <v>0</v>
      </c>
      <c r="Q269" s="479">
        <f>SUM('3-1'!Q269,'3-2'!Q269)</f>
        <v>0</v>
      </c>
      <c r="R269" s="480">
        <f>SUM('3-1'!R269,'3-2'!R269)</f>
        <v>0</v>
      </c>
      <c r="S269" s="478">
        <f>SUM('3-1'!S269,'3-2'!S269)</f>
        <v>0</v>
      </c>
      <c r="T269" s="479">
        <f>SUM('3-1'!T269,'3-2'!T269)</f>
        <v>0</v>
      </c>
      <c r="U269" s="479">
        <f>SUM('3-1'!U269,'3-2'!U269)</f>
        <v>0</v>
      </c>
      <c r="V269" s="479">
        <f>SUM('3-1'!V269,'3-2'!V269)</f>
        <v>0</v>
      </c>
      <c r="W269" s="480">
        <f>SUM('3-1'!W269,'3-2'!W269)</f>
        <v>0</v>
      </c>
      <c r="X269" s="478">
        <f>SUM('3-1'!X269,'3-2'!X269)</f>
        <v>0</v>
      </c>
      <c r="Y269" s="479">
        <f>SUM('3-1'!Y269,'3-2'!Y269)</f>
        <v>0</v>
      </c>
      <c r="Z269" s="479">
        <f>SUM('3-1'!Z269,'3-2'!Z269)</f>
        <v>0</v>
      </c>
      <c r="AA269" s="479">
        <f>SUM('3-1'!AA269,'3-2'!AA269)</f>
        <v>0</v>
      </c>
      <c r="AB269" s="480">
        <f>SUM('3-1'!AB269,'3-2'!AB269)</f>
        <v>0</v>
      </c>
      <c r="AC269" s="478">
        <f>SUM('3-1'!AC269,'3-2'!AC269)</f>
        <v>0</v>
      </c>
      <c r="AD269" s="479">
        <f>SUM('3-1'!AD269,'3-2'!AD269)</f>
        <v>0</v>
      </c>
      <c r="AE269" s="479">
        <f>SUM('3-1'!AE269,'3-2'!AE269)</f>
        <v>0</v>
      </c>
      <c r="AF269" s="479">
        <f>SUM('3-1'!AF269,'3-2'!AF269)</f>
        <v>0</v>
      </c>
      <c r="AG269" s="480">
        <f>SUM('3-1'!AG269,'3-2'!AG269)</f>
        <v>0</v>
      </c>
      <c r="AH269" s="478">
        <f>SUM('3-1'!AH269,'3-2'!AH269)</f>
        <v>0</v>
      </c>
      <c r="AI269" s="479">
        <f>SUM('3-1'!AI269,'3-2'!AI269)</f>
        <v>0</v>
      </c>
      <c r="AJ269" s="479">
        <f>SUM('3-1'!AJ269,'3-2'!AJ269)</f>
        <v>0</v>
      </c>
      <c r="AK269" s="479">
        <f>SUM('3-1'!AK269,'3-2'!AK269)</f>
        <v>0</v>
      </c>
      <c r="AL269" s="480">
        <f>SUM('3-1'!AL269,'3-2'!AL269)</f>
        <v>0</v>
      </c>
      <c r="AM269" s="478">
        <f>SUM('3-1'!AM269,'3-2'!AM269)</f>
        <v>0</v>
      </c>
      <c r="AN269" s="479">
        <f>SUM('3-1'!AN269,'3-2'!AN269)</f>
        <v>0</v>
      </c>
      <c r="AO269" s="479">
        <f>SUM('3-1'!AO269,'3-2'!AO269)</f>
        <v>0</v>
      </c>
      <c r="AP269" s="479">
        <f>SUM('3-1'!AP269,'3-2'!AP269)</f>
        <v>0</v>
      </c>
      <c r="AQ269" s="480">
        <f>SUM('3-1'!AQ269,'3-2'!AQ269)</f>
        <v>0</v>
      </c>
      <c r="AR269" s="634">
        <f>SUM('3-1'!AR269,'3-2'!AR269)</f>
        <v>0</v>
      </c>
    </row>
    <row r="270" spans="1:44" ht="17.25">
      <c r="A270" s="1651"/>
      <c r="B270" s="1646"/>
      <c r="C270" s="40" t="s">
        <v>44</v>
      </c>
      <c r="D270" s="279">
        <f t="shared" si="776"/>
        <v>0</v>
      </c>
      <c r="E270" s="513">
        <f t="shared" si="776"/>
        <v>0</v>
      </c>
      <c r="F270" s="525">
        <f t="shared" si="779"/>
        <v>0</v>
      </c>
      <c r="G270" s="525">
        <f t="shared" si="777"/>
        <v>0</v>
      </c>
      <c r="H270" s="640">
        <f t="shared" si="778"/>
        <v>0</v>
      </c>
      <c r="I270" s="515">
        <f>SUM('3-1'!I270,'3-2'!I270)</f>
        <v>0</v>
      </c>
      <c r="J270" s="516">
        <f>SUM('3-1'!J270,'3-2'!J270)</f>
        <v>0</v>
      </c>
      <c r="K270" s="516">
        <f>SUM('3-1'!K270,'3-2'!K270)</f>
        <v>0</v>
      </c>
      <c r="L270" s="516">
        <f>SUM('3-1'!L270,'3-2'!L270)</f>
        <v>0</v>
      </c>
      <c r="M270" s="517">
        <f>SUM('3-1'!M270,'3-2'!M270)</f>
        <v>0</v>
      </c>
      <c r="N270" s="515">
        <f>SUM('3-1'!N270,'3-2'!N270)</f>
        <v>0</v>
      </c>
      <c r="O270" s="516">
        <f>SUM('3-1'!O270,'3-2'!O270)</f>
        <v>0</v>
      </c>
      <c r="P270" s="516">
        <f>SUM('3-1'!P270,'3-2'!P270)</f>
        <v>0</v>
      </c>
      <c r="Q270" s="516">
        <f>SUM('3-1'!Q270,'3-2'!Q270)</f>
        <v>0</v>
      </c>
      <c r="R270" s="517">
        <f>SUM('3-1'!R270,'3-2'!R270)</f>
        <v>0</v>
      </c>
      <c r="S270" s="515">
        <f>SUM('3-1'!S270,'3-2'!S270)</f>
        <v>0</v>
      </c>
      <c r="T270" s="516">
        <f>SUM('3-1'!T270,'3-2'!T270)</f>
        <v>0</v>
      </c>
      <c r="U270" s="516">
        <f>SUM('3-1'!U270,'3-2'!U270)</f>
        <v>0</v>
      </c>
      <c r="V270" s="516">
        <f>SUM('3-1'!V270,'3-2'!V270)</f>
        <v>0</v>
      </c>
      <c r="W270" s="517">
        <f>SUM('3-1'!W270,'3-2'!W270)</f>
        <v>0</v>
      </c>
      <c r="X270" s="515">
        <f>SUM('3-1'!X270,'3-2'!X270)</f>
        <v>0</v>
      </c>
      <c r="Y270" s="516">
        <f>SUM('3-1'!Y270,'3-2'!Y270)</f>
        <v>0</v>
      </c>
      <c r="Z270" s="516">
        <f>SUM('3-1'!Z270,'3-2'!Z270)</f>
        <v>0</v>
      </c>
      <c r="AA270" s="516">
        <f>SUM('3-1'!AA270,'3-2'!AA270)</f>
        <v>0</v>
      </c>
      <c r="AB270" s="517">
        <f>SUM('3-1'!AB270,'3-2'!AB270)</f>
        <v>0</v>
      </c>
      <c r="AC270" s="515">
        <f>SUM('3-1'!AC270,'3-2'!AC270)</f>
        <v>0</v>
      </c>
      <c r="AD270" s="516">
        <f>SUM('3-1'!AD270,'3-2'!AD270)</f>
        <v>0</v>
      </c>
      <c r="AE270" s="516">
        <f>SUM('3-1'!AE270,'3-2'!AE270)</f>
        <v>0</v>
      </c>
      <c r="AF270" s="516">
        <f>SUM('3-1'!AF270,'3-2'!AF270)</f>
        <v>0</v>
      </c>
      <c r="AG270" s="517">
        <f>SUM('3-1'!AG270,'3-2'!AG270)</f>
        <v>0</v>
      </c>
      <c r="AH270" s="515">
        <f>SUM('3-1'!AH270,'3-2'!AH270)</f>
        <v>0</v>
      </c>
      <c r="AI270" s="516">
        <f>SUM('3-1'!AI270,'3-2'!AI270)</f>
        <v>0</v>
      </c>
      <c r="AJ270" s="516">
        <f>SUM('3-1'!AJ270,'3-2'!AJ270)</f>
        <v>0</v>
      </c>
      <c r="AK270" s="516">
        <f>SUM('3-1'!AK270,'3-2'!AK270)</f>
        <v>0</v>
      </c>
      <c r="AL270" s="517">
        <f>SUM('3-1'!AL270,'3-2'!AL270)</f>
        <v>0</v>
      </c>
      <c r="AM270" s="515">
        <f>SUM('3-1'!AM270,'3-2'!AM270)</f>
        <v>0</v>
      </c>
      <c r="AN270" s="516">
        <f>SUM('3-1'!AN270,'3-2'!AN270)</f>
        <v>0</v>
      </c>
      <c r="AO270" s="516">
        <f>SUM('3-1'!AO270,'3-2'!AO270)</f>
        <v>0</v>
      </c>
      <c r="AP270" s="516">
        <f>SUM('3-1'!AP270,'3-2'!AP270)</f>
        <v>0</v>
      </c>
      <c r="AQ270" s="517">
        <f>SUM('3-1'!AQ270,'3-2'!AQ270)</f>
        <v>0</v>
      </c>
      <c r="AR270" s="635">
        <f>SUM('3-1'!AR270,'3-2'!AR270)</f>
        <v>0</v>
      </c>
    </row>
    <row r="271" spans="1:44" ht="17.25">
      <c r="A271" s="1651"/>
      <c r="B271" s="1647" t="s">
        <v>73</v>
      </c>
      <c r="C271" s="54" t="s">
        <v>43</v>
      </c>
      <c r="D271" s="242">
        <f t="shared" si="776"/>
        <v>0</v>
      </c>
      <c r="E271" s="259">
        <f t="shared" si="776"/>
        <v>0</v>
      </c>
      <c r="F271" s="259">
        <f t="shared" si="779"/>
        <v>0</v>
      </c>
      <c r="G271" s="259">
        <f t="shared" si="777"/>
        <v>0</v>
      </c>
      <c r="H271" s="638">
        <f t="shared" si="778"/>
        <v>0</v>
      </c>
      <c r="I271" s="372">
        <f>SUM('3-1'!I271,'3-2'!I271)</f>
        <v>0</v>
      </c>
      <c r="J271" s="373">
        <f>SUM('3-1'!J271,'3-2'!J271)</f>
        <v>0</v>
      </c>
      <c r="K271" s="373">
        <f>SUM('3-1'!K271,'3-2'!K271)</f>
        <v>0</v>
      </c>
      <c r="L271" s="373">
        <f>SUM('3-1'!L271,'3-2'!L271)</f>
        <v>0</v>
      </c>
      <c r="M271" s="374">
        <f>SUM('3-1'!M271,'3-2'!M271)</f>
        <v>0</v>
      </c>
      <c r="N271" s="372">
        <f>SUM('3-1'!N271,'3-2'!N271)</f>
        <v>0</v>
      </c>
      <c r="O271" s="373">
        <f>SUM('3-1'!O271,'3-2'!O271)</f>
        <v>0</v>
      </c>
      <c r="P271" s="373">
        <f>SUM('3-1'!P271,'3-2'!P271)</f>
        <v>0</v>
      </c>
      <c r="Q271" s="373">
        <f>SUM('3-1'!Q271,'3-2'!Q271)</f>
        <v>0</v>
      </c>
      <c r="R271" s="374">
        <f>SUM('3-1'!R271,'3-2'!R271)</f>
        <v>0</v>
      </c>
      <c r="S271" s="372">
        <f>SUM('3-1'!S271,'3-2'!S271)</f>
        <v>0</v>
      </c>
      <c r="T271" s="373">
        <f>SUM('3-1'!T271,'3-2'!T271)</f>
        <v>0</v>
      </c>
      <c r="U271" s="373">
        <f>SUM('3-1'!U271,'3-2'!U271)</f>
        <v>0</v>
      </c>
      <c r="V271" s="373">
        <f>SUM('3-1'!V271,'3-2'!V271)</f>
        <v>0</v>
      </c>
      <c r="W271" s="374">
        <f>SUM('3-1'!W271,'3-2'!W271)</f>
        <v>0</v>
      </c>
      <c r="X271" s="372">
        <f>SUM('3-1'!X271,'3-2'!X271)</f>
        <v>0</v>
      </c>
      <c r="Y271" s="373">
        <f>SUM('3-1'!Y271,'3-2'!Y271)</f>
        <v>0</v>
      </c>
      <c r="Z271" s="373">
        <f>SUM('3-1'!Z271,'3-2'!Z271)</f>
        <v>0</v>
      </c>
      <c r="AA271" s="373">
        <f>SUM('3-1'!AA271,'3-2'!AA271)</f>
        <v>0</v>
      </c>
      <c r="AB271" s="374">
        <f>SUM('3-1'!AB271,'3-2'!AB271)</f>
        <v>0</v>
      </c>
      <c r="AC271" s="372">
        <f>SUM('3-1'!AC271,'3-2'!AC271)</f>
        <v>0</v>
      </c>
      <c r="AD271" s="373">
        <f>SUM('3-1'!AD271,'3-2'!AD271)</f>
        <v>0</v>
      </c>
      <c r="AE271" s="373">
        <f>SUM('3-1'!AE271,'3-2'!AE271)</f>
        <v>0</v>
      </c>
      <c r="AF271" s="373">
        <f>SUM('3-1'!AF271,'3-2'!AF271)</f>
        <v>0</v>
      </c>
      <c r="AG271" s="374">
        <f>SUM('3-1'!AG271,'3-2'!AG271)</f>
        <v>0</v>
      </c>
      <c r="AH271" s="372">
        <f>SUM('3-1'!AH271,'3-2'!AH271)</f>
        <v>0</v>
      </c>
      <c r="AI271" s="373">
        <f>SUM('3-1'!AI271,'3-2'!AI271)</f>
        <v>0</v>
      </c>
      <c r="AJ271" s="373">
        <f>SUM('3-1'!AJ271,'3-2'!AJ271)</f>
        <v>0</v>
      </c>
      <c r="AK271" s="373">
        <f>SUM('3-1'!AK271,'3-2'!AK271)</f>
        <v>0</v>
      </c>
      <c r="AL271" s="374">
        <f>SUM('3-1'!AL271,'3-2'!AL271)</f>
        <v>0</v>
      </c>
      <c r="AM271" s="372">
        <f>SUM('3-1'!AM271,'3-2'!AM271)</f>
        <v>0</v>
      </c>
      <c r="AN271" s="373">
        <f>SUM('3-1'!AN271,'3-2'!AN271)</f>
        <v>0</v>
      </c>
      <c r="AO271" s="373">
        <f>SUM('3-1'!AO271,'3-2'!AO271)</f>
        <v>0</v>
      </c>
      <c r="AP271" s="373">
        <f>SUM('3-1'!AP271,'3-2'!AP271)</f>
        <v>0</v>
      </c>
      <c r="AQ271" s="374">
        <f>SUM('3-1'!AQ271,'3-2'!AQ271)</f>
        <v>0</v>
      </c>
      <c r="AR271" s="644">
        <f>SUM('3-1'!AR271,'3-2'!AR271)</f>
        <v>0</v>
      </c>
    </row>
    <row r="272" spans="1:44" ht="17.25">
      <c r="A272" s="1651"/>
      <c r="B272" s="1646"/>
      <c r="C272" s="40" t="s">
        <v>44</v>
      </c>
      <c r="D272" s="251">
        <f t="shared" si="776"/>
        <v>0</v>
      </c>
      <c r="E272" s="268">
        <f t="shared" si="776"/>
        <v>0</v>
      </c>
      <c r="F272" s="534">
        <f t="shared" si="779"/>
        <v>0</v>
      </c>
      <c r="G272" s="534">
        <f t="shared" si="777"/>
        <v>0</v>
      </c>
      <c r="H272" s="639">
        <f t="shared" si="778"/>
        <v>0</v>
      </c>
      <c r="I272" s="379">
        <f>SUM('3-1'!I272,'3-2'!I272)</f>
        <v>0</v>
      </c>
      <c r="J272" s="380">
        <f>SUM('3-1'!J272,'3-2'!J272)</f>
        <v>0</v>
      </c>
      <c r="K272" s="380">
        <f>SUM('3-1'!K272,'3-2'!K272)</f>
        <v>0</v>
      </c>
      <c r="L272" s="380">
        <f>SUM('3-1'!L272,'3-2'!L272)</f>
        <v>0</v>
      </c>
      <c r="M272" s="381">
        <f>SUM('3-1'!M272,'3-2'!M272)</f>
        <v>0</v>
      </c>
      <c r="N272" s="379">
        <f>SUM('3-1'!N272,'3-2'!N272)</f>
        <v>0</v>
      </c>
      <c r="O272" s="380">
        <f>SUM('3-1'!O272,'3-2'!O272)</f>
        <v>0</v>
      </c>
      <c r="P272" s="380">
        <f>SUM('3-1'!P272,'3-2'!P272)</f>
        <v>0</v>
      </c>
      <c r="Q272" s="380">
        <f>SUM('3-1'!Q272,'3-2'!Q272)</f>
        <v>0</v>
      </c>
      <c r="R272" s="381">
        <f>SUM('3-1'!R272,'3-2'!R272)</f>
        <v>0</v>
      </c>
      <c r="S272" s="379">
        <f>SUM('3-1'!S272,'3-2'!S272)</f>
        <v>0</v>
      </c>
      <c r="T272" s="380">
        <f>SUM('3-1'!T272,'3-2'!T272)</f>
        <v>0</v>
      </c>
      <c r="U272" s="380">
        <f>SUM('3-1'!U272,'3-2'!U272)</f>
        <v>0</v>
      </c>
      <c r="V272" s="380">
        <f>SUM('3-1'!V272,'3-2'!V272)</f>
        <v>0</v>
      </c>
      <c r="W272" s="381">
        <f>SUM('3-1'!W272,'3-2'!W272)</f>
        <v>0</v>
      </c>
      <c r="X272" s="379">
        <f>SUM('3-1'!X272,'3-2'!X272)</f>
        <v>0</v>
      </c>
      <c r="Y272" s="380">
        <f>SUM('3-1'!Y272,'3-2'!Y272)</f>
        <v>0</v>
      </c>
      <c r="Z272" s="380">
        <f>SUM('3-1'!Z272,'3-2'!Z272)</f>
        <v>0</v>
      </c>
      <c r="AA272" s="380">
        <f>SUM('3-1'!AA272,'3-2'!AA272)</f>
        <v>0</v>
      </c>
      <c r="AB272" s="381">
        <f>SUM('3-1'!AB272,'3-2'!AB272)</f>
        <v>0</v>
      </c>
      <c r="AC272" s="379">
        <f>SUM('3-1'!AC272,'3-2'!AC272)</f>
        <v>0</v>
      </c>
      <c r="AD272" s="380">
        <f>SUM('3-1'!AD272,'3-2'!AD272)</f>
        <v>0</v>
      </c>
      <c r="AE272" s="380">
        <f>SUM('3-1'!AE272,'3-2'!AE272)</f>
        <v>0</v>
      </c>
      <c r="AF272" s="380">
        <f>SUM('3-1'!AF272,'3-2'!AF272)</f>
        <v>0</v>
      </c>
      <c r="AG272" s="381">
        <f>SUM('3-1'!AG272,'3-2'!AG272)</f>
        <v>0</v>
      </c>
      <c r="AH272" s="379">
        <f>SUM('3-1'!AH272,'3-2'!AH272)</f>
        <v>0</v>
      </c>
      <c r="AI272" s="380">
        <f>SUM('3-1'!AI272,'3-2'!AI272)</f>
        <v>0</v>
      </c>
      <c r="AJ272" s="380">
        <f>SUM('3-1'!AJ272,'3-2'!AJ272)</f>
        <v>0</v>
      </c>
      <c r="AK272" s="380">
        <f>SUM('3-1'!AK272,'3-2'!AK272)</f>
        <v>0</v>
      </c>
      <c r="AL272" s="381">
        <f>SUM('3-1'!AL272,'3-2'!AL272)</f>
        <v>0</v>
      </c>
      <c r="AM272" s="379">
        <f>SUM('3-1'!AM272,'3-2'!AM272)</f>
        <v>0</v>
      </c>
      <c r="AN272" s="380">
        <f>SUM('3-1'!AN272,'3-2'!AN272)</f>
        <v>0</v>
      </c>
      <c r="AO272" s="380">
        <f>SUM('3-1'!AO272,'3-2'!AO272)</f>
        <v>0</v>
      </c>
      <c r="AP272" s="380">
        <f>SUM('3-1'!AP272,'3-2'!AP272)</f>
        <v>0</v>
      </c>
      <c r="AQ272" s="381">
        <f>SUM('3-1'!AQ272,'3-2'!AQ272)</f>
        <v>0</v>
      </c>
      <c r="AR272" s="645">
        <f>SUM('3-1'!AR272,'3-2'!AR272)</f>
        <v>0</v>
      </c>
    </row>
    <row r="273" spans="1:44" ht="17.25">
      <c r="A273" s="1651"/>
      <c r="B273" s="1647" t="s">
        <v>74</v>
      </c>
      <c r="C273" s="54" t="s">
        <v>43</v>
      </c>
      <c r="D273" s="324">
        <f t="shared" si="776"/>
        <v>41</v>
      </c>
      <c r="E273" s="535">
        <f t="shared" si="776"/>
        <v>41</v>
      </c>
      <c r="F273" s="535">
        <f t="shared" si="779"/>
        <v>539</v>
      </c>
      <c r="G273" s="535">
        <f t="shared" si="777"/>
        <v>294</v>
      </c>
      <c r="H273" s="573">
        <f t="shared" si="778"/>
        <v>245</v>
      </c>
      <c r="I273" s="478">
        <f>SUM('3-1'!I273,'3-2'!I273)</f>
        <v>0</v>
      </c>
      <c r="J273" s="479">
        <f>SUM('3-1'!J273,'3-2'!J273)</f>
        <v>0</v>
      </c>
      <c r="K273" s="479">
        <f>SUM('3-1'!K273,'3-2'!K273)</f>
        <v>0</v>
      </c>
      <c r="L273" s="479">
        <f>SUM('3-1'!L273,'3-2'!L273)</f>
        <v>0</v>
      </c>
      <c r="M273" s="480">
        <f>SUM('3-1'!M273,'3-2'!M273)</f>
        <v>0</v>
      </c>
      <c r="N273" s="478">
        <f>SUM('3-1'!N273,'3-2'!N273)</f>
        <v>8</v>
      </c>
      <c r="O273" s="479">
        <f>SUM('3-1'!O273,'3-2'!O273)</f>
        <v>8</v>
      </c>
      <c r="P273" s="479">
        <f>SUM('3-1'!P273,'3-2'!P273)</f>
        <v>238</v>
      </c>
      <c r="Q273" s="479">
        <f>SUM('3-1'!Q273,'3-2'!Q273)</f>
        <v>204</v>
      </c>
      <c r="R273" s="480">
        <f>SUM('3-1'!R273,'3-2'!R273)</f>
        <v>34</v>
      </c>
      <c r="S273" s="478">
        <f>SUM('3-1'!S273,'3-2'!S273)</f>
        <v>33</v>
      </c>
      <c r="T273" s="479">
        <f>SUM('3-1'!T273,'3-2'!T273)</f>
        <v>33</v>
      </c>
      <c r="U273" s="479">
        <f>SUM('3-1'!U273,'3-2'!U273)</f>
        <v>301</v>
      </c>
      <c r="V273" s="479">
        <f>SUM('3-1'!V273,'3-2'!V273)</f>
        <v>90</v>
      </c>
      <c r="W273" s="480">
        <f>SUM('3-1'!W273,'3-2'!W273)</f>
        <v>211</v>
      </c>
      <c r="X273" s="478">
        <f>SUM('3-1'!X273,'3-2'!X273)</f>
        <v>0</v>
      </c>
      <c r="Y273" s="479">
        <f>SUM('3-1'!Y273,'3-2'!Y273)</f>
        <v>0</v>
      </c>
      <c r="Z273" s="479">
        <f>SUM('3-1'!Z273,'3-2'!Z273)</f>
        <v>0</v>
      </c>
      <c r="AA273" s="479">
        <f>SUM('3-1'!AA273,'3-2'!AA273)</f>
        <v>0</v>
      </c>
      <c r="AB273" s="480">
        <f>SUM('3-1'!AB273,'3-2'!AB273)</f>
        <v>0</v>
      </c>
      <c r="AC273" s="478">
        <f>SUM('3-1'!AC273,'3-2'!AC273)</f>
        <v>0</v>
      </c>
      <c r="AD273" s="479">
        <f>SUM('3-1'!AD273,'3-2'!AD273)</f>
        <v>0</v>
      </c>
      <c r="AE273" s="479">
        <f>SUM('3-1'!AE273,'3-2'!AE273)</f>
        <v>0</v>
      </c>
      <c r="AF273" s="479">
        <f>SUM('3-1'!AF273,'3-2'!AF273)</f>
        <v>0</v>
      </c>
      <c r="AG273" s="480">
        <f>SUM('3-1'!AG273,'3-2'!AG273)</f>
        <v>0</v>
      </c>
      <c r="AH273" s="478">
        <f>SUM('3-1'!AH273,'3-2'!AH273)</f>
        <v>0</v>
      </c>
      <c r="AI273" s="479">
        <f>SUM('3-1'!AI273,'3-2'!AI273)</f>
        <v>0</v>
      </c>
      <c r="AJ273" s="479">
        <f>SUM('3-1'!AJ273,'3-2'!AJ273)</f>
        <v>0</v>
      </c>
      <c r="AK273" s="479">
        <f>SUM('3-1'!AK273,'3-2'!AK273)</f>
        <v>0</v>
      </c>
      <c r="AL273" s="480">
        <f>SUM('3-1'!AL273,'3-2'!AL273)</f>
        <v>0</v>
      </c>
      <c r="AM273" s="478">
        <f>SUM('3-1'!AM273,'3-2'!AM273)</f>
        <v>0</v>
      </c>
      <c r="AN273" s="479">
        <f>SUM('3-1'!AN273,'3-2'!AN273)</f>
        <v>0</v>
      </c>
      <c r="AO273" s="479">
        <f>SUM('3-1'!AO273,'3-2'!AO273)</f>
        <v>0</v>
      </c>
      <c r="AP273" s="479">
        <f>SUM('3-1'!AP273,'3-2'!AP273)</f>
        <v>0</v>
      </c>
      <c r="AQ273" s="480">
        <f>SUM('3-1'!AQ273,'3-2'!AQ273)</f>
        <v>0</v>
      </c>
      <c r="AR273" s="634">
        <f>SUM('3-1'!AR273,'3-2'!AR273)</f>
        <v>0</v>
      </c>
    </row>
    <row r="274" spans="1:44" ht="17.25">
      <c r="A274" s="1651"/>
      <c r="B274" s="1646"/>
      <c r="C274" s="40" t="s">
        <v>44</v>
      </c>
      <c r="D274" s="279">
        <f t="shared" si="776"/>
        <v>8</v>
      </c>
      <c r="E274" s="513">
        <f t="shared" si="776"/>
        <v>8</v>
      </c>
      <c r="F274" s="525">
        <f t="shared" si="779"/>
        <v>238</v>
      </c>
      <c r="G274" s="525">
        <f t="shared" si="777"/>
        <v>204</v>
      </c>
      <c r="H274" s="640">
        <f t="shared" si="778"/>
        <v>34</v>
      </c>
      <c r="I274" s="515">
        <f>SUM('3-1'!I274,'3-2'!I274)</f>
        <v>0</v>
      </c>
      <c r="J274" s="516">
        <f>SUM('3-1'!J274,'3-2'!J274)</f>
        <v>0</v>
      </c>
      <c r="K274" s="516">
        <f>SUM('3-1'!K274,'3-2'!K274)</f>
        <v>0</v>
      </c>
      <c r="L274" s="516">
        <f>SUM('3-1'!L274,'3-2'!L274)</f>
        <v>0</v>
      </c>
      <c r="M274" s="517">
        <f>SUM('3-1'!M274,'3-2'!M274)</f>
        <v>0</v>
      </c>
      <c r="N274" s="515">
        <f>SUM('3-1'!N274,'3-2'!N274)</f>
        <v>8</v>
      </c>
      <c r="O274" s="516">
        <f>SUM('3-1'!O274,'3-2'!O274)</f>
        <v>8</v>
      </c>
      <c r="P274" s="516">
        <f>SUM('3-1'!P274,'3-2'!P274)</f>
        <v>238</v>
      </c>
      <c r="Q274" s="516">
        <f>SUM('3-1'!Q274,'3-2'!Q274)</f>
        <v>204</v>
      </c>
      <c r="R274" s="517">
        <f>SUM('3-1'!R274,'3-2'!R274)</f>
        <v>34</v>
      </c>
      <c r="S274" s="515">
        <f>SUM('3-1'!S274,'3-2'!S274)</f>
        <v>0</v>
      </c>
      <c r="T274" s="516">
        <f>SUM('3-1'!T274,'3-2'!T274)</f>
        <v>0</v>
      </c>
      <c r="U274" s="516">
        <f>SUM('3-1'!U274,'3-2'!U274)</f>
        <v>0</v>
      </c>
      <c r="V274" s="516">
        <f>SUM('3-1'!V274,'3-2'!V274)</f>
        <v>0</v>
      </c>
      <c r="W274" s="517">
        <f>SUM('3-1'!W274,'3-2'!W274)</f>
        <v>0</v>
      </c>
      <c r="X274" s="515">
        <f>SUM('3-1'!X274,'3-2'!X274)</f>
        <v>0</v>
      </c>
      <c r="Y274" s="516">
        <f>SUM('3-1'!Y274,'3-2'!Y274)</f>
        <v>0</v>
      </c>
      <c r="Z274" s="516">
        <f>SUM('3-1'!Z274,'3-2'!Z274)</f>
        <v>0</v>
      </c>
      <c r="AA274" s="516">
        <f>SUM('3-1'!AA274,'3-2'!AA274)</f>
        <v>0</v>
      </c>
      <c r="AB274" s="517">
        <f>SUM('3-1'!AB274,'3-2'!AB274)</f>
        <v>0</v>
      </c>
      <c r="AC274" s="515">
        <f>SUM('3-1'!AC274,'3-2'!AC274)</f>
        <v>0</v>
      </c>
      <c r="AD274" s="516">
        <f>SUM('3-1'!AD274,'3-2'!AD274)</f>
        <v>0</v>
      </c>
      <c r="AE274" s="516">
        <f>SUM('3-1'!AE274,'3-2'!AE274)</f>
        <v>0</v>
      </c>
      <c r="AF274" s="516">
        <f>SUM('3-1'!AF274,'3-2'!AF274)</f>
        <v>0</v>
      </c>
      <c r="AG274" s="517">
        <f>SUM('3-1'!AG274,'3-2'!AG274)</f>
        <v>0</v>
      </c>
      <c r="AH274" s="515">
        <f>SUM('3-1'!AH274,'3-2'!AH274)</f>
        <v>0</v>
      </c>
      <c r="AI274" s="516">
        <f>SUM('3-1'!AI274,'3-2'!AI274)</f>
        <v>0</v>
      </c>
      <c r="AJ274" s="516">
        <f>SUM('3-1'!AJ274,'3-2'!AJ274)</f>
        <v>0</v>
      </c>
      <c r="AK274" s="516">
        <f>SUM('3-1'!AK274,'3-2'!AK274)</f>
        <v>0</v>
      </c>
      <c r="AL274" s="517">
        <f>SUM('3-1'!AL274,'3-2'!AL274)</f>
        <v>0</v>
      </c>
      <c r="AM274" s="515">
        <f>SUM('3-1'!AM274,'3-2'!AM274)</f>
        <v>0</v>
      </c>
      <c r="AN274" s="516">
        <f>SUM('3-1'!AN274,'3-2'!AN274)</f>
        <v>0</v>
      </c>
      <c r="AO274" s="516">
        <f>SUM('3-1'!AO274,'3-2'!AO274)</f>
        <v>0</v>
      </c>
      <c r="AP274" s="516">
        <f>SUM('3-1'!AP274,'3-2'!AP274)</f>
        <v>0</v>
      </c>
      <c r="AQ274" s="517">
        <f>SUM('3-1'!AQ274,'3-2'!AQ274)</f>
        <v>0</v>
      </c>
      <c r="AR274" s="635">
        <f>SUM('3-1'!AR274,'3-2'!AR274)</f>
        <v>0</v>
      </c>
    </row>
    <row r="275" spans="1:44" ht="17.25">
      <c r="A275" s="1651"/>
      <c r="B275" s="1648" t="s">
        <v>75</v>
      </c>
      <c r="C275" s="54" t="s">
        <v>43</v>
      </c>
      <c r="D275" s="242">
        <f t="shared" si="776"/>
        <v>5</v>
      </c>
      <c r="E275" s="259">
        <f t="shared" si="776"/>
        <v>5</v>
      </c>
      <c r="F275" s="259">
        <f t="shared" si="779"/>
        <v>625</v>
      </c>
      <c r="G275" s="259">
        <f t="shared" si="777"/>
        <v>359</v>
      </c>
      <c r="H275" s="638">
        <f t="shared" si="778"/>
        <v>266</v>
      </c>
      <c r="I275" s="372">
        <f>SUM('3-1'!I275,'3-2'!I275)</f>
        <v>0</v>
      </c>
      <c r="J275" s="373">
        <f>SUM('3-1'!J275,'3-2'!J275)</f>
        <v>0</v>
      </c>
      <c r="K275" s="373">
        <f>SUM('3-1'!K275,'3-2'!K275)</f>
        <v>0</v>
      </c>
      <c r="L275" s="373">
        <f>SUM('3-1'!L275,'3-2'!L275)</f>
        <v>0</v>
      </c>
      <c r="M275" s="374">
        <f>SUM('3-1'!M275,'3-2'!M275)</f>
        <v>0</v>
      </c>
      <c r="N275" s="372">
        <f>SUM('3-1'!N275,'3-2'!N275)</f>
        <v>0</v>
      </c>
      <c r="O275" s="373">
        <f>SUM('3-1'!O275,'3-2'!O275)</f>
        <v>0</v>
      </c>
      <c r="P275" s="373">
        <f>SUM('3-1'!P275,'3-2'!P275)</f>
        <v>0</v>
      </c>
      <c r="Q275" s="373">
        <f>SUM('3-1'!Q275,'3-2'!Q275)</f>
        <v>0</v>
      </c>
      <c r="R275" s="374">
        <f>SUM('3-1'!R275,'3-2'!R275)</f>
        <v>0</v>
      </c>
      <c r="S275" s="372">
        <f>SUM('3-1'!S275,'3-2'!S275)</f>
        <v>0</v>
      </c>
      <c r="T275" s="373">
        <f>SUM('3-1'!T275,'3-2'!T275)</f>
        <v>0</v>
      </c>
      <c r="U275" s="373">
        <f>SUM('3-1'!U275,'3-2'!U275)</f>
        <v>0</v>
      </c>
      <c r="V275" s="373">
        <f>SUM('3-1'!V275,'3-2'!V275)</f>
        <v>0</v>
      </c>
      <c r="W275" s="374">
        <f>SUM('3-1'!W275,'3-2'!W275)</f>
        <v>0</v>
      </c>
      <c r="X275" s="372">
        <f>SUM('3-1'!X275,'3-2'!X275)</f>
        <v>0</v>
      </c>
      <c r="Y275" s="373">
        <f>SUM('3-1'!Y275,'3-2'!Y275)</f>
        <v>0</v>
      </c>
      <c r="Z275" s="373">
        <f>SUM('3-1'!Z275,'3-2'!Z275)</f>
        <v>0</v>
      </c>
      <c r="AA275" s="373">
        <f>SUM('3-1'!AA275,'3-2'!AA275)</f>
        <v>0</v>
      </c>
      <c r="AB275" s="374">
        <f>SUM('3-1'!AB275,'3-2'!AB275)</f>
        <v>0</v>
      </c>
      <c r="AC275" s="372">
        <f>SUM('3-1'!AC275,'3-2'!AC275)</f>
        <v>1</v>
      </c>
      <c r="AD275" s="373">
        <f>SUM('3-1'!AD275,'3-2'!AD275)</f>
        <v>1</v>
      </c>
      <c r="AE275" s="373">
        <f>SUM('3-1'!AE275,'3-2'!AE275)</f>
        <v>187</v>
      </c>
      <c r="AF275" s="373">
        <f>SUM('3-1'!AF275,'3-2'!AF275)</f>
        <v>122</v>
      </c>
      <c r="AG275" s="374">
        <f>SUM('3-1'!AG275,'3-2'!AG275)</f>
        <v>65</v>
      </c>
      <c r="AH275" s="372">
        <f>SUM('3-1'!AH275,'3-2'!AH275)</f>
        <v>4</v>
      </c>
      <c r="AI275" s="373">
        <f>SUM('3-1'!AI275,'3-2'!AI275)</f>
        <v>4</v>
      </c>
      <c r="AJ275" s="373">
        <f>SUM('3-1'!AJ275,'3-2'!AJ275)</f>
        <v>438</v>
      </c>
      <c r="AK275" s="373">
        <f>SUM('3-1'!AK275,'3-2'!AK275)</f>
        <v>237</v>
      </c>
      <c r="AL275" s="374">
        <f>SUM('3-1'!AL275,'3-2'!AL275)</f>
        <v>201</v>
      </c>
      <c r="AM275" s="372">
        <f>SUM('3-1'!AM275,'3-2'!AM275)</f>
        <v>0</v>
      </c>
      <c r="AN275" s="373">
        <f>SUM('3-1'!AN275,'3-2'!AN275)</f>
        <v>0</v>
      </c>
      <c r="AO275" s="373">
        <f>SUM('3-1'!AO275,'3-2'!AO275)</f>
        <v>0</v>
      </c>
      <c r="AP275" s="373">
        <f>SUM('3-1'!AP275,'3-2'!AP275)</f>
        <v>0</v>
      </c>
      <c r="AQ275" s="374">
        <f>SUM('3-1'!AQ275,'3-2'!AQ275)</f>
        <v>0</v>
      </c>
      <c r="AR275" s="644">
        <f>SUM('3-1'!AR275,'3-2'!AR275)</f>
        <v>0</v>
      </c>
    </row>
    <row r="276" spans="1:44" ht="18" thickBot="1">
      <c r="A276" s="1652"/>
      <c r="B276" s="1649"/>
      <c r="C276" s="45" t="s">
        <v>44</v>
      </c>
      <c r="D276" s="251">
        <f t="shared" si="776"/>
        <v>5</v>
      </c>
      <c r="E276" s="268">
        <f t="shared" si="776"/>
        <v>5</v>
      </c>
      <c r="F276" s="259">
        <f t="shared" si="779"/>
        <v>625</v>
      </c>
      <c r="G276" s="259">
        <f t="shared" si="777"/>
        <v>359</v>
      </c>
      <c r="H276" s="638">
        <f t="shared" si="778"/>
        <v>266</v>
      </c>
      <c r="I276" s="379">
        <f>SUM('3-1'!I276,'3-2'!I276)</f>
        <v>0</v>
      </c>
      <c r="J276" s="380">
        <f>SUM('3-1'!J276,'3-2'!J276)</f>
        <v>0</v>
      </c>
      <c r="K276" s="380">
        <f>SUM('3-1'!K276,'3-2'!K276)</f>
        <v>0</v>
      </c>
      <c r="L276" s="380">
        <f>SUM('3-1'!L276,'3-2'!L276)</f>
        <v>0</v>
      </c>
      <c r="M276" s="381">
        <f>SUM('3-1'!M276,'3-2'!M276)</f>
        <v>0</v>
      </c>
      <c r="N276" s="379">
        <f>SUM('3-1'!N276,'3-2'!N276)</f>
        <v>0</v>
      </c>
      <c r="O276" s="380">
        <f>SUM('3-1'!O276,'3-2'!O276)</f>
        <v>0</v>
      </c>
      <c r="P276" s="380">
        <f>SUM('3-1'!P276,'3-2'!P276)</f>
        <v>0</v>
      </c>
      <c r="Q276" s="380">
        <f>SUM('3-1'!Q276,'3-2'!Q276)</f>
        <v>0</v>
      </c>
      <c r="R276" s="381">
        <f>SUM('3-1'!R276,'3-2'!R276)</f>
        <v>0</v>
      </c>
      <c r="S276" s="379">
        <f>SUM('3-1'!S276,'3-2'!S276)</f>
        <v>0</v>
      </c>
      <c r="T276" s="380">
        <f>SUM('3-1'!T276,'3-2'!T276)</f>
        <v>0</v>
      </c>
      <c r="U276" s="380">
        <f>SUM('3-1'!U276,'3-2'!U276)</f>
        <v>0</v>
      </c>
      <c r="V276" s="380">
        <f>SUM('3-1'!V276,'3-2'!V276)</f>
        <v>0</v>
      </c>
      <c r="W276" s="381">
        <f>SUM('3-1'!W276,'3-2'!W276)</f>
        <v>0</v>
      </c>
      <c r="X276" s="379">
        <f>SUM('3-1'!X276,'3-2'!X276)</f>
        <v>0</v>
      </c>
      <c r="Y276" s="380">
        <f>SUM('3-1'!Y276,'3-2'!Y276)</f>
        <v>0</v>
      </c>
      <c r="Z276" s="380">
        <f>SUM('3-1'!Z276,'3-2'!Z276)</f>
        <v>0</v>
      </c>
      <c r="AA276" s="380">
        <f>SUM('3-1'!AA276,'3-2'!AA276)</f>
        <v>0</v>
      </c>
      <c r="AB276" s="381">
        <f>SUM('3-1'!AB276,'3-2'!AB276)</f>
        <v>0</v>
      </c>
      <c r="AC276" s="379">
        <f>SUM('3-1'!AC276,'3-2'!AC276)</f>
        <v>1</v>
      </c>
      <c r="AD276" s="380">
        <f>SUM('3-1'!AD276,'3-2'!AD276)</f>
        <v>1</v>
      </c>
      <c r="AE276" s="380">
        <f>SUM('3-1'!AE276,'3-2'!AE276)</f>
        <v>187</v>
      </c>
      <c r="AF276" s="380">
        <f>SUM('3-1'!AF276,'3-2'!AF276)</f>
        <v>122</v>
      </c>
      <c r="AG276" s="381">
        <f>SUM('3-1'!AG276,'3-2'!AG276)</f>
        <v>65</v>
      </c>
      <c r="AH276" s="379">
        <f>SUM('3-1'!AH276,'3-2'!AH276)</f>
        <v>4</v>
      </c>
      <c r="AI276" s="380">
        <f>SUM('3-1'!AI276,'3-2'!AI276)</f>
        <v>4</v>
      </c>
      <c r="AJ276" s="380">
        <f>SUM('3-1'!AJ276,'3-2'!AJ276)</f>
        <v>438</v>
      </c>
      <c r="AK276" s="380">
        <f>SUM('3-1'!AK276,'3-2'!AK276)</f>
        <v>237</v>
      </c>
      <c r="AL276" s="381">
        <f>SUM('3-1'!AL276,'3-2'!AL276)</f>
        <v>201</v>
      </c>
      <c r="AM276" s="379">
        <f>SUM('3-1'!AM276,'3-2'!AM276)</f>
        <v>0</v>
      </c>
      <c r="AN276" s="380">
        <f>SUM('3-1'!AN276,'3-2'!AN276)</f>
        <v>0</v>
      </c>
      <c r="AO276" s="380">
        <f>SUM('3-1'!AO276,'3-2'!AO276)</f>
        <v>0</v>
      </c>
      <c r="AP276" s="380">
        <f>SUM('3-1'!AP276,'3-2'!AP276)</f>
        <v>0</v>
      </c>
      <c r="AQ276" s="381">
        <f>SUM('3-1'!AQ276,'3-2'!AQ276)</f>
        <v>0</v>
      </c>
      <c r="AR276" s="645">
        <f>SUM('3-1'!AR276,'3-2'!AR276)</f>
        <v>0</v>
      </c>
    </row>
    <row r="277" spans="1:44" ht="17.25">
      <c r="A277" s="1650" t="s">
        <v>105</v>
      </c>
      <c r="B277" s="1645" t="s">
        <v>69</v>
      </c>
      <c r="C277" s="183" t="s">
        <v>43</v>
      </c>
      <c r="D277" s="234">
        <f>SUM(I277,N277,S277,X277,AC277,AH277,AM277)</f>
        <v>97.25</v>
      </c>
      <c r="E277" s="323">
        <f>SUM(J277,O277,T277,Y277,AD277,AI277,AN277)</f>
        <v>97.25</v>
      </c>
      <c r="F277" s="323">
        <f>G277+H277</f>
        <v>6623</v>
      </c>
      <c r="G277" s="323">
        <f t="shared" ref="G277:G278" si="780">SUM(L277,Q277,V277,AA277,AF277,AK277,AP277)</f>
        <v>3852</v>
      </c>
      <c r="H277" s="557">
        <f t="shared" ref="H277:H278" si="781">SUM(M277,R277,W277,AB277,AG277,AL277,AQ277)</f>
        <v>2771</v>
      </c>
      <c r="I277" s="236">
        <f>SUM(I279,I281,I283,I285,I287,I289)</f>
        <v>0</v>
      </c>
      <c r="J277" s="237">
        <f>SUM(J279,J281,J283,J285,J287,J289)</f>
        <v>0</v>
      </c>
      <c r="K277" s="237">
        <f t="shared" ref="K277:K292" si="782">L277+M277</f>
        <v>0</v>
      </c>
      <c r="L277" s="237">
        <f t="shared" ref="L277:M277" si="783">SUM(L279,L281,L283,L285,L287,L289)</f>
        <v>0</v>
      </c>
      <c r="M277" s="238">
        <f t="shared" si="783"/>
        <v>0</v>
      </c>
      <c r="N277" s="236">
        <f>SUM(N279,N281,N283,N285,N287,N289)</f>
        <v>39</v>
      </c>
      <c r="O277" s="237">
        <f>SUM(O279,O281,O283,O285,O287,O289)</f>
        <v>39</v>
      </c>
      <c r="P277" s="237">
        <f t="shared" ref="P277:P292" si="784">Q277+R277</f>
        <v>1013</v>
      </c>
      <c r="Q277" s="237">
        <f t="shared" ref="Q277:R277" si="785">SUM(Q279,Q281,Q283,Q285,Q287,Q289)</f>
        <v>1001</v>
      </c>
      <c r="R277" s="238">
        <f t="shared" si="785"/>
        <v>12</v>
      </c>
      <c r="S277" s="236">
        <f>SUM(S279,S281,S283,S285,S287,S289)</f>
        <v>0</v>
      </c>
      <c r="T277" s="237">
        <f>SUM(T279,T281,T283,T285,T287,T289)</f>
        <v>0</v>
      </c>
      <c r="U277" s="237">
        <f t="shared" ref="U277:U292" si="786">V277+W277</f>
        <v>0</v>
      </c>
      <c r="V277" s="237">
        <f t="shared" ref="V277:X277" si="787">SUM(V279,V281,V283,V285,V287,V289)</f>
        <v>0</v>
      </c>
      <c r="W277" s="238">
        <f t="shared" si="787"/>
        <v>0</v>
      </c>
      <c r="X277" s="236">
        <f t="shared" si="787"/>
        <v>40</v>
      </c>
      <c r="Y277" s="237">
        <f t="shared" ref="Y277" si="788">SUM(Y279,Y281,Y283,Y285,Y287,Y289)</f>
        <v>40</v>
      </c>
      <c r="Z277" s="237">
        <f t="shared" ref="Z277:Z292" si="789">AA277+AB277</f>
        <v>3691</v>
      </c>
      <c r="AA277" s="237">
        <f t="shared" ref="AA277:AC277" si="790">SUM(AA279,AA281,AA283,AA285,AA287,AA289)</f>
        <v>1752</v>
      </c>
      <c r="AB277" s="238">
        <f t="shared" si="790"/>
        <v>1939</v>
      </c>
      <c r="AC277" s="236">
        <f t="shared" si="790"/>
        <v>0.25</v>
      </c>
      <c r="AD277" s="237">
        <f t="shared" ref="AD277" si="791">SUM(AD279,AD281,AD283,AD285,AD287,AD289)</f>
        <v>0.25</v>
      </c>
      <c r="AE277" s="237">
        <f t="shared" ref="AE277:AE292" si="792">AF277+AG277</f>
        <v>36</v>
      </c>
      <c r="AF277" s="237">
        <f t="shared" ref="AF277:AH277" si="793">SUM(AF279,AF281,AF283,AF285,AF287,AF289)</f>
        <v>36</v>
      </c>
      <c r="AG277" s="238">
        <f t="shared" si="793"/>
        <v>0</v>
      </c>
      <c r="AH277" s="236">
        <f t="shared" si="793"/>
        <v>18</v>
      </c>
      <c r="AI277" s="237">
        <f t="shared" ref="AI277" si="794">SUM(AI279,AI281,AI283,AI285,AI287,AI289)</f>
        <v>18</v>
      </c>
      <c r="AJ277" s="237">
        <f t="shared" ref="AJ277:AJ292" si="795">AK277+AL277</f>
        <v>1883</v>
      </c>
      <c r="AK277" s="237">
        <f t="shared" ref="AK277:AM277" si="796">SUM(AK279,AK281,AK283,AK285,AK287,AK289)</f>
        <v>1063</v>
      </c>
      <c r="AL277" s="238">
        <f t="shared" si="796"/>
        <v>820</v>
      </c>
      <c r="AM277" s="236">
        <f t="shared" si="796"/>
        <v>0</v>
      </c>
      <c r="AN277" s="237">
        <f t="shared" ref="AN277" si="797">SUM(AN279,AN281,AN283,AN285,AN287,AN289)</f>
        <v>0</v>
      </c>
      <c r="AO277" s="237">
        <f t="shared" ref="AO277:AO292" si="798">AP277+AQ277</f>
        <v>0</v>
      </c>
      <c r="AP277" s="237">
        <f t="shared" ref="AP277:AR277" si="799">SUM(AP279,AP281,AP283,AP285,AP287,AP289)</f>
        <v>0</v>
      </c>
      <c r="AQ277" s="238">
        <f t="shared" si="799"/>
        <v>0</v>
      </c>
      <c r="AR277" s="646">
        <f t="shared" si="799"/>
        <v>154</v>
      </c>
    </row>
    <row r="278" spans="1:44" ht="17.25">
      <c r="A278" s="1651"/>
      <c r="B278" s="1646"/>
      <c r="C278" s="40" t="s">
        <v>44</v>
      </c>
      <c r="D278" s="240">
        <f>SUM(I278,N278,S278,X278,AC278,AH278,AM278)</f>
        <v>83.25</v>
      </c>
      <c r="E278" s="216">
        <f>SUM(J278,O278,T278,Y278,AD278,AI278,AN278)</f>
        <v>83.25</v>
      </c>
      <c r="F278" s="216">
        <f>G278+H278</f>
        <v>5617</v>
      </c>
      <c r="G278" s="216">
        <f t="shared" si="780"/>
        <v>3429</v>
      </c>
      <c r="H278" s="558">
        <f t="shared" si="781"/>
        <v>2188</v>
      </c>
      <c r="I278" s="212">
        <f>SUM(I280,I282,I284,I286,I288,I290)</f>
        <v>0</v>
      </c>
      <c r="J278" s="211">
        <f>SUM(J280,J282,J284,J286,J288,J290)</f>
        <v>0</v>
      </c>
      <c r="K278" s="211">
        <f t="shared" si="782"/>
        <v>0</v>
      </c>
      <c r="L278" s="211">
        <f t="shared" ref="L278:M278" si="800">SUM(L280,L282,L284,L286,L288,L290)</f>
        <v>0</v>
      </c>
      <c r="M278" s="217">
        <f t="shared" si="800"/>
        <v>0</v>
      </c>
      <c r="N278" s="212">
        <f>SUM(N280,N282,N284,N286,N288,N290)</f>
        <v>25</v>
      </c>
      <c r="O278" s="211">
        <f>SUM(O280,O282,O284,O286,O288,O290)</f>
        <v>25</v>
      </c>
      <c r="P278" s="211">
        <f t="shared" si="784"/>
        <v>898</v>
      </c>
      <c r="Q278" s="211">
        <f t="shared" ref="Q278:S278" si="801">SUM(Q280,Q282,Q284,Q286,Q288,Q290)</f>
        <v>889</v>
      </c>
      <c r="R278" s="217">
        <f t="shared" si="801"/>
        <v>9</v>
      </c>
      <c r="S278" s="212">
        <f t="shared" si="801"/>
        <v>0</v>
      </c>
      <c r="T278" s="211">
        <f t="shared" ref="T278" si="802">SUM(T280,T282,T284,T286,T288,T290)</f>
        <v>0</v>
      </c>
      <c r="U278" s="211">
        <f t="shared" si="786"/>
        <v>0</v>
      </c>
      <c r="V278" s="211">
        <f t="shared" ref="V278:W278" si="803">SUM(V280,V282,V284,V286,V288,V290)</f>
        <v>0</v>
      </c>
      <c r="W278" s="217">
        <f t="shared" si="803"/>
        <v>0</v>
      </c>
      <c r="X278" s="212">
        <f>SUM(X280,X282,X284,X286,X288,X290)</f>
        <v>40</v>
      </c>
      <c r="Y278" s="211">
        <f>SUM(Y280,Y282,Y284,Y286,Y288,Y290)</f>
        <v>40</v>
      </c>
      <c r="Z278" s="211">
        <f t="shared" si="789"/>
        <v>3147</v>
      </c>
      <c r="AA278" s="211">
        <f t="shared" ref="AA278:AC278" si="804">SUM(AA280,AA282,AA284,AA286,AA288,AA290)</f>
        <v>1577</v>
      </c>
      <c r="AB278" s="217">
        <f t="shared" si="804"/>
        <v>1570</v>
      </c>
      <c r="AC278" s="212">
        <f t="shared" si="804"/>
        <v>0.25</v>
      </c>
      <c r="AD278" s="211">
        <f t="shared" ref="AD278" si="805">SUM(AD280,AD282,AD284,AD286,AD288,AD290)</f>
        <v>0.25</v>
      </c>
      <c r="AE278" s="211">
        <f t="shared" si="792"/>
        <v>34</v>
      </c>
      <c r="AF278" s="211">
        <f t="shared" ref="AF278:AH278" si="806">SUM(AF280,AF282,AF284,AF286,AF288,AF290)</f>
        <v>34</v>
      </c>
      <c r="AG278" s="217">
        <f t="shared" si="806"/>
        <v>0</v>
      </c>
      <c r="AH278" s="212">
        <f t="shared" si="806"/>
        <v>18</v>
      </c>
      <c r="AI278" s="211">
        <f t="shared" ref="AI278" si="807">SUM(AI280,AI282,AI284,AI286,AI288,AI290)</f>
        <v>18</v>
      </c>
      <c r="AJ278" s="211">
        <f t="shared" si="795"/>
        <v>1538</v>
      </c>
      <c r="AK278" s="211">
        <f t="shared" ref="AK278:AM278" si="808">SUM(AK280,AK282,AK284,AK286,AK288,AK290)</f>
        <v>929</v>
      </c>
      <c r="AL278" s="217">
        <f t="shared" si="808"/>
        <v>609</v>
      </c>
      <c r="AM278" s="212">
        <f t="shared" si="808"/>
        <v>0</v>
      </c>
      <c r="AN278" s="211">
        <f t="shared" ref="AN278" si="809">SUM(AN280,AN282,AN284,AN286,AN288,AN290)</f>
        <v>0</v>
      </c>
      <c r="AO278" s="211">
        <f t="shared" si="798"/>
        <v>0</v>
      </c>
      <c r="AP278" s="211">
        <f t="shared" ref="AP278:AR278" si="810">SUM(AP280,AP282,AP284,AP286,AP288,AP290)</f>
        <v>0</v>
      </c>
      <c r="AQ278" s="217">
        <f t="shared" si="810"/>
        <v>0</v>
      </c>
      <c r="AR278" s="647">
        <f t="shared" si="810"/>
        <v>0</v>
      </c>
    </row>
    <row r="279" spans="1:44" ht="17.25">
      <c r="A279" s="1651"/>
      <c r="B279" s="1647" t="s">
        <v>70</v>
      </c>
      <c r="C279" s="54" t="s">
        <v>43</v>
      </c>
      <c r="D279" s="242">
        <f t="shared" ref="D279:E304" si="811">SUM(I279,N279,S279,X279,AC279,AH279,AM279)</f>
        <v>58.25</v>
      </c>
      <c r="E279" s="259">
        <f t="shared" si="811"/>
        <v>58.25</v>
      </c>
      <c r="F279" s="259">
        <f>G279+H279</f>
        <v>5610</v>
      </c>
      <c r="G279" s="259">
        <f t="shared" ref="G279:G290" si="812">SUM(L279+Q279+V279+AA279+AF279+AK279+AP279)</f>
        <v>2851</v>
      </c>
      <c r="H279" s="638">
        <f t="shared" ref="H279:H290" si="813">SUM(M279+R279+W279+AB279+AG279+AL279+AQ279)</f>
        <v>2759</v>
      </c>
      <c r="I279" s="243">
        <f>SUM('3-1'!I279,'3-2'!I279)</f>
        <v>0</v>
      </c>
      <c r="J279" s="244">
        <f>SUM('3-1'!J279,'3-2'!J279)</f>
        <v>0</v>
      </c>
      <c r="K279" s="244">
        <f>SUM('3-1'!K279,'3-2'!K279)</f>
        <v>0</v>
      </c>
      <c r="L279" s="244">
        <f>SUM('3-1'!L279,'3-2'!L279)</f>
        <v>0</v>
      </c>
      <c r="M279" s="245">
        <f>SUM('3-1'!M279,'3-2'!M279)</f>
        <v>0</v>
      </c>
      <c r="N279" s="243">
        <f>SUM('3-1'!N279,'3-2'!N279)</f>
        <v>0</v>
      </c>
      <c r="O279" s="244">
        <f>SUM('3-1'!O279,'3-2'!O279)</f>
        <v>0</v>
      </c>
      <c r="P279" s="244">
        <f>SUM('3-1'!P279,'3-2'!P279)</f>
        <v>0</v>
      </c>
      <c r="Q279" s="244">
        <f>SUM('3-1'!Q279,'3-2'!Q279)</f>
        <v>0</v>
      </c>
      <c r="R279" s="245">
        <f>SUM('3-1'!R279,'3-2'!R279)</f>
        <v>0</v>
      </c>
      <c r="S279" s="243">
        <f>SUM('3-1'!S279,'3-2'!S279)</f>
        <v>0</v>
      </c>
      <c r="T279" s="244">
        <f>SUM('3-1'!T279,'3-2'!T279)</f>
        <v>0</v>
      </c>
      <c r="U279" s="244">
        <f>SUM('3-1'!U279,'3-2'!U279)</f>
        <v>0</v>
      </c>
      <c r="V279" s="244">
        <f>SUM('3-1'!V279,'3-2'!V279)</f>
        <v>0</v>
      </c>
      <c r="W279" s="245">
        <f>SUM('3-1'!W279,'3-2'!W279)</f>
        <v>0</v>
      </c>
      <c r="X279" s="243">
        <f>SUM('3-1'!X279,'3-2'!X279)</f>
        <v>40</v>
      </c>
      <c r="Y279" s="244">
        <f>SUM('3-1'!Y279,'3-2'!Y279)</f>
        <v>40</v>
      </c>
      <c r="Z279" s="244">
        <f>SUM('3-1'!Z279,'3-2'!Z279)</f>
        <v>3694</v>
      </c>
      <c r="AA279" s="244">
        <f>SUM('3-1'!AA279,'3-2'!AA279)</f>
        <v>1752</v>
      </c>
      <c r="AB279" s="245">
        <f>SUM('3-1'!AB279,'3-2'!AB279)</f>
        <v>1939</v>
      </c>
      <c r="AC279" s="1549">
        <f>SUM('3-1'!AC279,'3-2'!AC279)</f>
        <v>0.25</v>
      </c>
      <c r="AD279" s="1550">
        <f>SUM('3-1'!AD279,'3-2'!AD279)</f>
        <v>0.25</v>
      </c>
      <c r="AE279" s="244">
        <f>SUM('3-1'!AE279,'3-2'!AE279)</f>
        <v>36</v>
      </c>
      <c r="AF279" s="244">
        <f>SUM('3-1'!AF279,'3-2'!AF279)</f>
        <v>36</v>
      </c>
      <c r="AG279" s="245">
        <f>SUM('3-1'!AG279,'3-2'!AG279)</f>
        <v>0</v>
      </c>
      <c r="AH279" s="243">
        <f>SUM('3-1'!AH279,'3-2'!AH279)</f>
        <v>18</v>
      </c>
      <c r="AI279" s="244">
        <f>SUM('3-1'!AI279,'3-2'!AI279)</f>
        <v>18</v>
      </c>
      <c r="AJ279" s="244">
        <f>SUM('3-1'!AJ279,'3-2'!AJ279)</f>
        <v>1883</v>
      </c>
      <c r="AK279" s="244">
        <f>SUM('3-1'!AK279,'3-2'!AK279)</f>
        <v>1063</v>
      </c>
      <c r="AL279" s="245">
        <f>SUM('3-1'!AL279,'3-2'!AL279)</f>
        <v>820</v>
      </c>
      <c r="AM279" s="243">
        <f>SUM('3-1'!AM279,'3-2'!AM279)</f>
        <v>0</v>
      </c>
      <c r="AN279" s="244">
        <f>SUM('3-1'!AN279,'3-2'!AN279)</f>
        <v>0</v>
      </c>
      <c r="AO279" s="244">
        <f>SUM('3-1'!AO279,'3-2'!AO279)</f>
        <v>0</v>
      </c>
      <c r="AP279" s="244">
        <f>SUM('3-1'!AP279,'3-2'!AP279)</f>
        <v>0</v>
      </c>
      <c r="AQ279" s="245">
        <f>SUM('3-1'!AQ279,'3-2'!AQ279)</f>
        <v>0</v>
      </c>
      <c r="AR279" s="644">
        <f>SUM('3-1'!AR279,'3-2'!AR279)</f>
        <v>154</v>
      </c>
    </row>
    <row r="280" spans="1:44" ht="17.25">
      <c r="A280" s="1651"/>
      <c r="B280" s="1646"/>
      <c r="C280" s="40" t="s">
        <v>44</v>
      </c>
      <c r="D280" s="251">
        <f t="shared" si="811"/>
        <v>58.25</v>
      </c>
      <c r="E280" s="268">
        <f t="shared" si="811"/>
        <v>58.25</v>
      </c>
      <c r="F280" s="534">
        <f t="shared" ref="F280:F290" si="814">G280+H280</f>
        <v>4719</v>
      </c>
      <c r="G280" s="534">
        <f t="shared" si="812"/>
        <v>2540</v>
      </c>
      <c r="H280" s="639">
        <f t="shared" si="813"/>
        <v>2179</v>
      </c>
      <c r="I280" s="1528">
        <f>SUM('3-1'!I280,'3-2'!I280)</f>
        <v>0</v>
      </c>
      <c r="J280" s="1529">
        <f>SUM('3-1'!J280,'3-2'!J280)</f>
        <v>0</v>
      </c>
      <c r="K280" s="253">
        <f>SUM('3-1'!K280,'3-2'!K280)</f>
        <v>0</v>
      </c>
      <c r="L280" s="253">
        <f>SUM('3-1'!L280,'3-2'!L280)</f>
        <v>0</v>
      </c>
      <c r="M280" s="254">
        <f>SUM('3-1'!M280,'3-2'!M280)</f>
        <v>0</v>
      </c>
      <c r="N280" s="1519">
        <f>SUM('3-1'!N280,'3-2'!N280)</f>
        <v>0</v>
      </c>
      <c r="O280" s="632">
        <f>SUM('3-1'!O280,'3-2'!O280)</f>
        <v>0</v>
      </c>
      <c r="P280" s="253">
        <f>SUM('3-1'!P280,'3-2'!P280)</f>
        <v>0</v>
      </c>
      <c r="Q280" s="632">
        <f>SUM('3-1'!Q280,'3-2'!Q280)</f>
        <v>0</v>
      </c>
      <c r="R280" s="633">
        <f>SUM('3-1'!R280,'3-2'!R280)</f>
        <v>0</v>
      </c>
      <c r="S280" s="1519">
        <f>SUM('3-1'!S280,'3-2'!S280)</f>
        <v>0</v>
      </c>
      <c r="T280" s="632">
        <f>SUM('3-1'!T280,'3-2'!T280)</f>
        <v>0</v>
      </c>
      <c r="U280" s="253">
        <f>SUM('3-1'!U280,'3-2'!U280)</f>
        <v>0</v>
      </c>
      <c r="V280" s="632">
        <f>SUM('3-1'!V280,'3-2'!V280)</f>
        <v>0</v>
      </c>
      <c r="W280" s="633">
        <f>SUM('3-1'!W280,'3-2'!W280)</f>
        <v>0</v>
      </c>
      <c r="X280" s="252">
        <f>SUM('3-1'!X280,'3-2'!X280)</f>
        <v>40</v>
      </c>
      <c r="Y280" s="253">
        <f>SUM('3-1'!Y280,'3-2'!Y280)</f>
        <v>40</v>
      </c>
      <c r="Z280" s="253">
        <f>SUM('3-1'!Z280,'3-2'!Z280)</f>
        <v>3150</v>
      </c>
      <c r="AA280" s="253">
        <f>SUM('3-1'!AA280,'3-2'!AA280)</f>
        <v>1577</v>
      </c>
      <c r="AB280" s="254">
        <f>SUM('3-1'!AB280,'3-2'!AB280)</f>
        <v>1570</v>
      </c>
      <c r="AC280" s="1551">
        <f>SUM('3-1'!AC280,'3-2'!AC280)</f>
        <v>0.25</v>
      </c>
      <c r="AD280" s="1552">
        <f>SUM('3-1'!AD280,'3-2'!AD280)</f>
        <v>0.25</v>
      </c>
      <c r="AE280" s="253">
        <f>SUM('3-1'!AE280,'3-2'!AE280)</f>
        <v>34</v>
      </c>
      <c r="AF280" s="253">
        <f>SUM('3-1'!AF280,'3-2'!AF280)</f>
        <v>34</v>
      </c>
      <c r="AG280" s="254">
        <f>SUM('3-1'!AG280,'3-2'!AG280)</f>
        <v>0</v>
      </c>
      <c r="AH280" s="252">
        <f>SUM('3-1'!AH280,'3-2'!AH280)</f>
        <v>18</v>
      </c>
      <c r="AI280" s="253">
        <f>SUM('3-1'!AI280,'3-2'!AI280)</f>
        <v>18</v>
      </c>
      <c r="AJ280" s="253">
        <f>SUM('3-1'!AJ280,'3-2'!AJ280)</f>
        <v>1538</v>
      </c>
      <c r="AK280" s="253">
        <f>SUM('3-1'!AK280,'3-2'!AK280)</f>
        <v>929</v>
      </c>
      <c r="AL280" s="254">
        <f>SUM('3-1'!AL280,'3-2'!AL280)</f>
        <v>609</v>
      </c>
      <c r="AM280" s="252">
        <f>SUM('3-1'!AM280,'3-2'!AM280)</f>
        <v>0</v>
      </c>
      <c r="AN280" s="253">
        <f>SUM('3-1'!AN280,'3-2'!AN280)</f>
        <v>0</v>
      </c>
      <c r="AO280" s="253">
        <f>SUM('3-1'!AO280,'3-2'!AO280)</f>
        <v>0</v>
      </c>
      <c r="AP280" s="253">
        <f>SUM('3-1'!AP280,'3-2'!AP280)</f>
        <v>0</v>
      </c>
      <c r="AQ280" s="254">
        <f>SUM('3-1'!AQ280,'3-2'!AQ280)</f>
        <v>0</v>
      </c>
      <c r="AR280" s="645">
        <f>SUM('3-1'!AR280,'3-2'!AR280)</f>
        <v>0</v>
      </c>
    </row>
    <row r="281" spans="1:44" ht="17.25">
      <c r="A281" s="1651"/>
      <c r="B281" s="1647" t="s">
        <v>71</v>
      </c>
      <c r="C281" s="54" t="s">
        <v>43</v>
      </c>
      <c r="D281" s="324">
        <f t="shared" si="811"/>
        <v>0</v>
      </c>
      <c r="E281" s="535">
        <f t="shared" si="811"/>
        <v>0</v>
      </c>
      <c r="F281" s="535">
        <f t="shared" si="814"/>
        <v>0</v>
      </c>
      <c r="G281" s="535">
        <f t="shared" si="812"/>
        <v>0</v>
      </c>
      <c r="H281" s="573">
        <f t="shared" si="813"/>
        <v>0</v>
      </c>
      <c r="I281" s="353">
        <f>SUM('3-1'!I281,'3-2'!I281)</f>
        <v>0</v>
      </c>
      <c r="J281" s="354">
        <f>SUM('3-1'!J281,'3-2'!J281)</f>
        <v>0</v>
      </c>
      <c r="K281" s="354">
        <f>SUM('3-1'!K281,'3-2'!K281)</f>
        <v>0</v>
      </c>
      <c r="L281" s="354">
        <f>SUM('3-1'!L281,'3-2'!L281)</f>
        <v>0</v>
      </c>
      <c r="M281" s="355">
        <f>SUM('3-1'!M281,'3-2'!M281)</f>
        <v>0</v>
      </c>
      <c r="N281" s="353">
        <f>SUM('3-1'!N281,'3-2'!N281)</f>
        <v>0</v>
      </c>
      <c r="O281" s="354">
        <f>SUM('3-1'!O281,'3-2'!O281)</f>
        <v>0</v>
      </c>
      <c r="P281" s="354">
        <f>SUM('3-1'!P281,'3-2'!P281)</f>
        <v>0</v>
      </c>
      <c r="Q281" s="354">
        <f>SUM('3-1'!Q281,'3-2'!Q281)</f>
        <v>0</v>
      </c>
      <c r="R281" s="355">
        <f>SUM('3-1'!R281,'3-2'!R281)</f>
        <v>0</v>
      </c>
      <c r="S281" s="353">
        <f>SUM('3-1'!S281,'3-2'!S281)</f>
        <v>0</v>
      </c>
      <c r="T281" s="354">
        <f>SUM('3-1'!T281,'3-2'!T281)</f>
        <v>0</v>
      </c>
      <c r="U281" s="354">
        <f>SUM('3-1'!U281,'3-2'!U281)</f>
        <v>0</v>
      </c>
      <c r="V281" s="354">
        <f>SUM('3-1'!V281,'3-2'!V281)</f>
        <v>0</v>
      </c>
      <c r="W281" s="355">
        <f>SUM('3-1'!W281,'3-2'!W281)</f>
        <v>0</v>
      </c>
      <c r="X281" s="353">
        <f>SUM('3-1'!X281,'3-2'!X281)</f>
        <v>0</v>
      </c>
      <c r="Y281" s="354">
        <f>SUM('3-1'!Y281,'3-2'!Y281)</f>
        <v>0</v>
      </c>
      <c r="Z281" s="354">
        <f>SUM('3-1'!Z281,'3-2'!Z281)</f>
        <v>0</v>
      </c>
      <c r="AA281" s="354">
        <f>SUM('3-1'!AA281,'3-2'!AA281)</f>
        <v>0</v>
      </c>
      <c r="AB281" s="355">
        <f>SUM('3-1'!AB281,'3-2'!AB281)</f>
        <v>0</v>
      </c>
      <c r="AC281" s="353">
        <f>SUM('3-1'!AC281,'3-2'!AC281)</f>
        <v>0</v>
      </c>
      <c r="AD281" s="354">
        <f>SUM('3-1'!AD281,'3-2'!AD281)</f>
        <v>0</v>
      </c>
      <c r="AE281" s="354">
        <f>SUM('3-1'!AE281,'3-2'!AE281)</f>
        <v>0</v>
      </c>
      <c r="AF281" s="354">
        <f>SUM('3-1'!AF281,'3-2'!AF281)</f>
        <v>0</v>
      </c>
      <c r="AG281" s="355">
        <f>SUM('3-1'!AG281,'3-2'!AG281)</f>
        <v>0</v>
      </c>
      <c r="AH281" s="353">
        <f>SUM('3-1'!AH281,'3-2'!AH281)</f>
        <v>0</v>
      </c>
      <c r="AI281" s="354">
        <f>SUM('3-1'!AI281,'3-2'!AI281)</f>
        <v>0</v>
      </c>
      <c r="AJ281" s="354">
        <f>SUM('3-1'!AJ281,'3-2'!AJ281)</f>
        <v>0</v>
      </c>
      <c r="AK281" s="354">
        <f>SUM('3-1'!AK281,'3-2'!AK281)</f>
        <v>0</v>
      </c>
      <c r="AL281" s="355">
        <f>SUM('3-1'!AL281,'3-2'!AL281)</f>
        <v>0</v>
      </c>
      <c r="AM281" s="353">
        <f>SUM('3-1'!AM281,'3-2'!AM281)</f>
        <v>0</v>
      </c>
      <c r="AN281" s="354">
        <f>SUM('3-1'!AN281,'3-2'!AN281)</f>
        <v>0</v>
      </c>
      <c r="AO281" s="354">
        <f>SUM('3-1'!AO281,'3-2'!AO281)</f>
        <v>0</v>
      </c>
      <c r="AP281" s="354">
        <f>SUM('3-1'!AP281,'3-2'!AP281)</f>
        <v>0</v>
      </c>
      <c r="AQ281" s="355">
        <f>SUM('3-1'!AQ281,'3-2'!AQ281)</f>
        <v>0</v>
      </c>
      <c r="AR281" s="634">
        <f>SUM('3-1'!AR281,'3-2'!AR281)</f>
        <v>0</v>
      </c>
    </row>
    <row r="282" spans="1:44" ht="17.25">
      <c r="A282" s="1651"/>
      <c r="B282" s="1646"/>
      <c r="C282" s="40" t="s">
        <v>44</v>
      </c>
      <c r="D282" s="279">
        <f t="shared" si="811"/>
        <v>0</v>
      </c>
      <c r="E282" s="513">
        <f t="shared" si="811"/>
        <v>0</v>
      </c>
      <c r="F282" s="525">
        <f t="shared" si="814"/>
        <v>0</v>
      </c>
      <c r="G282" s="525">
        <f t="shared" si="812"/>
        <v>0</v>
      </c>
      <c r="H282" s="640">
        <f t="shared" si="813"/>
        <v>0</v>
      </c>
      <c r="I282" s="412">
        <f>SUM('3-1'!I282,'3-2'!I282)</f>
        <v>0</v>
      </c>
      <c r="J282" s="413">
        <f>SUM('3-1'!J282,'3-2'!J282)</f>
        <v>0</v>
      </c>
      <c r="K282" s="413">
        <f>SUM('3-1'!K282,'3-2'!K282)</f>
        <v>0</v>
      </c>
      <c r="L282" s="413">
        <f>SUM('3-1'!L282,'3-2'!L282)</f>
        <v>0</v>
      </c>
      <c r="M282" s="481">
        <f>SUM('3-1'!M282,'3-2'!M282)</f>
        <v>0</v>
      </c>
      <c r="N282" s="1520">
        <f>SUM('3-1'!N282,'3-2'!N282)</f>
        <v>0</v>
      </c>
      <c r="O282" s="1521">
        <f>SUM('3-1'!O282,'3-2'!O282)</f>
        <v>0</v>
      </c>
      <c r="P282" s="413">
        <f>SUM('3-1'!P282,'3-2'!P282)</f>
        <v>0</v>
      </c>
      <c r="Q282" s="1521">
        <f>SUM('3-1'!Q282,'3-2'!Q282)</f>
        <v>0</v>
      </c>
      <c r="R282" s="643">
        <f>SUM('3-1'!R282,'3-2'!R282)</f>
        <v>0</v>
      </c>
      <c r="S282" s="1520">
        <f>SUM('3-1'!S282,'3-2'!S282)</f>
        <v>0</v>
      </c>
      <c r="T282" s="1521">
        <f>SUM('3-1'!T282,'3-2'!T282)</f>
        <v>0</v>
      </c>
      <c r="U282" s="413">
        <f>SUM('3-1'!U282,'3-2'!U282)</f>
        <v>0</v>
      </c>
      <c r="V282" s="1521">
        <f>SUM('3-1'!V282,'3-2'!V282)</f>
        <v>0</v>
      </c>
      <c r="W282" s="643">
        <f>SUM('3-1'!W282,'3-2'!W282)</f>
        <v>0</v>
      </c>
      <c r="X282" s="412">
        <f>SUM('3-1'!X282,'3-2'!X282)</f>
        <v>0</v>
      </c>
      <c r="Y282" s="413">
        <f>SUM('3-1'!Y282,'3-2'!Y282)</f>
        <v>0</v>
      </c>
      <c r="Z282" s="413">
        <f>SUM('3-1'!Z282,'3-2'!Z282)</f>
        <v>0</v>
      </c>
      <c r="AA282" s="413">
        <f>SUM('3-1'!AA282,'3-2'!AA282)</f>
        <v>0</v>
      </c>
      <c r="AB282" s="481">
        <f>SUM('3-1'!AB282,'3-2'!AB282)</f>
        <v>0</v>
      </c>
      <c r="AC282" s="412">
        <f>SUM('3-1'!AC282,'3-2'!AC282)</f>
        <v>0</v>
      </c>
      <c r="AD282" s="413">
        <f>SUM('3-1'!AD282,'3-2'!AD282)</f>
        <v>0</v>
      </c>
      <c r="AE282" s="413">
        <f>SUM('3-1'!AE282,'3-2'!AE282)</f>
        <v>0</v>
      </c>
      <c r="AF282" s="413">
        <f>SUM('3-1'!AF282,'3-2'!AF282)</f>
        <v>0</v>
      </c>
      <c r="AG282" s="481">
        <f>SUM('3-1'!AG282,'3-2'!AG282)</f>
        <v>0</v>
      </c>
      <c r="AH282" s="412">
        <f>SUM('3-1'!AH282,'3-2'!AH282)</f>
        <v>0</v>
      </c>
      <c r="AI282" s="413">
        <f>SUM('3-1'!AI282,'3-2'!AI282)</f>
        <v>0</v>
      </c>
      <c r="AJ282" s="413">
        <f>SUM('3-1'!AJ282,'3-2'!AJ282)</f>
        <v>0</v>
      </c>
      <c r="AK282" s="413">
        <f>SUM('3-1'!AK282,'3-2'!AK282)</f>
        <v>0</v>
      </c>
      <c r="AL282" s="481">
        <f>SUM('3-1'!AL282,'3-2'!AL282)</f>
        <v>0</v>
      </c>
      <c r="AM282" s="412">
        <f>SUM('3-1'!AM282,'3-2'!AM282)</f>
        <v>0</v>
      </c>
      <c r="AN282" s="413">
        <f>SUM('3-1'!AN282,'3-2'!AN282)</f>
        <v>0</v>
      </c>
      <c r="AO282" s="413">
        <f>SUM('3-1'!AO282,'3-2'!AO282)</f>
        <v>0</v>
      </c>
      <c r="AP282" s="413">
        <f>SUM('3-1'!AP282,'3-2'!AP282)</f>
        <v>0</v>
      </c>
      <c r="AQ282" s="481">
        <f>SUM('3-1'!AQ282,'3-2'!AQ282)</f>
        <v>0</v>
      </c>
      <c r="AR282" s="635">
        <f>SUM('3-1'!AR282,'3-2'!AR282)</f>
        <v>0</v>
      </c>
    </row>
    <row r="283" spans="1:44" ht="17.25">
      <c r="A283" s="1651"/>
      <c r="B283" s="1647" t="s">
        <v>72</v>
      </c>
      <c r="C283" s="54" t="s">
        <v>43</v>
      </c>
      <c r="D283" s="242">
        <f t="shared" si="811"/>
        <v>0</v>
      </c>
      <c r="E283" s="259">
        <f t="shared" si="811"/>
        <v>0</v>
      </c>
      <c r="F283" s="259">
        <f t="shared" si="814"/>
        <v>0</v>
      </c>
      <c r="G283" s="259">
        <f t="shared" si="812"/>
        <v>0</v>
      </c>
      <c r="H283" s="638">
        <f t="shared" si="813"/>
        <v>0</v>
      </c>
      <c r="I283" s="243">
        <f>SUM('3-1'!I283,'3-2'!I283)</f>
        <v>0</v>
      </c>
      <c r="J283" s="244">
        <f>SUM('3-1'!J283,'3-2'!J283)</f>
        <v>0</v>
      </c>
      <c r="K283" s="244">
        <f>SUM('3-1'!K283,'3-2'!K283)</f>
        <v>0</v>
      </c>
      <c r="L283" s="244">
        <f>SUM('3-1'!L283,'3-2'!L283)</f>
        <v>0</v>
      </c>
      <c r="M283" s="245">
        <f>SUM('3-1'!M283,'3-2'!M283)</f>
        <v>0</v>
      </c>
      <c r="N283" s="243">
        <f>SUM('3-1'!N283,'3-2'!N283)</f>
        <v>0</v>
      </c>
      <c r="O283" s="244">
        <f>SUM('3-1'!O283,'3-2'!O283)</f>
        <v>0</v>
      </c>
      <c r="P283" s="244">
        <f>SUM('3-1'!P283,'3-2'!P283)</f>
        <v>0</v>
      </c>
      <c r="Q283" s="244">
        <f>SUM('3-1'!Q283,'3-2'!Q283)</f>
        <v>0</v>
      </c>
      <c r="R283" s="245">
        <f>SUM('3-1'!R283,'3-2'!R283)</f>
        <v>0</v>
      </c>
      <c r="S283" s="243">
        <f>SUM('3-1'!S283,'3-2'!S283)</f>
        <v>0</v>
      </c>
      <c r="T283" s="244">
        <f>SUM('3-1'!T283,'3-2'!T283)</f>
        <v>0</v>
      </c>
      <c r="U283" s="244">
        <f>SUM('3-1'!U283,'3-2'!U283)</f>
        <v>0</v>
      </c>
      <c r="V283" s="244">
        <f>SUM('3-1'!V283,'3-2'!V283)</f>
        <v>0</v>
      </c>
      <c r="W283" s="245">
        <f>SUM('3-1'!W283,'3-2'!W283)</f>
        <v>0</v>
      </c>
      <c r="X283" s="243">
        <f>SUM('3-1'!X283,'3-2'!X283)</f>
        <v>0</v>
      </c>
      <c r="Y283" s="244">
        <f>SUM('3-1'!Y283,'3-2'!Y283)</f>
        <v>0</v>
      </c>
      <c r="Z283" s="244">
        <f>SUM('3-1'!Z283,'3-2'!Z283)</f>
        <v>0</v>
      </c>
      <c r="AA283" s="244">
        <f>SUM('3-1'!AA283,'3-2'!AA283)</f>
        <v>0</v>
      </c>
      <c r="AB283" s="245">
        <f>SUM('3-1'!AB283,'3-2'!AB283)</f>
        <v>0</v>
      </c>
      <c r="AC283" s="243">
        <f>SUM('3-1'!AC283,'3-2'!AC283)</f>
        <v>0</v>
      </c>
      <c r="AD283" s="244">
        <f>SUM('3-1'!AD283,'3-2'!AD283)</f>
        <v>0</v>
      </c>
      <c r="AE283" s="244">
        <f>SUM('3-1'!AE283,'3-2'!AE283)</f>
        <v>0</v>
      </c>
      <c r="AF283" s="244">
        <f>SUM('3-1'!AF283,'3-2'!AF283)</f>
        <v>0</v>
      </c>
      <c r="AG283" s="245">
        <f>SUM('3-1'!AG283,'3-2'!AG283)</f>
        <v>0</v>
      </c>
      <c r="AH283" s="243">
        <f>SUM('3-1'!AH283,'3-2'!AH283)</f>
        <v>0</v>
      </c>
      <c r="AI283" s="244">
        <f>SUM('3-1'!AI283,'3-2'!AI283)</f>
        <v>0</v>
      </c>
      <c r="AJ283" s="244">
        <f>SUM('3-1'!AJ283,'3-2'!AJ283)</f>
        <v>0</v>
      </c>
      <c r="AK283" s="244">
        <f>SUM('3-1'!AK283,'3-2'!AK283)</f>
        <v>0</v>
      </c>
      <c r="AL283" s="245">
        <f>SUM('3-1'!AL283,'3-2'!AL283)</f>
        <v>0</v>
      </c>
      <c r="AM283" s="243">
        <f>SUM('3-1'!AM283,'3-2'!AM283)</f>
        <v>0</v>
      </c>
      <c r="AN283" s="244">
        <f>SUM('3-1'!AN283,'3-2'!AN283)</f>
        <v>0</v>
      </c>
      <c r="AO283" s="244">
        <f>SUM('3-1'!AO283,'3-2'!AO283)</f>
        <v>0</v>
      </c>
      <c r="AP283" s="244">
        <f>SUM('3-1'!AP283,'3-2'!AP283)</f>
        <v>0</v>
      </c>
      <c r="AQ283" s="245">
        <f>SUM('3-1'!AQ283,'3-2'!AQ283)</f>
        <v>0</v>
      </c>
      <c r="AR283" s="644">
        <f>SUM('3-1'!AR283,'3-2'!AR283)</f>
        <v>0</v>
      </c>
    </row>
    <row r="284" spans="1:44" ht="17.25">
      <c r="A284" s="1651"/>
      <c r="B284" s="1646"/>
      <c r="C284" s="40" t="s">
        <v>44</v>
      </c>
      <c r="D284" s="251">
        <f t="shared" si="811"/>
        <v>0</v>
      </c>
      <c r="E284" s="268">
        <f t="shared" si="811"/>
        <v>0</v>
      </c>
      <c r="F284" s="534">
        <f t="shared" si="814"/>
        <v>0</v>
      </c>
      <c r="G284" s="534">
        <f t="shared" si="812"/>
        <v>0</v>
      </c>
      <c r="H284" s="639">
        <f t="shared" si="813"/>
        <v>0</v>
      </c>
      <c r="I284" s="252">
        <f>SUM('3-1'!I284,'3-2'!I284)</f>
        <v>0</v>
      </c>
      <c r="J284" s="253">
        <f>SUM('3-1'!J284,'3-2'!J284)</f>
        <v>0</v>
      </c>
      <c r="K284" s="253">
        <f>SUM('3-1'!K284,'3-2'!K284)</f>
        <v>0</v>
      </c>
      <c r="L284" s="253">
        <f>SUM('3-1'!L284,'3-2'!L284)</f>
        <v>0</v>
      </c>
      <c r="M284" s="254">
        <f>SUM('3-1'!M284,'3-2'!M284)</f>
        <v>0</v>
      </c>
      <c r="N284" s="1519">
        <f>SUM('3-1'!N284,'3-2'!N284)</f>
        <v>0</v>
      </c>
      <c r="O284" s="632">
        <f>SUM('3-1'!O284,'3-2'!O284)</f>
        <v>0</v>
      </c>
      <c r="P284" s="253">
        <f>SUM('3-1'!P284,'3-2'!P284)</f>
        <v>0</v>
      </c>
      <c r="Q284" s="632">
        <f>SUM('3-1'!Q284,'3-2'!Q284)</f>
        <v>0</v>
      </c>
      <c r="R284" s="633">
        <f>SUM('3-1'!R284,'3-2'!R284)</f>
        <v>0</v>
      </c>
      <c r="S284" s="1519">
        <f>SUM('3-1'!S284,'3-2'!S284)</f>
        <v>0</v>
      </c>
      <c r="T284" s="632">
        <f>SUM('3-1'!T284,'3-2'!T284)</f>
        <v>0</v>
      </c>
      <c r="U284" s="253">
        <f>SUM('3-1'!U284,'3-2'!U284)</f>
        <v>0</v>
      </c>
      <c r="V284" s="632">
        <f>SUM('3-1'!V284,'3-2'!V284)</f>
        <v>0</v>
      </c>
      <c r="W284" s="633">
        <f>SUM('3-1'!W284,'3-2'!W284)</f>
        <v>0</v>
      </c>
      <c r="X284" s="252">
        <f>SUM('3-1'!X284,'3-2'!X284)</f>
        <v>0</v>
      </c>
      <c r="Y284" s="253">
        <f>SUM('3-1'!Y284,'3-2'!Y284)</f>
        <v>0</v>
      </c>
      <c r="Z284" s="253">
        <f>SUM('3-1'!Z284,'3-2'!Z284)</f>
        <v>0</v>
      </c>
      <c r="AA284" s="253">
        <f>SUM('3-1'!AA284,'3-2'!AA284)</f>
        <v>0</v>
      </c>
      <c r="AB284" s="254">
        <f>SUM('3-1'!AB284,'3-2'!AB284)</f>
        <v>0</v>
      </c>
      <c r="AC284" s="252">
        <f>SUM('3-1'!AC284,'3-2'!AC284)</f>
        <v>0</v>
      </c>
      <c r="AD284" s="253">
        <f>SUM('3-1'!AD284,'3-2'!AD284)</f>
        <v>0</v>
      </c>
      <c r="AE284" s="253">
        <f>SUM('3-1'!AE284,'3-2'!AE284)</f>
        <v>0</v>
      </c>
      <c r="AF284" s="253">
        <f>SUM('3-1'!AF284,'3-2'!AF284)</f>
        <v>0</v>
      </c>
      <c r="AG284" s="254">
        <f>SUM('3-1'!AG284,'3-2'!AG284)</f>
        <v>0</v>
      </c>
      <c r="AH284" s="252">
        <f>SUM('3-1'!AH284,'3-2'!AH284)</f>
        <v>0</v>
      </c>
      <c r="AI284" s="253">
        <f>SUM('3-1'!AI284,'3-2'!AI284)</f>
        <v>0</v>
      </c>
      <c r="AJ284" s="253">
        <f>SUM('3-1'!AJ284,'3-2'!AJ284)</f>
        <v>0</v>
      </c>
      <c r="AK284" s="253">
        <f>SUM('3-1'!AK284,'3-2'!AK284)</f>
        <v>0</v>
      </c>
      <c r="AL284" s="254">
        <f>SUM('3-1'!AL284,'3-2'!AL284)</f>
        <v>0</v>
      </c>
      <c r="AM284" s="252">
        <f>SUM('3-1'!AM284,'3-2'!AM284)</f>
        <v>0</v>
      </c>
      <c r="AN284" s="253">
        <f>SUM('3-1'!AN284,'3-2'!AN284)</f>
        <v>0</v>
      </c>
      <c r="AO284" s="253">
        <f>SUM('3-1'!AO284,'3-2'!AO284)</f>
        <v>0</v>
      </c>
      <c r="AP284" s="253">
        <f>SUM('3-1'!AP284,'3-2'!AP284)</f>
        <v>0</v>
      </c>
      <c r="AQ284" s="254">
        <f>SUM('3-1'!AQ284,'3-2'!AQ284)</f>
        <v>0</v>
      </c>
      <c r="AR284" s="645">
        <f>SUM('3-1'!AR284,'3-2'!AR284)</f>
        <v>0</v>
      </c>
    </row>
    <row r="285" spans="1:44" ht="17.25">
      <c r="A285" s="1651"/>
      <c r="B285" s="1647" t="s">
        <v>73</v>
      </c>
      <c r="C285" s="54" t="s">
        <v>43</v>
      </c>
      <c r="D285" s="324">
        <f t="shared" si="811"/>
        <v>0</v>
      </c>
      <c r="E285" s="535">
        <f t="shared" si="811"/>
        <v>0</v>
      </c>
      <c r="F285" s="535">
        <f t="shared" si="814"/>
        <v>0</v>
      </c>
      <c r="G285" s="535">
        <f t="shared" si="812"/>
        <v>0</v>
      </c>
      <c r="H285" s="573">
        <f t="shared" si="813"/>
        <v>0</v>
      </c>
      <c r="I285" s="353">
        <f>SUM('3-1'!I285,'3-2'!I285)</f>
        <v>0</v>
      </c>
      <c r="J285" s="354">
        <f>SUM('3-1'!J285,'3-2'!J285)</f>
        <v>0</v>
      </c>
      <c r="K285" s="354">
        <f>SUM('3-1'!K285,'3-2'!K285)</f>
        <v>0</v>
      </c>
      <c r="L285" s="354">
        <f>SUM('3-1'!L285,'3-2'!L285)</f>
        <v>0</v>
      </c>
      <c r="M285" s="355">
        <f>SUM('3-1'!M285,'3-2'!M285)</f>
        <v>0</v>
      </c>
      <c r="N285" s="353">
        <f>SUM('3-1'!N285,'3-2'!N285)</f>
        <v>0</v>
      </c>
      <c r="O285" s="354">
        <f>SUM('3-1'!O285,'3-2'!O285)</f>
        <v>0</v>
      </c>
      <c r="P285" s="354">
        <f>SUM('3-1'!P285,'3-2'!P285)</f>
        <v>0</v>
      </c>
      <c r="Q285" s="354">
        <f>SUM('3-1'!Q285,'3-2'!Q285)</f>
        <v>0</v>
      </c>
      <c r="R285" s="355">
        <f>SUM('3-1'!R285,'3-2'!R285)</f>
        <v>0</v>
      </c>
      <c r="S285" s="353">
        <f>SUM('3-1'!S285,'3-2'!S285)</f>
        <v>0</v>
      </c>
      <c r="T285" s="354">
        <f>SUM('3-1'!T285,'3-2'!T285)</f>
        <v>0</v>
      </c>
      <c r="U285" s="354">
        <f>SUM('3-1'!U285,'3-2'!U285)</f>
        <v>0</v>
      </c>
      <c r="V285" s="354">
        <f>SUM('3-1'!V285,'3-2'!V285)</f>
        <v>0</v>
      </c>
      <c r="W285" s="355">
        <f>SUM('3-1'!W285,'3-2'!W285)</f>
        <v>0</v>
      </c>
      <c r="X285" s="353">
        <f>SUM('3-1'!X285,'3-2'!X285)</f>
        <v>0</v>
      </c>
      <c r="Y285" s="354">
        <f>SUM('3-1'!Y285,'3-2'!Y285)</f>
        <v>0</v>
      </c>
      <c r="Z285" s="354">
        <f>SUM('3-1'!Z285,'3-2'!Z285)</f>
        <v>0</v>
      </c>
      <c r="AA285" s="354">
        <f>SUM('3-1'!AA285,'3-2'!AA285)</f>
        <v>0</v>
      </c>
      <c r="AB285" s="355">
        <f>SUM('3-1'!AB285,'3-2'!AB285)</f>
        <v>0</v>
      </c>
      <c r="AC285" s="353">
        <f>SUM('3-1'!AC285,'3-2'!AC285)</f>
        <v>0</v>
      </c>
      <c r="AD285" s="354">
        <f>SUM('3-1'!AD285,'3-2'!AD285)</f>
        <v>0</v>
      </c>
      <c r="AE285" s="354">
        <f>SUM('3-1'!AE285,'3-2'!AE285)</f>
        <v>0</v>
      </c>
      <c r="AF285" s="354">
        <f>SUM('3-1'!AF285,'3-2'!AF285)</f>
        <v>0</v>
      </c>
      <c r="AG285" s="355">
        <f>SUM('3-1'!AG285,'3-2'!AG285)</f>
        <v>0</v>
      </c>
      <c r="AH285" s="353">
        <f>SUM('3-1'!AH285,'3-2'!AH285)</f>
        <v>0</v>
      </c>
      <c r="AI285" s="354">
        <f>SUM('3-1'!AI285,'3-2'!AI285)</f>
        <v>0</v>
      </c>
      <c r="AJ285" s="354">
        <f>SUM('3-1'!AJ285,'3-2'!AJ285)</f>
        <v>0</v>
      </c>
      <c r="AK285" s="354">
        <f>SUM('3-1'!AK285,'3-2'!AK285)</f>
        <v>0</v>
      </c>
      <c r="AL285" s="355">
        <f>SUM('3-1'!AL285,'3-2'!AL285)</f>
        <v>0</v>
      </c>
      <c r="AM285" s="353">
        <f>SUM('3-1'!AM285,'3-2'!AM285)</f>
        <v>0</v>
      </c>
      <c r="AN285" s="354">
        <f>SUM('3-1'!AN285,'3-2'!AN285)</f>
        <v>0</v>
      </c>
      <c r="AO285" s="354">
        <f>SUM('3-1'!AO285,'3-2'!AO285)</f>
        <v>0</v>
      </c>
      <c r="AP285" s="354">
        <f>SUM('3-1'!AP285,'3-2'!AP285)</f>
        <v>0</v>
      </c>
      <c r="AQ285" s="355">
        <f>SUM('3-1'!AQ285,'3-2'!AQ285)</f>
        <v>0</v>
      </c>
      <c r="AR285" s="634">
        <f>SUM('3-1'!AR285,'3-2'!AR285)</f>
        <v>0</v>
      </c>
    </row>
    <row r="286" spans="1:44" ht="17.25">
      <c r="A286" s="1651"/>
      <c r="B286" s="1646"/>
      <c r="C286" s="40" t="s">
        <v>44</v>
      </c>
      <c r="D286" s="279">
        <f t="shared" si="811"/>
        <v>0</v>
      </c>
      <c r="E286" s="513">
        <f t="shared" si="811"/>
        <v>0</v>
      </c>
      <c r="F286" s="525">
        <f t="shared" si="814"/>
        <v>0</v>
      </c>
      <c r="G286" s="525">
        <f t="shared" si="812"/>
        <v>0</v>
      </c>
      <c r="H286" s="640">
        <f t="shared" si="813"/>
        <v>0</v>
      </c>
      <c r="I286" s="412">
        <f>SUM('3-1'!I286,'3-2'!I286)</f>
        <v>0</v>
      </c>
      <c r="J286" s="413">
        <f>SUM('3-1'!J286,'3-2'!J286)</f>
        <v>0</v>
      </c>
      <c r="K286" s="413">
        <f>SUM('3-1'!K286,'3-2'!K286)</f>
        <v>0</v>
      </c>
      <c r="L286" s="413">
        <f>SUM('3-1'!L286,'3-2'!L286)</f>
        <v>0</v>
      </c>
      <c r="M286" s="481">
        <f>SUM('3-1'!M286,'3-2'!M286)</f>
        <v>0</v>
      </c>
      <c r="N286" s="1520">
        <f>SUM('3-1'!N286,'3-2'!N286)</f>
        <v>0</v>
      </c>
      <c r="O286" s="1521">
        <f>SUM('3-1'!O286,'3-2'!O286)</f>
        <v>0</v>
      </c>
      <c r="P286" s="413">
        <f>SUM('3-1'!P286,'3-2'!P286)</f>
        <v>0</v>
      </c>
      <c r="Q286" s="1521">
        <f>SUM('3-1'!Q286,'3-2'!Q286)</f>
        <v>0</v>
      </c>
      <c r="R286" s="643">
        <f>SUM('3-1'!R286,'3-2'!R286)</f>
        <v>0</v>
      </c>
      <c r="S286" s="1520">
        <f>SUM('3-1'!S286,'3-2'!S286)</f>
        <v>0</v>
      </c>
      <c r="T286" s="1521">
        <f>SUM('3-1'!T286,'3-2'!T286)</f>
        <v>0</v>
      </c>
      <c r="U286" s="413">
        <f>SUM('3-1'!U286,'3-2'!U286)</f>
        <v>0</v>
      </c>
      <c r="V286" s="1521">
        <f>SUM('3-1'!V286,'3-2'!V286)</f>
        <v>0</v>
      </c>
      <c r="W286" s="643">
        <f>SUM('3-1'!W286,'3-2'!W286)</f>
        <v>0</v>
      </c>
      <c r="X286" s="412">
        <f>SUM('3-1'!X286,'3-2'!X286)</f>
        <v>0</v>
      </c>
      <c r="Y286" s="413">
        <f>SUM('3-1'!Y286,'3-2'!Y286)</f>
        <v>0</v>
      </c>
      <c r="Z286" s="413">
        <f>SUM('3-1'!Z286,'3-2'!Z286)</f>
        <v>0</v>
      </c>
      <c r="AA286" s="413">
        <f>SUM('3-1'!AA286,'3-2'!AA286)</f>
        <v>0</v>
      </c>
      <c r="AB286" s="481">
        <f>SUM('3-1'!AB286,'3-2'!AB286)</f>
        <v>0</v>
      </c>
      <c r="AC286" s="412">
        <f>SUM('3-1'!AC286,'3-2'!AC286)</f>
        <v>0</v>
      </c>
      <c r="AD286" s="413">
        <f>SUM('3-1'!AD286,'3-2'!AD286)</f>
        <v>0</v>
      </c>
      <c r="AE286" s="413">
        <f>SUM('3-1'!AE286,'3-2'!AE286)</f>
        <v>0</v>
      </c>
      <c r="AF286" s="413">
        <f>SUM('3-1'!AF286,'3-2'!AF286)</f>
        <v>0</v>
      </c>
      <c r="AG286" s="481">
        <f>SUM('3-1'!AG286,'3-2'!AG286)</f>
        <v>0</v>
      </c>
      <c r="AH286" s="412">
        <f>SUM('3-1'!AH286,'3-2'!AH286)</f>
        <v>0</v>
      </c>
      <c r="AI286" s="413">
        <f>SUM('3-1'!AI286,'3-2'!AI286)</f>
        <v>0</v>
      </c>
      <c r="AJ286" s="413">
        <f>SUM('3-1'!AJ286,'3-2'!AJ286)</f>
        <v>0</v>
      </c>
      <c r="AK286" s="413">
        <f>SUM('3-1'!AK286,'3-2'!AK286)</f>
        <v>0</v>
      </c>
      <c r="AL286" s="481">
        <f>SUM('3-1'!AL286,'3-2'!AL286)</f>
        <v>0</v>
      </c>
      <c r="AM286" s="412">
        <f>SUM('3-1'!AM286,'3-2'!AM286)</f>
        <v>0</v>
      </c>
      <c r="AN286" s="413">
        <f>SUM('3-1'!AN286,'3-2'!AN286)</f>
        <v>0</v>
      </c>
      <c r="AO286" s="413">
        <f>SUM('3-1'!AO286,'3-2'!AO286)</f>
        <v>0</v>
      </c>
      <c r="AP286" s="413">
        <f>SUM('3-1'!AP286,'3-2'!AP286)</f>
        <v>0</v>
      </c>
      <c r="AQ286" s="481">
        <f>SUM('3-1'!AQ286,'3-2'!AQ286)</f>
        <v>0</v>
      </c>
      <c r="AR286" s="635">
        <f>SUM('3-1'!AR286,'3-2'!AR286)</f>
        <v>0</v>
      </c>
    </row>
    <row r="287" spans="1:44" ht="17.25">
      <c r="A287" s="1651"/>
      <c r="B287" s="1647" t="s">
        <v>74</v>
      </c>
      <c r="C287" s="54" t="s">
        <v>43</v>
      </c>
      <c r="D287" s="242">
        <f t="shared" si="811"/>
        <v>39</v>
      </c>
      <c r="E287" s="259">
        <f t="shared" si="811"/>
        <v>39</v>
      </c>
      <c r="F287" s="259">
        <f t="shared" si="814"/>
        <v>1013</v>
      </c>
      <c r="G287" s="259">
        <f t="shared" si="812"/>
        <v>1001</v>
      </c>
      <c r="H287" s="638">
        <f t="shared" si="813"/>
        <v>12</v>
      </c>
      <c r="I287" s="243">
        <f>SUM('3-1'!I287,'3-2'!I287)</f>
        <v>0</v>
      </c>
      <c r="J287" s="244">
        <f>SUM('3-1'!J287,'3-2'!J287)</f>
        <v>0</v>
      </c>
      <c r="K287" s="244">
        <f>SUM('3-1'!K287,'3-2'!K287)</f>
        <v>0</v>
      </c>
      <c r="L287" s="244">
        <f>SUM('3-1'!L287,'3-2'!L287)</f>
        <v>0</v>
      </c>
      <c r="M287" s="245">
        <f>SUM('3-1'!M287,'3-2'!M287)</f>
        <v>0</v>
      </c>
      <c r="N287" s="243">
        <f>SUM('3-1'!N287,'3-2'!N287)</f>
        <v>39</v>
      </c>
      <c r="O287" s="244">
        <f>SUM('3-1'!O287,'3-2'!O287)</f>
        <v>39</v>
      </c>
      <c r="P287" s="244">
        <f>SUM('3-1'!P287,'3-2'!P287)</f>
        <v>1013</v>
      </c>
      <c r="Q287" s="244">
        <f>SUM('3-1'!Q287,'3-2'!Q287)</f>
        <v>1001</v>
      </c>
      <c r="R287" s="245">
        <f>SUM('3-1'!R287,'3-2'!R287)</f>
        <v>12</v>
      </c>
      <c r="S287" s="243">
        <f>SUM('3-1'!S287,'3-2'!S287)</f>
        <v>0</v>
      </c>
      <c r="T287" s="244">
        <f>SUM('3-1'!T287,'3-2'!T287)</f>
        <v>0</v>
      </c>
      <c r="U287" s="244">
        <f>SUM('3-1'!U287,'3-2'!U287)</f>
        <v>0</v>
      </c>
      <c r="V287" s="244">
        <f>SUM('3-1'!V287,'3-2'!V287)</f>
        <v>0</v>
      </c>
      <c r="W287" s="245">
        <f>SUM('3-1'!W287,'3-2'!W287)</f>
        <v>0</v>
      </c>
      <c r="X287" s="243">
        <f>SUM('3-1'!X287,'3-2'!X287)</f>
        <v>0</v>
      </c>
      <c r="Y287" s="244">
        <f>SUM('3-1'!Y287,'3-2'!Y287)</f>
        <v>0</v>
      </c>
      <c r="Z287" s="244">
        <f>SUM('3-1'!Z287,'3-2'!Z287)</f>
        <v>0</v>
      </c>
      <c r="AA287" s="244">
        <f>SUM('3-1'!AA287,'3-2'!AA287)</f>
        <v>0</v>
      </c>
      <c r="AB287" s="245">
        <f>SUM('3-1'!AB287,'3-2'!AB287)</f>
        <v>0</v>
      </c>
      <c r="AC287" s="243">
        <f>SUM('3-1'!AC287,'3-2'!AC287)</f>
        <v>0</v>
      </c>
      <c r="AD287" s="244">
        <f>SUM('3-1'!AD287,'3-2'!AD287)</f>
        <v>0</v>
      </c>
      <c r="AE287" s="244">
        <f>SUM('3-1'!AE287,'3-2'!AE287)</f>
        <v>0</v>
      </c>
      <c r="AF287" s="244">
        <f>SUM('3-1'!AF287,'3-2'!AF287)</f>
        <v>0</v>
      </c>
      <c r="AG287" s="245">
        <f>SUM('3-1'!AG287,'3-2'!AG287)</f>
        <v>0</v>
      </c>
      <c r="AH287" s="243">
        <f>SUM('3-1'!AH287,'3-2'!AH287)</f>
        <v>0</v>
      </c>
      <c r="AI287" s="244">
        <f>SUM('3-1'!AI287,'3-2'!AI287)</f>
        <v>0</v>
      </c>
      <c r="AJ287" s="244">
        <f>SUM('3-1'!AJ287,'3-2'!AJ287)</f>
        <v>0</v>
      </c>
      <c r="AK287" s="244">
        <f>SUM('3-1'!AK287,'3-2'!AK287)</f>
        <v>0</v>
      </c>
      <c r="AL287" s="245">
        <f>SUM('3-1'!AL287,'3-2'!AL287)</f>
        <v>0</v>
      </c>
      <c r="AM287" s="243">
        <f>SUM('3-1'!AM287,'3-2'!AM287)</f>
        <v>0</v>
      </c>
      <c r="AN287" s="244">
        <f>SUM('3-1'!AN287,'3-2'!AN287)</f>
        <v>0</v>
      </c>
      <c r="AO287" s="244">
        <f>SUM('3-1'!AO287,'3-2'!AO287)</f>
        <v>0</v>
      </c>
      <c r="AP287" s="244">
        <f>SUM('3-1'!AP287,'3-2'!AP287)</f>
        <v>0</v>
      </c>
      <c r="AQ287" s="245">
        <f>SUM('3-1'!AQ287,'3-2'!AQ287)</f>
        <v>0</v>
      </c>
      <c r="AR287" s="644">
        <f>SUM('3-1'!AR287,'3-2'!AR287)</f>
        <v>0</v>
      </c>
    </row>
    <row r="288" spans="1:44" ht="17.25">
      <c r="A288" s="1651"/>
      <c r="B288" s="1646"/>
      <c r="C288" s="40" t="s">
        <v>44</v>
      </c>
      <c r="D288" s="251">
        <f t="shared" si="811"/>
        <v>25</v>
      </c>
      <c r="E288" s="268">
        <f t="shared" si="811"/>
        <v>25</v>
      </c>
      <c r="F288" s="534">
        <f t="shared" si="814"/>
        <v>898</v>
      </c>
      <c r="G288" s="534">
        <f t="shared" si="812"/>
        <v>889</v>
      </c>
      <c r="H288" s="639">
        <f t="shared" si="813"/>
        <v>9</v>
      </c>
      <c r="I288" s="252">
        <f>SUM('3-1'!I288,'3-2'!I288)</f>
        <v>0</v>
      </c>
      <c r="J288" s="253">
        <f>SUM('3-1'!J288,'3-2'!J288)</f>
        <v>0</v>
      </c>
      <c r="K288" s="253">
        <f>SUM('3-1'!K288,'3-2'!K288)</f>
        <v>0</v>
      </c>
      <c r="L288" s="253">
        <f>SUM('3-1'!L288,'3-2'!L288)</f>
        <v>0</v>
      </c>
      <c r="M288" s="254">
        <f>SUM('3-1'!M288,'3-2'!M288)</f>
        <v>0</v>
      </c>
      <c r="N288" s="252">
        <f>SUM('3-1'!N288,'3-2'!N288)</f>
        <v>25</v>
      </c>
      <c r="O288" s="253">
        <f>SUM('3-1'!O288,'3-2'!O288)</f>
        <v>25</v>
      </c>
      <c r="P288" s="253">
        <f>SUM('3-1'!P288,'3-2'!P288)</f>
        <v>898</v>
      </c>
      <c r="Q288" s="253">
        <f>SUM('3-1'!Q288,'3-2'!Q288)</f>
        <v>889</v>
      </c>
      <c r="R288" s="254">
        <f>SUM('3-1'!R288,'3-2'!R288)</f>
        <v>9</v>
      </c>
      <c r="S288" s="252">
        <f>SUM('3-1'!S288,'3-2'!S288)</f>
        <v>0</v>
      </c>
      <c r="T288" s="253">
        <f>SUM('3-1'!T288,'3-2'!T288)</f>
        <v>0</v>
      </c>
      <c r="U288" s="253">
        <f>SUM('3-1'!U288,'3-2'!U288)</f>
        <v>0</v>
      </c>
      <c r="V288" s="253">
        <f>SUM('3-1'!V288,'3-2'!V288)</f>
        <v>0</v>
      </c>
      <c r="W288" s="254">
        <f>SUM('3-1'!W288,'3-2'!W288)</f>
        <v>0</v>
      </c>
      <c r="X288" s="252">
        <f>SUM('3-1'!X288,'3-2'!X288)</f>
        <v>0</v>
      </c>
      <c r="Y288" s="253">
        <f>SUM('3-1'!Y288,'3-2'!Y288)</f>
        <v>0</v>
      </c>
      <c r="Z288" s="253">
        <f>SUM('3-1'!Z288,'3-2'!Z288)</f>
        <v>0</v>
      </c>
      <c r="AA288" s="253">
        <f>SUM('3-1'!AA288,'3-2'!AA288)</f>
        <v>0</v>
      </c>
      <c r="AB288" s="254">
        <f>SUM('3-1'!AB288,'3-2'!AB288)</f>
        <v>0</v>
      </c>
      <c r="AC288" s="252">
        <f>SUM('3-1'!AC288,'3-2'!AC288)</f>
        <v>0</v>
      </c>
      <c r="AD288" s="253">
        <f>SUM('3-1'!AD288,'3-2'!AD288)</f>
        <v>0</v>
      </c>
      <c r="AE288" s="253">
        <f>SUM('3-1'!AE288,'3-2'!AE288)</f>
        <v>0</v>
      </c>
      <c r="AF288" s="253">
        <f>SUM('3-1'!AF288,'3-2'!AF288)</f>
        <v>0</v>
      </c>
      <c r="AG288" s="254">
        <f>SUM('3-1'!AG288,'3-2'!AG288)</f>
        <v>0</v>
      </c>
      <c r="AH288" s="252">
        <f>SUM('3-1'!AH288,'3-2'!AH288)</f>
        <v>0</v>
      </c>
      <c r="AI288" s="253">
        <f>SUM('3-1'!AI288,'3-2'!AI288)</f>
        <v>0</v>
      </c>
      <c r="AJ288" s="253">
        <f>SUM('3-1'!AJ288,'3-2'!AJ288)</f>
        <v>0</v>
      </c>
      <c r="AK288" s="253">
        <f>SUM('3-1'!AK288,'3-2'!AK288)</f>
        <v>0</v>
      </c>
      <c r="AL288" s="254">
        <f>SUM('3-1'!AL288,'3-2'!AL288)</f>
        <v>0</v>
      </c>
      <c r="AM288" s="252">
        <f>SUM('3-1'!AM288,'3-2'!AM288)</f>
        <v>0</v>
      </c>
      <c r="AN288" s="253">
        <f>SUM('3-1'!AN288,'3-2'!AN288)</f>
        <v>0</v>
      </c>
      <c r="AO288" s="253">
        <f>SUM('3-1'!AO288,'3-2'!AO288)</f>
        <v>0</v>
      </c>
      <c r="AP288" s="253">
        <f>SUM('3-1'!AP288,'3-2'!AP288)</f>
        <v>0</v>
      </c>
      <c r="AQ288" s="254">
        <f>SUM('3-1'!AQ288,'3-2'!AQ288)</f>
        <v>0</v>
      </c>
      <c r="AR288" s="645">
        <f>SUM('3-1'!AR288,'3-2'!AR288)</f>
        <v>0</v>
      </c>
    </row>
    <row r="289" spans="1:44" ht="17.25">
      <c r="A289" s="1651"/>
      <c r="B289" s="1648" t="s">
        <v>75</v>
      </c>
      <c r="C289" s="54" t="s">
        <v>43</v>
      </c>
      <c r="D289" s="324">
        <f t="shared" si="811"/>
        <v>0</v>
      </c>
      <c r="E289" s="535">
        <f t="shared" si="811"/>
        <v>0</v>
      </c>
      <c r="F289" s="535">
        <f t="shared" si="814"/>
        <v>0</v>
      </c>
      <c r="G289" s="535">
        <f t="shared" si="812"/>
        <v>0</v>
      </c>
      <c r="H289" s="641">
        <f t="shared" si="813"/>
        <v>0</v>
      </c>
      <c r="I289" s="353">
        <f>SUM('3-1'!I289,'3-2'!I289)</f>
        <v>0</v>
      </c>
      <c r="J289" s="354">
        <f>SUM('3-1'!J289,'3-2'!J289)</f>
        <v>0</v>
      </c>
      <c r="K289" s="354">
        <f>SUM('3-1'!K289,'3-2'!K289)</f>
        <v>0</v>
      </c>
      <c r="L289" s="354">
        <f>SUM('3-1'!L289,'3-2'!L289)</f>
        <v>0</v>
      </c>
      <c r="M289" s="355">
        <f>SUM('3-1'!M289,'3-2'!M289)</f>
        <v>0</v>
      </c>
      <c r="N289" s="353">
        <f>SUM('3-1'!N289,'3-2'!N289)</f>
        <v>0</v>
      </c>
      <c r="O289" s="354">
        <f>SUM('3-1'!O289,'3-2'!O289)</f>
        <v>0</v>
      </c>
      <c r="P289" s="354">
        <f>SUM('3-1'!P289,'3-2'!P289)</f>
        <v>0</v>
      </c>
      <c r="Q289" s="354">
        <f>SUM('3-1'!Q289,'3-2'!Q289)</f>
        <v>0</v>
      </c>
      <c r="R289" s="355">
        <f>SUM('3-1'!R289,'3-2'!R289)</f>
        <v>0</v>
      </c>
      <c r="S289" s="353">
        <f>SUM('3-1'!S289,'3-2'!S289)</f>
        <v>0</v>
      </c>
      <c r="T289" s="354">
        <f>SUM('3-1'!T289,'3-2'!T289)</f>
        <v>0</v>
      </c>
      <c r="U289" s="354">
        <f>SUM('3-1'!U289,'3-2'!U289)</f>
        <v>0</v>
      </c>
      <c r="V289" s="354">
        <f>SUM('3-1'!V289,'3-2'!V289)</f>
        <v>0</v>
      </c>
      <c r="W289" s="355">
        <f>SUM('3-1'!W289,'3-2'!W289)</f>
        <v>0</v>
      </c>
      <c r="X289" s="353">
        <f>SUM('3-1'!X289,'3-2'!X289)</f>
        <v>0</v>
      </c>
      <c r="Y289" s="354">
        <f>SUM('3-1'!Y289,'3-2'!Y289)</f>
        <v>0</v>
      </c>
      <c r="Z289" s="354">
        <f>SUM('3-1'!Z289,'3-2'!Z289)</f>
        <v>0</v>
      </c>
      <c r="AA289" s="354">
        <f>SUM('3-1'!AA289,'3-2'!AA289)</f>
        <v>0</v>
      </c>
      <c r="AB289" s="355">
        <f>SUM('3-1'!AB289,'3-2'!AB289)</f>
        <v>0</v>
      </c>
      <c r="AC289" s="353">
        <f>SUM('3-1'!AC289,'3-2'!AC289)</f>
        <v>0</v>
      </c>
      <c r="AD289" s="354">
        <f>SUM('3-1'!AD289,'3-2'!AD289)</f>
        <v>0</v>
      </c>
      <c r="AE289" s="354">
        <f>SUM('3-1'!AE289,'3-2'!AE289)</f>
        <v>0</v>
      </c>
      <c r="AF289" s="354">
        <f>SUM('3-1'!AF289,'3-2'!AF289)</f>
        <v>0</v>
      </c>
      <c r="AG289" s="355">
        <f>SUM('3-1'!AG289,'3-2'!AG289)</f>
        <v>0</v>
      </c>
      <c r="AH289" s="353">
        <f>SUM('3-1'!AH289,'3-2'!AH289)</f>
        <v>0</v>
      </c>
      <c r="AI289" s="354">
        <f>SUM('3-1'!AI289,'3-2'!AI289)</f>
        <v>0</v>
      </c>
      <c r="AJ289" s="354">
        <f>SUM('3-1'!AJ289,'3-2'!AJ289)</f>
        <v>0</v>
      </c>
      <c r="AK289" s="354">
        <f>SUM('3-1'!AK289,'3-2'!AK289)</f>
        <v>0</v>
      </c>
      <c r="AL289" s="355">
        <f>SUM('3-1'!AL289,'3-2'!AL289)</f>
        <v>0</v>
      </c>
      <c r="AM289" s="353">
        <f>SUM('3-1'!AM289,'3-2'!AM289)</f>
        <v>0</v>
      </c>
      <c r="AN289" s="354">
        <f>SUM('3-1'!AN289,'3-2'!AN289)</f>
        <v>0</v>
      </c>
      <c r="AO289" s="354">
        <f>SUM('3-1'!AO289,'3-2'!AO289)</f>
        <v>0</v>
      </c>
      <c r="AP289" s="354">
        <f>SUM('3-1'!AP289,'3-2'!AP289)</f>
        <v>0</v>
      </c>
      <c r="AQ289" s="355">
        <f>SUM('3-1'!AQ289,'3-2'!AQ289)</f>
        <v>0</v>
      </c>
      <c r="AR289" s="634">
        <f>SUM('3-1'!AR289,'3-2'!AR289)</f>
        <v>0</v>
      </c>
    </row>
    <row r="290" spans="1:44" ht="18" thickBot="1">
      <c r="A290" s="1652"/>
      <c r="B290" s="1649"/>
      <c r="C290" s="45" t="s">
        <v>44</v>
      </c>
      <c r="D290" s="575">
        <f t="shared" si="811"/>
        <v>0</v>
      </c>
      <c r="E290" s="576">
        <f t="shared" si="811"/>
        <v>0</v>
      </c>
      <c r="F290" s="576">
        <f t="shared" si="814"/>
        <v>0</v>
      </c>
      <c r="G290" s="576">
        <f t="shared" si="812"/>
        <v>0</v>
      </c>
      <c r="H290" s="642">
        <f t="shared" si="813"/>
        <v>0</v>
      </c>
      <c r="I290" s="510">
        <f>SUM('3-1'!I290,'3-2'!I290)</f>
        <v>0</v>
      </c>
      <c r="J290" s="511">
        <f>SUM('3-1'!J290,'3-2'!J290)</f>
        <v>0</v>
      </c>
      <c r="K290" s="511">
        <f>SUM('3-1'!K290,'3-2'!K290)</f>
        <v>0</v>
      </c>
      <c r="L290" s="511">
        <f>SUM('3-1'!L290,'3-2'!L290)</f>
        <v>0</v>
      </c>
      <c r="M290" s="512">
        <f>SUM('3-1'!M290,'3-2'!M290)</f>
        <v>0</v>
      </c>
      <c r="N290" s="510">
        <f>SUM('3-1'!N290,'3-2'!N290)</f>
        <v>0</v>
      </c>
      <c r="O290" s="511">
        <f>SUM('3-1'!O290,'3-2'!O290)</f>
        <v>0</v>
      </c>
      <c r="P290" s="511">
        <f>SUM('3-1'!P290,'3-2'!P290)</f>
        <v>0</v>
      </c>
      <c r="Q290" s="511">
        <f>SUM('3-1'!Q290,'3-2'!Q290)</f>
        <v>0</v>
      </c>
      <c r="R290" s="512">
        <f>SUM('3-1'!R290,'3-2'!R290)</f>
        <v>0</v>
      </c>
      <c r="S290" s="510">
        <f>SUM('3-1'!S290,'3-2'!S290)</f>
        <v>0</v>
      </c>
      <c r="T290" s="511">
        <f>SUM('3-1'!T290,'3-2'!T290)</f>
        <v>0</v>
      </c>
      <c r="U290" s="511">
        <f>SUM('3-1'!U290,'3-2'!U290)</f>
        <v>0</v>
      </c>
      <c r="V290" s="511">
        <f>SUM('3-1'!V290,'3-2'!V290)</f>
        <v>0</v>
      </c>
      <c r="W290" s="512">
        <f>SUM('3-1'!W290,'3-2'!W290)</f>
        <v>0</v>
      </c>
      <c r="X290" s="510">
        <f>SUM('3-1'!X290,'3-2'!X290)</f>
        <v>0</v>
      </c>
      <c r="Y290" s="511">
        <f>SUM('3-1'!Y290,'3-2'!Y290)</f>
        <v>0</v>
      </c>
      <c r="Z290" s="511">
        <f>SUM('3-1'!Z290,'3-2'!Z290)</f>
        <v>0</v>
      </c>
      <c r="AA290" s="511">
        <f>SUM('3-1'!AA290,'3-2'!AA290)</f>
        <v>0</v>
      </c>
      <c r="AB290" s="512">
        <f>SUM('3-1'!AB290,'3-2'!AB290)</f>
        <v>0</v>
      </c>
      <c r="AC290" s="510">
        <f>SUM('3-1'!AC290,'3-2'!AC290)</f>
        <v>0</v>
      </c>
      <c r="AD290" s="511">
        <f>SUM('3-1'!AD290,'3-2'!AD290)</f>
        <v>0</v>
      </c>
      <c r="AE290" s="511">
        <f>SUM('3-1'!AE290,'3-2'!AE290)</f>
        <v>0</v>
      </c>
      <c r="AF290" s="511">
        <f>SUM('3-1'!AF290,'3-2'!AF290)</f>
        <v>0</v>
      </c>
      <c r="AG290" s="512">
        <f>SUM('3-1'!AG290,'3-2'!AG290)</f>
        <v>0</v>
      </c>
      <c r="AH290" s="510">
        <f>SUM('3-1'!AH290,'3-2'!AH290)</f>
        <v>0</v>
      </c>
      <c r="AI290" s="511">
        <f>SUM('3-1'!AI290,'3-2'!AI290)</f>
        <v>0</v>
      </c>
      <c r="AJ290" s="511">
        <f>SUM('3-1'!AJ290,'3-2'!AJ290)</f>
        <v>0</v>
      </c>
      <c r="AK290" s="511">
        <f>SUM('3-1'!AK290,'3-2'!AK290)</f>
        <v>0</v>
      </c>
      <c r="AL290" s="512">
        <f>SUM('3-1'!AL290,'3-2'!AL290)</f>
        <v>0</v>
      </c>
      <c r="AM290" s="510">
        <f>SUM('3-1'!AM290,'3-2'!AM290)</f>
        <v>0</v>
      </c>
      <c r="AN290" s="511">
        <f>SUM('3-1'!AN290,'3-2'!AN290)</f>
        <v>0</v>
      </c>
      <c r="AO290" s="511">
        <f>SUM('3-1'!AO290,'3-2'!AO290)</f>
        <v>0</v>
      </c>
      <c r="AP290" s="511">
        <f>SUM('3-1'!AP290,'3-2'!AP290)</f>
        <v>0</v>
      </c>
      <c r="AQ290" s="512">
        <f>SUM('3-1'!AQ290,'3-2'!AQ290)</f>
        <v>0</v>
      </c>
      <c r="AR290" s="648">
        <f>SUM('3-1'!AR290,'3-2'!AR290)</f>
        <v>0</v>
      </c>
    </row>
    <row r="291" spans="1:44" ht="17.25">
      <c r="A291" s="1650" t="s">
        <v>51</v>
      </c>
      <c r="B291" s="1645" t="s">
        <v>69</v>
      </c>
      <c r="C291" s="183" t="s">
        <v>43</v>
      </c>
      <c r="D291" s="234">
        <f>SUM(I291,N291,S291,X291,AC291,AH291,AM291)</f>
        <v>409</v>
      </c>
      <c r="E291" s="323">
        <f>SUM(J291,O291,T291,Y291,AD291,AI291,AN291)</f>
        <v>335</v>
      </c>
      <c r="F291" s="323">
        <f>G291+H291</f>
        <v>20489</v>
      </c>
      <c r="G291" s="323">
        <f>SUM(L291,Q291,V291,AA291,AF291,AK291,AP291)</f>
        <v>12421</v>
      </c>
      <c r="H291" s="235">
        <f>SUM(M291,R291,W291,AB291,AG291,AL291,AQ291)</f>
        <v>8068</v>
      </c>
      <c r="I291" s="236">
        <f>SUM(I293,I295,I297,I299,I301,I303)</f>
        <v>11</v>
      </c>
      <c r="J291" s="237">
        <f>SUM(J293,J295,J297,J299,J301,J303)</f>
        <v>11</v>
      </c>
      <c r="K291" s="237">
        <f t="shared" si="782"/>
        <v>2894</v>
      </c>
      <c r="L291" s="237">
        <f t="shared" ref="L291:M291" si="815">SUM(L293,L295,L297,L299,L301,L303)</f>
        <v>2401</v>
      </c>
      <c r="M291" s="238">
        <f t="shared" si="815"/>
        <v>493</v>
      </c>
      <c r="N291" s="236">
        <f>SUM(N293,N295,N297,N299,N301,N303)</f>
        <v>115</v>
      </c>
      <c r="O291" s="237">
        <f>SUM(O293,O295,O297,O299,O301,O303)</f>
        <v>105</v>
      </c>
      <c r="P291" s="237">
        <f t="shared" si="784"/>
        <v>3165</v>
      </c>
      <c r="Q291" s="237">
        <f t="shared" ref="Q291:R291" si="816">SUM(Q293,Q295,Q297,Q299,Q301,Q303)</f>
        <v>3048</v>
      </c>
      <c r="R291" s="238">
        <f t="shared" si="816"/>
        <v>117</v>
      </c>
      <c r="S291" s="236">
        <f>SUM(S293,S295,S297,S299,S301,S303)</f>
        <v>155</v>
      </c>
      <c r="T291" s="237">
        <f>SUM(T293,T295,T297,T299,T301,T303)</f>
        <v>155</v>
      </c>
      <c r="U291" s="237">
        <f t="shared" si="786"/>
        <v>4575</v>
      </c>
      <c r="V291" s="237">
        <f t="shared" ref="V291:X291" si="817">SUM(V293,V295,V297,V299,V301,V303)</f>
        <v>2794</v>
      </c>
      <c r="W291" s="238">
        <f t="shared" si="817"/>
        <v>1781</v>
      </c>
      <c r="X291" s="236">
        <f t="shared" si="817"/>
        <v>63</v>
      </c>
      <c r="Y291" s="237">
        <f t="shared" ref="Y291" si="818">SUM(Y293,Y295,Y297,Y299,Y301,Y303)</f>
        <v>63</v>
      </c>
      <c r="Z291" s="237">
        <f t="shared" si="789"/>
        <v>9041</v>
      </c>
      <c r="AA291" s="237">
        <f t="shared" ref="AA291:AC291" si="819">SUM(AA293,AA295,AA297,AA299,AA301,AA303)</f>
        <v>3395</v>
      </c>
      <c r="AB291" s="238">
        <f t="shared" si="819"/>
        <v>5646</v>
      </c>
      <c r="AC291" s="236">
        <f t="shared" si="819"/>
        <v>65</v>
      </c>
      <c r="AD291" s="237">
        <f t="shared" ref="AD291" si="820">SUM(AD293,AD295,AD297,AD299,AD301,AD303)</f>
        <v>1</v>
      </c>
      <c r="AE291" s="237">
        <f t="shared" si="792"/>
        <v>752</v>
      </c>
      <c r="AF291" s="237">
        <f t="shared" ref="AF291:AH291" si="821">SUM(AF293,AF295,AF297,AF299,AF301,AF303)</f>
        <v>744</v>
      </c>
      <c r="AG291" s="238">
        <f t="shared" si="821"/>
        <v>8</v>
      </c>
      <c r="AH291" s="236">
        <f t="shared" si="821"/>
        <v>0</v>
      </c>
      <c r="AI291" s="237">
        <f t="shared" ref="AI291" si="822">SUM(AI293,AI295,AI297,AI299,AI301,AI303)</f>
        <v>0</v>
      </c>
      <c r="AJ291" s="237">
        <f t="shared" si="795"/>
        <v>60</v>
      </c>
      <c r="AK291" s="237">
        <f t="shared" ref="AK291:AL291" si="823">SUM(AK293,AK295,AK297,AK299,AK301,AK303)</f>
        <v>37</v>
      </c>
      <c r="AL291" s="238">
        <f t="shared" si="823"/>
        <v>23</v>
      </c>
      <c r="AM291" s="236">
        <f>SUM(AM293,AM295,AM297,AM299,AM301,AM303)</f>
        <v>0</v>
      </c>
      <c r="AN291" s="237">
        <f>SUM(AN293,AN295,AN297,AN299,AN301,AN303)</f>
        <v>0</v>
      </c>
      <c r="AO291" s="237">
        <f t="shared" si="798"/>
        <v>2</v>
      </c>
      <c r="AP291" s="237">
        <f t="shared" ref="AP291:AR291" si="824">SUM(AP293,AP295,AP297,AP299,AP301,AP303)</f>
        <v>2</v>
      </c>
      <c r="AQ291" s="238">
        <f t="shared" si="824"/>
        <v>0</v>
      </c>
      <c r="AR291" s="368">
        <f t="shared" si="824"/>
        <v>5836</v>
      </c>
    </row>
    <row r="292" spans="1:44" ht="17.25">
      <c r="A292" s="1651"/>
      <c r="B292" s="1646"/>
      <c r="C292" s="40" t="s">
        <v>44</v>
      </c>
      <c r="D292" s="240">
        <f>SUM(I292,N292,S292,X292,AC292,AH292,AM292)</f>
        <v>229</v>
      </c>
      <c r="E292" s="216">
        <f>SUM(J292,O292,T292,Y292,AD292,AI292,AN292)</f>
        <v>159</v>
      </c>
      <c r="F292" s="216">
        <f>G292+H292</f>
        <v>17213</v>
      </c>
      <c r="G292" s="216">
        <f>SUM(L292,Q292,V292,AA292,AF292,AK292,AP292)</f>
        <v>10165</v>
      </c>
      <c r="H292" s="241">
        <f>SUM(M292,R292,W292,AB292,AG292,AL292,AQ292)</f>
        <v>7048</v>
      </c>
      <c r="I292" s="212">
        <f>SUM(I294,I296,I298,I300,I302,I304)</f>
        <v>11</v>
      </c>
      <c r="J292" s="211">
        <f>SUM(J294,J296,J298,J300,J302,J304)</f>
        <v>11</v>
      </c>
      <c r="K292" s="211">
        <f t="shared" si="782"/>
        <v>2894</v>
      </c>
      <c r="L292" s="211">
        <f t="shared" ref="L292:M292" si="825">SUM(L294,L296,L298,L300,L302,L304)</f>
        <v>2401</v>
      </c>
      <c r="M292" s="217">
        <f t="shared" si="825"/>
        <v>493</v>
      </c>
      <c r="N292" s="212">
        <f>SUM(N294,N296,N298,N300,N302,N304)</f>
        <v>37</v>
      </c>
      <c r="O292" s="211">
        <f>SUM(O294,O296,O298,O300,O302,O304)</f>
        <v>31</v>
      </c>
      <c r="P292" s="211">
        <f t="shared" si="784"/>
        <v>1445</v>
      </c>
      <c r="Q292" s="211">
        <f t="shared" ref="Q292:S292" si="826">SUM(Q294,Q296,Q298,Q300,Q302,Q304)</f>
        <v>1378</v>
      </c>
      <c r="R292" s="217">
        <f t="shared" si="826"/>
        <v>67</v>
      </c>
      <c r="S292" s="212">
        <f t="shared" si="826"/>
        <v>53</v>
      </c>
      <c r="T292" s="211">
        <f t="shared" ref="T292" si="827">SUM(T294,T296,T298,T300,T302,T304)</f>
        <v>53</v>
      </c>
      <c r="U292" s="211">
        <f t="shared" si="786"/>
        <v>3605</v>
      </c>
      <c r="V292" s="211">
        <f t="shared" ref="V292:X292" si="828">SUM(V294,V296,V298,V300,V302,V304)</f>
        <v>2794</v>
      </c>
      <c r="W292" s="217">
        <f t="shared" si="828"/>
        <v>811</v>
      </c>
      <c r="X292" s="212">
        <f t="shared" si="828"/>
        <v>63</v>
      </c>
      <c r="Y292" s="211">
        <f t="shared" ref="Y292" si="829">SUM(Y294,Y296,Y298,Y300,Y302,Y304)</f>
        <v>63</v>
      </c>
      <c r="Z292" s="211">
        <f t="shared" si="789"/>
        <v>9041</v>
      </c>
      <c r="AA292" s="211">
        <f t="shared" ref="AA292:AC292" si="830">SUM(AA294,AA296,AA298,AA300,AA302,AA304)</f>
        <v>3395</v>
      </c>
      <c r="AB292" s="217">
        <f t="shared" si="830"/>
        <v>5646</v>
      </c>
      <c r="AC292" s="212">
        <f t="shared" si="830"/>
        <v>65</v>
      </c>
      <c r="AD292" s="211">
        <f t="shared" ref="AD292" si="831">SUM(AD294,AD296,AD298,AD300,AD302,AD304)</f>
        <v>1</v>
      </c>
      <c r="AE292" s="211">
        <f t="shared" si="792"/>
        <v>166</v>
      </c>
      <c r="AF292" s="211">
        <f t="shared" ref="AF292:AH292" si="832">SUM(AF294,AF296,AF298,AF300,AF302,AF304)</f>
        <v>158</v>
      </c>
      <c r="AG292" s="217">
        <f t="shared" si="832"/>
        <v>8</v>
      </c>
      <c r="AH292" s="212">
        <f t="shared" si="832"/>
        <v>0</v>
      </c>
      <c r="AI292" s="211">
        <f t="shared" ref="AI292" si="833">SUM(AI294,AI296,AI298,AI300,AI302,AI304)</f>
        <v>0</v>
      </c>
      <c r="AJ292" s="211">
        <f t="shared" si="795"/>
        <v>60</v>
      </c>
      <c r="AK292" s="211">
        <f t="shared" ref="AK292:AM292" si="834">SUM(AK294,AK296,AK298,AK300,AK302,AK304)</f>
        <v>37</v>
      </c>
      <c r="AL292" s="217">
        <f t="shared" si="834"/>
        <v>23</v>
      </c>
      <c r="AM292" s="212">
        <f t="shared" si="834"/>
        <v>0</v>
      </c>
      <c r="AN292" s="211">
        <f t="shared" ref="AN292" si="835">SUM(AN294,AN296,AN298,AN300,AN302,AN304)</f>
        <v>0</v>
      </c>
      <c r="AO292" s="211">
        <f t="shared" si="798"/>
        <v>2</v>
      </c>
      <c r="AP292" s="211">
        <f t="shared" ref="AP292:AR292" si="836">SUM(AP294,AP296,AP298,AP300,AP302,AP304)</f>
        <v>2</v>
      </c>
      <c r="AQ292" s="217">
        <f t="shared" si="836"/>
        <v>0</v>
      </c>
      <c r="AR292" s="369">
        <f t="shared" si="836"/>
        <v>52</v>
      </c>
    </row>
    <row r="293" spans="1:44" ht="17.25">
      <c r="A293" s="1651"/>
      <c r="B293" s="1647" t="s">
        <v>70</v>
      </c>
      <c r="C293" s="54" t="s">
        <v>43</v>
      </c>
      <c r="D293" s="242">
        <f t="shared" si="811"/>
        <v>80</v>
      </c>
      <c r="E293" s="259">
        <f t="shared" si="811"/>
        <v>80</v>
      </c>
      <c r="F293" s="259">
        <f>SUM(K293,P293,U293,Z293,AE293,AJ293,AO293)</f>
        <v>12993</v>
      </c>
      <c r="G293" s="259">
        <f t="shared" ref="G293" si="837">SUM(L293,Q293,V293,AA293,AF293,AK293,AP293)</f>
        <v>6609</v>
      </c>
      <c r="H293" s="260">
        <f t="shared" ref="H293:H306" si="838">SUM(M293,R293,W293,AB293,AG293,AL293,AQ293)</f>
        <v>6384</v>
      </c>
      <c r="I293" s="243">
        <f>SUM('3-1'!I293,'3-2'!I293)</f>
        <v>11</v>
      </c>
      <c r="J293" s="244">
        <f>SUM('3-1'!J293,'3-2'!J293)</f>
        <v>11</v>
      </c>
      <c r="K293" s="244">
        <f>SUM('3-1'!K293,'3-2'!K293)</f>
        <v>2894</v>
      </c>
      <c r="L293" s="244">
        <f>SUM('3-1'!L293,'3-2'!L293)</f>
        <v>2401</v>
      </c>
      <c r="M293" s="245">
        <f>SUM('3-1'!M293,'3-2'!M293)</f>
        <v>493</v>
      </c>
      <c r="N293" s="243">
        <f>SUM('3-1'!N293,'3-2'!N293)</f>
        <v>0</v>
      </c>
      <c r="O293" s="244">
        <f>SUM('3-1'!O293,'3-2'!O293)</f>
        <v>0</v>
      </c>
      <c r="P293" s="244">
        <f>SUM('3-1'!P293,'3-2'!P293)</f>
        <v>0</v>
      </c>
      <c r="Q293" s="244">
        <f>SUM('3-1'!Q293,'3-2'!Q293)</f>
        <v>0</v>
      </c>
      <c r="R293" s="245">
        <f>SUM('3-1'!R293,'3-2'!R293)</f>
        <v>0</v>
      </c>
      <c r="S293" s="243">
        <f>SUM('3-1'!S293,'3-2'!S293)</f>
        <v>5</v>
      </c>
      <c r="T293" s="244">
        <f>SUM('3-1'!T293,'3-2'!T293)</f>
        <v>5</v>
      </c>
      <c r="U293" s="244">
        <f>SUM('3-1'!U293,'3-2'!U293)</f>
        <v>958</v>
      </c>
      <c r="V293" s="244">
        <f>SUM('3-1'!V293,'3-2'!V293)</f>
        <v>743</v>
      </c>
      <c r="W293" s="245">
        <f>SUM('3-1'!W293,'3-2'!W293)</f>
        <v>215</v>
      </c>
      <c r="X293" s="243">
        <f>SUM('3-1'!X293,'3-2'!X293)</f>
        <v>63</v>
      </c>
      <c r="Y293" s="244">
        <f>SUM('3-1'!Y293,'3-2'!Y293)</f>
        <v>63</v>
      </c>
      <c r="Z293" s="244">
        <f>SUM('3-1'!Z293,'3-2'!Z293)</f>
        <v>9041</v>
      </c>
      <c r="AA293" s="244">
        <f>SUM('3-1'!AA293,'3-2'!AA293)</f>
        <v>3395</v>
      </c>
      <c r="AB293" s="245">
        <f>SUM('3-1'!AB293,'3-2'!AB293)</f>
        <v>5646</v>
      </c>
      <c r="AC293" s="243">
        <f>SUM('3-1'!AC293,'3-2'!AC293)</f>
        <v>1</v>
      </c>
      <c r="AD293" s="244">
        <f>SUM('3-1'!AD293,'3-2'!AD293)</f>
        <v>1</v>
      </c>
      <c r="AE293" s="244">
        <f>SUM('3-1'!AE293,'3-2'!AE293)</f>
        <v>42</v>
      </c>
      <c r="AF293" s="244">
        <f>SUM('3-1'!AF293,'3-2'!AF293)</f>
        <v>34</v>
      </c>
      <c r="AG293" s="245">
        <f>SUM('3-1'!AG293,'3-2'!AG293)</f>
        <v>8</v>
      </c>
      <c r="AH293" s="243">
        <f>SUM('3-1'!AH293,'3-2'!AH293)</f>
        <v>0</v>
      </c>
      <c r="AI293" s="244">
        <f>SUM('3-1'!AI293,'3-2'!AI293)</f>
        <v>0</v>
      </c>
      <c r="AJ293" s="244">
        <f>SUM('3-1'!AJ293,'3-2'!AJ293)</f>
        <v>56</v>
      </c>
      <c r="AK293" s="244">
        <f>SUM('3-1'!AK293,'3-2'!AK293)</f>
        <v>34</v>
      </c>
      <c r="AL293" s="245">
        <f>SUM('3-1'!AL293,'3-2'!AL293)</f>
        <v>22</v>
      </c>
      <c r="AM293" s="243">
        <f>SUM('3-1'!AM293,'3-2'!AM293)</f>
        <v>0</v>
      </c>
      <c r="AN293" s="244">
        <f>SUM('3-1'!AN293,'3-2'!AN293)</f>
        <v>0</v>
      </c>
      <c r="AO293" s="244">
        <f>SUM('3-1'!AO293,'3-2'!AO293)</f>
        <v>2</v>
      </c>
      <c r="AP293" s="244">
        <f>SUM('3-1'!AP293,'3-2'!AP293)</f>
        <v>2</v>
      </c>
      <c r="AQ293" s="245">
        <f>SUM('3-1'!AQ293,'3-2'!AQ293)</f>
        <v>0</v>
      </c>
      <c r="AR293" s="370">
        <f>SUM('3-1'!AR293,'3-2'!AR293)</f>
        <v>3973</v>
      </c>
    </row>
    <row r="294" spans="1:44" ht="17.25">
      <c r="A294" s="1651"/>
      <c r="B294" s="1646"/>
      <c r="C294" s="40" t="s">
        <v>44</v>
      </c>
      <c r="D294" s="1544">
        <f t="shared" si="811"/>
        <v>80</v>
      </c>
      <c r="E294" s="266">
        <f t="shared" si="811"/>
        <v>80</v>
      </c>
      <c r="F294" s="266">
        <f t="shared" ref="F294:F304" si="839">SUM(K294,P294,U294,Z294,AE294,AJ294,AO294)</f>
        <v>12993</v>
      </c>
      <c r="G294" s="266">
        <f t="shared" ref="G294:G306" si="840">SUM(L294,Q294,V294,AA294,AF294,AK294,AP294)</f>
        <v>6609</v>
      </c>
      <c r="H294" s="267">
        <f t="shared" si="838"/>
        <v>6384</v>
      </c>
      <c r="I294" s="247">
        <f>SUM('3-1'!I294,'3-2'!I294)</f>
        <v>11</v>
      </c>
      <c r="J294" s="248">
        <f>SUM('3-1'!J294,'3-2'!J294)</f>
        <v>11</v>
      </c>
      <c r="K294" s="248">
        <f>SUM('3-1'!K294,'3-2'!K294)</f>
        <v>2894</v>
      </c>
      <c r="L294" s="248">
        <f>SUM('3-1'!L294,'3-2'!L294)</f>
        <v>2401</v>
      </c>
      <c r="M294" s="249">
        <f>SUM('3-1'!M294,'3-2'!M294)</f>
        <v>493</v>
      </c>
      <c r="N294" s="247">
        <f>SUM('3-1'!N294,'3-2'!N294)</f>
        <v>0</v>
      </c>
      <c r="O294" s="244">
        <f>SUM('3-1'!O294,'3-2'!O294)</f>
        <v>0</v>
      </c>
      <c r="P294" s="244">
        <f>SUM('3-1'!P294,'3-2'!P294)</f>
        <v>0</v>
      </c>
      <c r="Q294" s="244">
        <f>SUM('3-1'!Q294,'3-2'!Q294)</f>
        <v>0</v>
      </c>
      <c r="R294" s="245">
        <f>SUM('3-1'!R294,'3-2'!R294)</f>
        <v>0</v>
      </c>
      <c r="S294" s="243">
        <f>SUM('3-1'!S294,'3-2'!S294)</f>
        <v>5</v>
      </c>
      <c r="T294" s="244">
        <f>SUM('3-1'!T294,'3-2'!T294)</f>
        <v>5</v>
      </c>
      <c r="U294" s="244">
        <f>SUM('3-1'!U294,'3-2'!U294)</f>
        <v>958</v>
      </c>
      <c r="V294" s="244">
        <f>SUM('3-1'!V294,'3-2'!V294)</f>
        <v>743</v>
      </c>
      <c r="W294" s="245">
        <f>SUM('3-1'!W294,'3-2'!W294)</f>
        <v>215</v>
      </c>
      <c r="X294" s="247">
        <f>SUM('3-1'!X294,'3-2'!X294)</f>
        <v>63</v>
      </c>
      <c r="Y294" s="248">
        <f>SUM('3-1'!Y294,'3-2'!Y294)</f>
        <v>63</v>
      </c>
      <c r="Z294" s="248">
        <f>SUM('3-1'!Z294,'3-2'!Z294)</f>
        <v>9041</v>
      </c>
      <c r="AA294" s="248">
        <f>SUM('3-1'!AA294,'3-2'!AA294)</f>
        <v>3395</v>
      </c>
      <c r="AB294" s="249">
        <f>SUM('3-1'!AB294,'3-2'!AB294)</f>
        <v>5646</v>
      </c>
      <c r="AC294" s="247">
        <f>SUM('3-1'!AC294,'3-2'!AC294)</f>
        <v>1</v>
      </c>
      <c r="AD294" s="248">
        <f>SUM('3-1'!AD294,'3-2'!AD294)</f>
        <v>1</v>
      </c>
      <c r="AE294" s="248">
        <f>SUM('3-1'!AE294,'3-2'!AE294)</f>
        <v>42</v>
      </c>
      <c r="AF294" s="248">
        <f>SUM('3-1'!AF294,'3-2'!AF294)</f>
        <v>34</v>
      </c>
      <c r="AG294" s="249">
        <f>SUM('3-1'!AG294,'3-2'!AG294)</f>
        <v>8</v>
      </c>
      <c r="AH294" s="247">
        <f>SUM('3-1'!AH294,'3-2'!AH294)</f>
        <v>0</v>
      </c>
      <c r="AI294" s="248">
        <f>SUM('3-1'!AI294,'3-2'!AI294)</f>
        <v>0</v>
      </c>
      <c r="AJ294" s="248">
        <f>SUM('3-1'!AJ294,'3-2'!AJ294)</f>
        <v>56</v>
      </c>
      <c r="AK294" s="248">
        <f>SUM('3-1'!AK294,'3-2'!AK294)</f>
        <v>34</v>
      </c>
      <c r="AL294" s="249">
        <f>SUM('3-1'!AL294,'3-2'!AL294)</f>
        <v>22</v>
      </c>
      <c r="AM294" s="243">
        <f>SUM('3-1'!AM294,'3-2'!AM294)</f>
        <v>0</v>
      </c>
      <c r="AN294" s="244">
        <f>SUM('3-1'!AN294,'3-2'!AN294)</f>
        <v>0</v>
      </c>
      <c r="AO294" s="244">
        <f>SUM('3-1'!AO294,'3-2'!AO294)</f>
        <v>2</v>
      </c>
      <c r="AP294" s="244">
        <f>SUM('3-1'!AP294,'3-2'!AP294)</f>
        <v>2</v>
      </c>
      <c r="AQ294" s="245">
        <f>SUM('3-1'!AQ294,'3-2'!AQ294)</f>
        <v>0</v>
      </c>
      <c r="AR294" s="370">
        <f>SUM('3-1'!AR294,'3-2'!AR294)</f>
        <v>0</v>
      </c>
    </row>
    <row r="295" spans="1:44" ht="17.25">
      <c r="A295" s="1651"/>
      <c r="B295" s="1647" t="s">
        <v>71</v>
      </c>
      <c r="C295" s="54" t="s">
        <v>43</v>
      </c>
      <c r="D295" s="1544">
        <f t="shared" si="811"/>
        <v>64</v>
      </c>
      <c r="E295" s="266">
        <f t="shared" si="811"/>
        <v>0</v>
      </c>
      <c r="F295" s="266">
        <f t="shared" si="839"/>
        <v>710</v>
      </c>
      <c r="G295" s="266">
        <f t="shared" si="840"/>
        <v>710</v>
      </c>
      <c r="H295" s="267">
        <f t="shared" si="838"/>
        <v>0</v>
      </c>
      <c r="I295" s="247">
        <f>SUM('3-1'!I295,'3-2'!I295)</f>
        <v>0</v>
      </c>
      <c r="J295" s="248">
        <f>SUM('3-1'!J295,'3-2'!J295)</f>
        <v>0</v>
      </c>
      <c r="K295" s="248">
        <f>SUM('3-1'!K295,'3-2'!K295)</f>
        <v>0</v>
      </c>
      <c r="L295" s="248">
        <f>SUM('3-1'!L295,'3-2'!L295)</f>
        <v>0</v>
      </c>
      <c r="M295" s="249">
        <f>SUM('3-1'!M295,'3-2'!M295)</f>
        <v>0</v>
      </c>
      <c r="N295" s="247">
        <f>SUM('3-1'!N295,'3-2'!N295)</f>
        <v>0</v>
      </c>
      <c r="O295" s="244">
        <f>SUM('3-1'!O295,'3-2'!O295)</f>
        <v>0</v>
      </c>
      <c r="P295" s="244">
        <f>SUM('3-1'!P295,'3-2'!P295)</f>
        <v>0</v>
      </c>
      <c r="Q295" s="244">
        <f>SUM('3-1'!Q295,'3-2'!Q295)</f>
        <v>0</v>
      </c>
      <c r="R295" s="245">
        <f>SUM('3-1'!R295,'3-2'!R295)</f>
        <v>0</v>
      </c>
      <c r="S295" s="247">
        <f>SUM('3-1'!S295,'3-2'!S295)</f>
        <v>0</v>
      </c>
      <c r="T295" s="248">
        <f>SUM('3-1'!T295,'3-2'!T295)</f>
        <v>0</v>
      </c>
      <c r="U295" s="248">
        <f>SUM('3-1'!U295,'3-2'!U295)</f>
        <v>0</v>
      </c>
      <c r="V295" s="248">
        <f>SUM('3-1'!V295,'3-2'!V295)</f>
        <v>0</v>
      </c>
      <c r="W295" s="249">
        <f>SUM('3-1'!W295,'3-2'!W295)</f>
        <v>0</v>
      </c>
      <c r="X295" s="247">
        <f>SUM('3-1'!X295,'3-2'!X295)</f>
        <v>0</v>
      </c>
      <c r="Y295" s="248">
        <f>SUM('3-1'!Y295,'3-2'!Y295)</f>
        <v>0</v>
      </c>
      <c r="Z295" s="248">
        <f>SUM('3-1'!Z295,'3-2'!Z295)</f>
        <v>0</v>
      </c>
      <c r="AA295" s="248">
        <f>SUM('3-1'!AA295,'3-2'!AA295)</f>
        <v>0</v>
      </c>
      <c r="AB295" s="249">
        <f>SUM('3-1'!AB295,'3-2'!AB295)</f>
        <v>0</v>
      </c>
      <c r="AC295" s="247">
        <f>SUM('3-1'!AC295,'3-2'!AC295)</f>
        <v>64</v>
      </c>
      <c r="AD295" s="248">
        <f>SUM('3-1'!AD295,'3-2'!AD295)</f>
        <v>0</v>
      </c>
      <c r="AE295" s="248">
        <f>SUM('3-1'!AE295,'3-2'!AE295)</f>
        <v>710</v>
      </c>
      <c r="AF295" s="248">
        <f>SUM('3-1'!AF295,'3-2'!AF295)</f>
        <v>710</v>
      </c>
      <c r="AG295" s="249">
        <f>SUM('3-1'!AG295,'3-2'!AG295)</f>
        <v>0</v>
      </c>
      <c r="AH295" s="247">
        <f>SUM('3-1'!AH295,'3-2'!AH295)</f>
        <v>0</v>
      </c>
      <c r="AI295" s="248">
        <f>SUM('3-1'!AI295,'3-2'!AI295)</f>
        <v>0</v>
      </c>
      <c r="AJ295" s="248">
        <f>SUM('3-1'!AJ295,'3-2'!AJ295)</f>
        <v>0</v>
      </c>
      <c r="AK295" s="248">
        <f>SUM('3-1'!AK295,'3-2'!AK295)</f>
        <v>0</v>
      </c>
      <c r="AL295" s="249">
        <f>SUM('3-1'!AL295,'3-2'!AL295)</f>
        <v>0</v>
      </c>
      <c r="AM295" s="243">
        <f>SUM('3-1'!AM295,'3-2'!AM295)</f>
        <v>0</v>
      </c>
      <c r="AN295" s="244">
        <f>SUM('3-1'!AN295,'3-2'!AN295)</f>
        <v>0</v>
      </c>
      <c r="AO295" s="244">
        <f>SUM('3-1'!AO295,'3-2'!AO295)</f>
        <v>0</v>
      </c>
      <c r="AP295" s="244">
        <f>SUM('3-1'!AP295,'3-2'!AP295)</f>
        <v>0</v>
      </c>
      <c r="AQ295" s="245">
        <f>SUM('3-1'!AQ295,'3-2'!AQ295)</f>
        <v>0</v>
      </c>
      <c r="AR295" s="370">
        <f>SUM('3-1'!AR295,'3-2'!AR295)</f>
        <v>161</v>
      </c>
    </row>
    <row r="296" spans="1:44" ht="17.25">
      <c r="A296" s="1651"/>
      <c r="B296" s="1646"/>
      <c r="C296" s="40" t="s">
        <v>44</v>
      </c>
      <c r="D296" s="1544">
        <f t="shared" si="811"/>
        <v>64</v>
      </c>
      <c r="E296" s="266">
        <f t="shared" si="811"/>
        <v>0</v>
      </c>
      <c r="F296" s="266">
        <f t="shared" si="839"/>
        <v>124</v>
      </c>
      <c r="G296" s="266">
        <f t="shared" si="840"/>
        <v>124</v>
      </c>
      <c r="H296" s="267">
        <f t="shared" si="838"/>
        <v>0</v>
      </c>
      <c r="I296" s="247">
        <f>SUM('3-1'!I296,'3-2'!I296)</f>
        <v>0</v>
      </c>
      <c r="J296" s="248">
        <f>SUM('3-1'!J296,'3-2'!J296)</f>
        <v>0</v>
      </c>
      <c r="K296" s="248">
        <f>SUM('3-1'!K296,'3-2'!K296)</f>
        <v>0</v>
      </c>
      <c r="L296" s="248">
        <f>SUM('3-1'!L296,'3-2'!L296)</f>
        <v>0</v>
      </c>
      <c r="M296" s="249">
        <f>SUM('3-1'!M296,'3-2'!M296)</f>
        <v>0</v>
      </c>
      <c r="N296" s="247">
        <f>SUM('3-1'!N296,'3-2'!N296)</f>
        <v>0</v>
      </c>
      <c r="O296" s="244">
        <f>SUM('3-1'!O296,'3-2'!O296)</f>
        <v>0</v>
      </c>
      <c r="P296" s="244">
        <f>SUM('3-1'!P296,'3-2'!P296)</f>
        <v>0</v>
      </c>
      <c r="Q296" s="244">
        <f>SUM('3-1'!Q296,'3-2'!Q296)</f>
        <v>0</v>
      </c>
      <c r="R296" s="245">
        <f>SUM('3-1'!R296,'3-2'!R296)</f>
        <v>0</v>
      </c>
      <c r="S296" s="247">
        <f>SUM('3-1'!S296,'3-2'!S296)</f>
        <v>0</v>
      </c>
      <c r="T296" s="248">
        <f>SUM('3-1'!T296,'3-2'!T296)</f>
        <v>0</v>
      </c>
      <c r="U296" s="248">
        <f>SUM('3-1'!U296,'3-2'!U296)</f>
        <v>0</v>
      </c>
      <c r="V296" s="248">
        <f>SUM('3-1'!V296,'3-2'!V296)</f>
        <v>0</v>
      </c>
      <c r="W296" s="249">
        <f>SUM('3-1'!W296,'3-2'!W296)</f>
        <v>0</v>
      </c>
      <c r="X296" s="247">
        <f>SUM('3-1'!X296,'3-2'!X296)</f>
        <v>0</v>
      </c>
      <c r="Y296" s="248">
        <f>SUM('3-1'!Y296,'3-2'!Y296)</f>
        <v>0</v>
      </c>
      <c r="Z296" s="248">
        <f>SUM('3-1'!Z296,'3-2'!Z296)</f>
        <v>0</v>
      </c>
      <c r="AA296" s="248">
        <f>SUM('3-1'!AA296,'3-2'!AA296)</f>
        <v>0</v>
      </c>
      <c r="AB296" s="249">
        <f>SUM('3-1'!AB296,'3-2'!AB296)</f>
        <v>0</v>
      </c>
      <c r="AC296" s="247">
        <f>SUM('3-1'!AC296,'3-2'!AC296)</f>
        <v>64</v>
      </c>
      <c r="AD296" s="248">
        <f>SUM('3-1'!AD296,'3-2'!AD296)</f>
        <v>0</v>
      </c>
      <c r="AE296" s="248">
        <f>SUM('3-1'!AE296,'3-2'!AE296)</f>
        <v>124</v>
      </c>
      <c r="AF296" s="248">
        <f>SUM('3-1'!AF296,'3-2'!AF296)</f>
        <v>124</v>
      </c>
      <c r="AG296" s="249">
        <f>SUM('3-1'!AG296,'3-2'!AG296)</f>
        <v>0</v>
      </c>
      <c r="AH296" s="247">
        <f>SUM('3-1'!AH296,'3-2'!AH296)</f>
        <v>0</v>
      </c>
      <c r="AI296" s="248">
        <f>SUM('3-1'!AI296,'3-2'!AI296)</f>
        <v>0</v>
      </c>
      <c r="AJ296" s="248">
        <f>SUM('3-1'!AJ296,'3-2'!AJ296)</f>
        <v>0</v>
      </c>
      <c r="AK296" s="248">
        <f>SUM('3-1'!AK296,'3-2'!AK296)</f>
        <v>0</v>
      </c>
      <c r="AL296" s="249">
        <f>SUM('3-1'!AL296,'3-2'!AL296)</f>
        <v>0</v>
      </c>
      <c r="AM296" s="243">
        <f>SUM('3-1'!AM296,'3-2'!AM296)</f>
        <v>0</v>
      </c>
      <c r="AN296" s="244">
        <f>SUM('3-1'!AN296,'3-2'!AN296)</f>
        <v>0</v>
      </c>
      <c r="AO296" s="244">
        <f>SUM('3-1'!AO296,'3-2'!AO296)</f>
        <v>0</v>
      </c>
      <c r="AP296" s="244">
        <f>SUM('3-1'!AP296,'3-2'!AP296)</f>
        <v>0</v>
      </c>
      <c r="AQ296" s="245">
        <f>SUM('3-1'!AQ296,'3-2'!AQ296)</f>
        <v>0</v>
      </c>
      <c r="AR296" s="370">
        <f>SUM('3-1'!AR296,'3-2'!AR296)</f>
        <v>28</v>
      </c>
    </row>
    <row r="297" spans="1:44" ht="17.25">
      <c r="A297" s="1651"/>
      <c r="B297" s="1647" t="s">
        <v>72</v>
      </c>
      <c r="C297" s="54" t="s">
        <v>43</v>
      </c>
      <c r="D297" s="1544">
        <f t="shared" si="811"/>
        <v>0</v>
      </c>
      <c r="E297" s="266">
        <f t="shared" si="811"/>
        <v>0</v>
      </c>
      <c r="F297" s="266">
        <f t="shared" si="839"/>
        <v>0</v>
      </c>
      <c r="G297" s="266">
        <f t="shared" si="840"/>
        <v>0</v>
      </c>
      <c r="H297" s="267">
        <f t="shared" si="838"/>
        <v>0</v>
      </c>
      <c r="I297" s="247">
        <f>SUM('3-1'!I297,'3-2'!I297)</f>
        <v>0</v>
      </c>
      <c r="J297" s="248">
        <f>SUM('3-1'!J297,'3-2'!J297)</f>
        <v>0</v>
      </c>
      <c r="K297" s="248">
        <f>SUM('3-1'!K297,'3-2'!K297)</f>
        <v>0</v>
      </c>
      <c r="L297" s="248">
        <f>SUM('3-1'!L297,'3-2'!L297)</f>
        <v>0</v>
      </c>
      <c r="M297" s="249">
        <f>SUM('3-1'!M297,'3-2'!M297)</f>
        <v>0</v>
      </c>
      <c r="N297" s="247">
        <f>SUM('3-1'!N297,'3-2'!N297)</f>
        <v>0</v>
      </c>
      <c r="O297" s="244">
        <f>SUM('3-1'!O297,'3-2'!O297)</f>
        <v>0</v>
      </c>
      <c r="P297" s="244">
        <f>SUM('3-1'!P297,'3-2'!P297)</f>
        <v>0</v>
      </c>
      <c r="Q297" s="244">
        <f>SUM('3-1'!Q297,'3-2'!Q297)</f>
        <v>0</v>
      </c>
      <c r="R297" s="245">
        <f>SUM('3-1'!R297,'3-2'!R297)</f>
        <v>0</v>
      </c>
      <c r="S297" s="247">
        <f>SUM('3-1'!S297,'3-2'!S297)</f>
        <v>0</v>
      </c>
      <c r="T297" s="248">
        <f>SUM('3-1'!T297,'3-2'!T297)</f>
        <v>0</v>
      </c>
      <c r="U297" s="248">
        <f>SUM('3-1'!U297,'3-2'!U297)</f>
        <v>0</v>
      </c>
      <c r="V297" s="248">
        <f>SUM('3-1'!V297,'3-2'!V297)</f>
        <v>0</v>
      </c>
      <c r="W297" s="249">
        <f>SUM('3-1'!W297,'3-2'!W297)</f>
        <v>0</v>
      </c>
      <c r="X297" s="247">
        <f>SUM('3-1'!X297,'3-2'!X297)</f>
        <v>0</v>
      </c>
      <c r="Y297" s="248">
        <f>SUM('3-1'!Y297,'3-2'!Y297)</f>
        <v>0</v>
      </c>
      <c r="Z297" s="248">
        <f>SUM('3-1'!Z297,'3-2'!Z297)</f>
        <v>0</v>
      </c>
      <c r="AA297" s="248">
        <f>SUM('3-1'!AA297,'3-2'!AA297)</f>
        <v>0</v>
      </c>
      <c r="AB297" s="249">
        <f>SUM('3-1'!AB297,'3-2'!AB297)</f>
        <v>0</v>
      </c>
      <c r="AC297" s="247">
        <f>SUM('3-1'!AC297,'3-2'!AC297)</f>
        <v>0</v>
      </c>
      <c r="AD297" s="248">
        <f>SUM('3-1'!AD297,'3-2'!AD297)</f>
        <v>0</v>
      </c>
      <c r="AE297" s="248">
        <f>SUM('3-1'!AE297,'3-2'!AE297)</f>
        <v>0</v>
      </c>
      <c r="AF297" s="248">
        <f>SUM('3-1'!AF297,'3-2'!AF297)</f>
        <v>0</v>
      </c>
      <c r="AG297" s="249">
        <f>SUM('3-1'!AG297,'3-2'!AG297)</f>
        <v>0</v>
      </c>
      <c r="AH297" s="247">
        <f>SUM('3-1'!AH297,'3-2'!AH297)</f>
        <v>0</v>
      </c>
      <c r="AI297" s="248">
        <f>SUM('3-1'!AI297,'3-2'!AI297)</f>
        <v>0</v>
      </c>
      <c r="AJ297" s="248">
        <f>SUM('3-1'!AJ297,'3-2'!AJ297)</f>
        <v>0</v>
      </c>
      <c r="AK297" s="248">
        <f>SUM('3-1'!AK297,'3-2'!AK297)</f>
        <v>0</v>
      </c>
      <c r="AL297" s="249">
        <f>SUM('3-1'!AL297,'3-2'!AL297)</f>
        <v>0</v>
      </c>
      <c r="AM297" s="243">
        <f>SUM('3-1'!AM297,'3-2'!AM297)</f>
        <v>0</v>
      </c>
      <c r="AN297" s="244">
        <f>SUM('3-1'!AN297,'3-2'!AN297)</f>
        <v>0</v>
      </c>
      <c r="AO297" s="244">
        <f>SUM('3-1'!AO297,'3-2'!AO297)</f>
        <v>0</v>
      </c>
      <c r="AP297" s="244">
        <f>SUM('3-1'!AP297,'3-2'!AP297)</f>
        <v>0</v>
      </c>
      <c r="AQ297" s="245">
        <f>SUM('3-1'!AQ297,'3-2'!AQ297)</f>
        <v>0</v>
      </c>
      <c r="AR297" s="370">
        <f>SUM('3-1'!AR297,'3-2'!AR297)</f>
        <v>0</v>
      </c>
    </row>
    <row r="298" spans="1:44" ht="17.25">
      <c r="A298" s="1651"/>
      <c r="B298" s="1646"/>
      <c r="C298" s="40" t="s">
        <v>44</v>
      </c>
      <c r="D298" s="1544">
        <f t="shared" si="811"/>
        <v>0</v>
      </c>
      <c r="E298" s="266">
        <f t="shared" si="811"/>
        <v>0</v>
      </c>
      <c r="F298" s="266">
        <f t="shared" si="839"/>
        <v>0</v>
      </c>
      <c r="G298" s="266">
        <f t="shared" si="840"/>
        <v>0</v>
      </c>
      <c r="H298" s="267">
        <f t="shared" si="838"/>
        <v>0</v>
      </c>
      <c r="I298" s="247">
        <f>SUM('3-1'!I298,'3-2'!I298)</f>
        <v>0</v>
      </c>
      <c r="J298" s="248">
        <f>SUM('3-1'!J298,'3-2'!J298)</f>
        <v>0</v>
      </c>
      <c r="K298" s="248">
        <f>SUM('3-1'!K298,'3-2'!K298)</f>
        <v>0</v>
      </c>
      <c r="L298" s="248">
        <f>SUM('3-1'!L298,'3-2'!L298)</f>
        <v>0</v>
      </c>
      <c r="M298" s="249">
        <f>SUM('3-1'!M298,'3-2'!M298)</f>
        <v>0</v>
      </c>
      <c r="N298" s="247">
        <f>SUM('3-1'!N298,'3-2'!N298)</f>
        <v>0</v>
      </c>
      <c r="O298" s="244">
        <f>SUM('3-1'!O298,'3-2'!O298)</f>
        <v>0</v>
      </c>
      <c r="P298" s="244">
        <f>SUM('3-1'!P298,'3-2'!P298)</f>
        <v>0</v>
      </c>
      <c r="Q298" s="244">
        <f>SUM('3-1'!Q298,'3-2'!Q298)</f>
        <v>0</v>
      </c>
      <c r="R298" s="245">
        <f>SUM('3-1'!R298,'3-2'!R298)</f>
        <v>0</v>
      </c>
      <c r="S298" s="247">
        <f>SUM('3-1'!S298,'3-2'!S298)</f>
        <v>0</v>
      </c>
      <c r="T298" s="248">
        <f>SUM('3-1'!T298,'3-2'!T298)</f>
        <v>0</v>
      </c>
      <c r="U298" s="248">
        <f>SUM('3-1'!U298,'3-2'!U298)</f>
        <v>0</v>
      </c>
      <c r="V298" s="248">
        <f>SUM('3-1'!V298,'3-2'!V298)</f>
        <v>0</v>
      </c>
      <c r="W298" s="249">
        <f>SUM('3-1'!W298,'3-2'!W298)</f>
        <v>0</v>
      </c>
      <c r="X298" s="247">
        <f>SUM('3-1'!X298,'3-2'!X298)</f>
        <v>0</v>
      </c>
      <c r="Y298" s="248">
        <f>SUM('3-1'!Y298,'3-2'!Y298)</f>
        <v>0</v>
      </c>
      <c r="Z298" s="248">
        <f>SUM('3-1'!Z298,'3-2'!Z298)</f>
        <v>0</v>
      </c>
      <c r="AA298" s="248">
        <f>SUM('3-1'!AA298,'3-2'!AA298)</f>
        <v>0</v>
      </c>
      <c r="AB298" s="249">
        <f>SUM('3-1'!AB298,'3-2'!AB298)</f>
        <v>0</v>
      </c>
      <c r="AC298" s="247">
        <f>SUM('3-1'!AC298,'3-2'!AC298)</f>
        <v>0</v>
      </c>
      <c r="AD298" s="248">
        <f>SUM('3-1'!AD298,'3-2'!AD298)</f>
        <v>0</v>
      </c>
      <c r="AE298" s="248">
        <f>SUM('3-1'!AE298,'3-2'!AE298)</f>
        <v>0</v>
      </c>
      <c r="AF298" s="248">
        <f>SUM('3-1'!AF298,'3-2'!AF298)</f>
        <v>0</v>
      </c>
      <c r="AG298" s="249">
        <f>SUM('3-1'!AG298,'3-2'!AG298)</f>
        <v>0</v>
      </c>
      <c r="AH298" s="247">
        <f>SUM('3-1'!AH298,'3-2'!AH298)</f>
        <v>0</v>
      </c>
      <c r="AI298" s="248">
        <f>SUM('3-1'!AI298,'3-2'!AI298)</f>
        <v>0</v>
      </c>
      <c r="AJ298" s="248">
        <f>SUM('3-1'!AJ298,'3-2'!AJ298)</f>
        <v>0</v>
      </c>
      <c r="AK298" s="248">
        <f>SUM('3-1'!AK298,'3-2'!AK298)</f>
        <v>0</v>
      </c>
      <c r="AL298" s="249">
        <f>SUM('3-1'!AL298,'3-2'!AL298)</f>
        <v>0</v>
      </c>
      <c r="AM298" s="243">
        <f>SUM('3-1'!AM298,'3-2'!AM298)</f>
        <v>0</v>
      </c>
      <c r="AN298" s="244">
        <f>SUM('3-1'!AN298,'3-2'!AN298)</f>
        <v>0</v>
      </c>
      <c r="AO298" s="244">
        <f>SUM('3-1'!AO298,'3-2'!AO298)</f>
        <v>0</v>
      </c>
      <c r="AP298" s="244">
        <f>SUM('3-1'!AP298,'3-2'!AP298)</f>
        <v>0</v>
      </c>
      <c r="AQ298" s="245">
        <f>SUM('3-1'!AQ298,'3-2'!AQ298)</f>
        <v>0</v>
      </c>
      <c r="AR298" s="370">
        <f>SUM('3-1'!AR298,'3-2'!AR298)</f>
        <v>0</v>
      </c>
    </row>
    <row r="299" spans="1:44" ht="17.25">
      <c r="A299" s="1651"/>
      <c r="B299" s="1647" t="s">
        <v>73</v>
      </c>
      <c r="C299" s="54" t="s">
        <v>43</v>
      </c>
      <c r="D299" s="1544">
        <f t="shared" si="811"/>
        <v>0</v>
      </c>
      <c r="E299" s="266">
        <f t="shared" si="811"/>
        <v>0</v>
      </c>
      <c r="F299" s="266">
        <f t="shared" si="839"/>
        <v>0</v>
      </c>
      <c r="G299" s="266">
        <f t="shared" si="840"/>
        <v>0</v>
      </c>
      <c r="H299" s="267">
        <f t="shared" si="838"/>
        <v>0</v>
      </c>
      <c r="I299" s="247">
        <f>SUM('3-1'!I299,'3-2'!I299)</f>
        <v>0</v>
      </c>
      <c r="J299" s="248">
        <f>SUM('3-1'!J299,'3-2'!J299)</f>
        <v>0</v>
      </c>
      <c r="K299" s="248">
        <f>SUM('3-1'!K299,'3-2'!K299)</f>
        <v>0</v>
      </c>
      <c r="L299" s="248">
        <f>SUM('3-1'!L299,'3-2'!L299)</f>
        <v>0</v>
      </c>
      <c r="M299" s="249">
        <f>SUM('3-1'!M299,'3-2'!M299)</f>
        <v>0</v>
      </c>
      <c r="N299" s="247">
        <f>SUM('3-1'!N299,'3-2'!N299)</f>
        <v>0</v>
      </c>
      <c r="O299" s="244">
        <f>SUM('3-1'!O299,'3-2'!O299)</f>
        <v>0</v>
      </c>
      <c r="P299" s="244">
        <f>SUM('3-1'!P299,'3-2'!P299)</f>
        <v>0</v>
      </c>
      <c r="Q299" s="244">
        <f>SUM('3-1'!Q299,'3-2'!Q299)</f>
        <v>0</v>
      </c>
      <c r="R299" s="245">
        <f>SUM('3-1'!R299,'3-2'!R299)</f>
        <v>0</v>
      </c>
      <c r="S299" s="247">
        <f>SUM('3-1'!S299,'3-2'!S299)</f>
        <v>0</v>
      </c>
      <c r="T299" s="248">
        <f>SUM('3-1'!T299,'3-2'!T299)</f>
        <v>0</v>
      </c>
      <c r="U299" s="248">
        <f>SUM('3-1'!U299,'3-2'!U299)</f>
        <v>0</v>
      </c>
      <c r="V299" s="248">
        <f>SUM('3-1'!V299,'3-2'!V299)</f>
        <v>0</v>
      </c>
      <c r="W299" s="249">
        <f>SUM('3-1'!W299,'3-2'!W299)</f>
        <v>0</v>
      </c>
      <c r="X299" s="247">
        <f>SUM('3-1'!X299,'3-2'!X299)</f>
        <v>0</v>
      </c>
      <c r="Y299" s="248">
        <f>SUM('3-1'!Y299,'3-2'!Y299)</f>
        <v>0</v>
      </c>
      <c r="Z299" s="248">
        <f>SUM('3-1'!Z299,'3-2'!Z299)</f>
        <v>0</v>
      </c>
      <c r="AA299" s="248">
        <f>SUM('3-1'!AA299,'3-2'!AA299)</f>
        <v>0</v>
      </c>
      <c r="AB299" s="249">
        <f>SUM('3-1'!AB299,'3-2'!AB299)</f>
        <v>0</v>
      </c>
      <c r="AC299" s="247">
        <f>SUM('3-1'!AC299,'3-2'!AC299)</f>
        <v>0</v>
      </c>
      <c r="AD299" s="248">
        <f>SUM('3-1'!AD299,'3-2'!AD299)</f>
        <v>0</v>
      </c>
      <c r="AE299" s="248">
        <f>SUM('3-1'!AE299,'3-2'!AE299)</f>
        <v>0</v>
      </c>
      <c r="AF299" s="248">
        <f>SUM('3-1'!AF299,'3-2'!AF299)</f>
        <v>0</v>
      </c>
      <c r="AG299" s="249">
        <f>SUM('3-1'!AG299,'3-2'!AG299)</f>
        <v>0</v>
      </c>
      <c r="AH299" s="247">
        <f>SUM('3-1'!AH299,'3-2'!AH299)</f>
        <v>0</v>
      </c>
      <c r="AI299" s="248">
        <f>SUM('3-1'!AI299,'3-2'!AI299)</f>
        <v>0</v>
      </c>
      <c r="AJ299" s="248">
        <f>SUM('3-1'!AJ299,'3-2'!AJ299)</f>
        <v>0</v>
      </c>
      <c r="AK299" s="248">
        <f>SUM('3-1'!AK299,'3-2'!AK299)</f>
        <v>0</v>
      </c>
      <c r="AL299" s="249">
        <f>SUM('3-1'!AL299,'3-2'!AL299)</f>
        <v>0</v>
      </c>
      <c r="AM299" s="243">
        <f>SUM('3-1'!AM299,'3-2'!AM299)</f>
        <v>0</v>
      </c>
      <c r="AN299" s="244">
        <f>SUM('3-1'!AN299,'3-2'!AN299)</f>
        <v>0</v>
      </c>
      <c r="AO299" s="244">
        <f>SUM('3-1'!AO299,'3-2'!AO299)</f>
        <v>0</v>
      </c>
      <c r="AP299" s="244">
        <f>SUM('3-1'!AP299,'3-2'!AP299)</f>
        <v>0</v>
      </c>
      <c r="AQ299" s="245">
        <f>SUM('3-1'!AQ299,'3-2'!AQ299)</f>
        <v>0</v>
      </c>
      <c r="AR299" s="370">
        <f>SUM('3-1'!AR299,'3-2'!AR299)</f>
        <v>0</v>
      </c>
    </row>
    <row r="300" spans="1:44" ht="17.25">
      <c r="A300" s="1651"/>
      <c r="B300" s="1646"/>
      <c r="C300" s="40" t="s">
        <v>44</v>
      </c>
      <c r="D300" s="1544">
        <f t="shared" si="811"/>
        <v>0</v>
      </c>
      <c r="E300" s="266">
        <f t="shared" si="811"/>
        <v>0</v>
      </c>
      <c r="F300" s="266">
        <f t="shared" si="839"/>
        <v>0</v>
      </c>
      <c r="G300" s="266">
        <f t="shared" si="840"/>
        <v>0</v>
      </c>
      <c r="H300" s="267">
        <f t="shared" si="838"/>
        <v>0</v>
      </c>
      <c r="I300" s="247">
        <f>SUM('3-1'!I300,'3-2'!I300)</f>
        <v>0</v>
      </c>
      <c r="J300" s="248">
        <f>SUM('3-1'!J300,'3-2'!J300)</f>
        <v>0</v>
      </c>
      <c r="K300" s="248">
        <f>SUM('3-1'!K300,'3-2'!K300)</f>
        <v>0</v>
      </c>
      <c r="L300" s="248">
        <f>SUM('3-1'!L300,'3-2'!L300)</f>
        <v>0</v>
      </c>
      <c r="M300" s="249">
        <f>SUM('3-1'!M300,'3-2'!M300)</f>
        <v>0</v>
      </c>
      <c r="N300" s="247">
        <f>SUM('3-1'!N300,'3-2'!N300)</f>
        <v>0</v>
      </c>
      <c r="O300" s="244">
        <f>SUM('3-1'!O300,'3-2'!O300)</f>
        <v>0</v>
      </c>
      <c r="P300" s="244">
        <f>SUM('3-1'!P300,'3-2'!P300)</f>
        <v>0</v>
      </c>
      <c r="Q300" s="244">
        <f>SUM('3-1'!Q300,'3-2'!Q300)</f>
        <v>0</v>
      </c>
      <c r="R300" s="245">
        <f>SUM('3-1'!R300,'3-2'!R300)</f>
        <v>0</v>
      </c>
      <c r="S300" s="247">
        <f>SUM('3-1'!S300,'3-2'!S300)</f>
        <v>0</v>
      </c>
      <c r="T300" s="248">
        <f>SUM('3-1'!T300,'3-2'!T300)</f>
        <v>0</v>
      </c>
      <c r="U300" s="248">
        <f>SUM('3-1'!U300,'3-2'!U300)</f>
        <v>0</v>
      </c>
      <c r="V300" s="248">
        <f>SUM('3-1'!V300,'3-2'!V300)</f>
        <v>0</v>
      </c>
      <c r="W300" s="249">
        <f>SUM('3-1'!W300,'3-2'!W300)</f>
        <v>0</v>
      </c>
      <c r="X300" s="247">
        <f>SUM('3-1'!X300,'3-2'!X300)</f>
        <v>0</v>
      </c>
      <c r="Y300" s="248">
        <f>SUM('3-1'!Y300,'3-2'!Y300)</f>
        <v>0</v>
      </c>
      <c r="Z300" s="248">
        <f>SUM('3-1'!Z300,'3-2'!Z300)</f>
        <v>0</v>
      </c>
      <c r="AA300" s="248">
        <f>SUM('3-1'!AA300,'3-2'!AA300)</f>
        <v>0</v>
      </c>
      <c r="AB300" s="249">
        <f>SUM('3-1'!AB300,'3-2'!AB300)</f>
        <v>0</v>
      </c>
      <c r="AC300" s="247">
        <f>SUM('3-1'!AC300,'3-2'!AC300)</f>
        <v>0</v>
      </c>
      <c r="AD300" s="248">
        <f>SUM('3-1'!AD300,'3-2'!AD300)</f>
        <v>0</v>
      </c>
      <c r="AE300" s="248">
        <f>SUM('3-1'!AE300,'3-2'!AE300)</f>
        <v>0</v>
      </c>
      <c r="AF300" s="248">
        <f>SUM('3-1'!AF300,'3-2'!AF300)</f>
        <v>0</v>
      </c>
      <c r="AG300" s="249">
        <f>SUM('3-1'!AG300,'3-2'!AG300)</f>
        <v>0</v>
      </c>
      <c r="AH300" s="247">
        <f>SUM('3-1'!AH300,'3-2'!AH300)</f>
        <v>0</v>
      </c>
      <c r="AI300" s="248">
        <f>SUM('3-1'!AI300,'3-2'!AI300)</f>
        <v>0</v>
      </c>
      <c r="AJ300" s="248">
        <f>SUM('3-1'!AJ300,'3-2'!AJ300)</f>
        <v>0</v>
      </c>
      <c r="AK300" s="248">
        <f>SUM('3-1'!AK300,'3-2'!AK300)</f>
        <v>0</v>
      </c>
      <c r="AL300" s="249">
        <f>SUM('3-1'!AL300,'3-2'!AL300)</f>
        <v>0</v>
      </c>
      <c r="AM300" s="243">
        <f>SUM('3-1'!AM300,'3-2'!AM300)</f>
        <v>0</v>
      </c>
      <c r="AN300" s="244">
        <f>SUM('3-1'!AN300,'3-2'!AN300)</f>
        <v>0</v>
      </c>
      <c r="AO300" s="244">
        <f>SUM('3-1'!AO300,'3-2'!AO300)</f>
        <v>0</v>
      </c>
      <c r="AP300" s="244">
        <f>SUM('3-1'!AP300,'3-2'!AP300)</f>
        <v>0</v>
      </c>
      <c r="AQ300" s="245">
        <f>SUM('3-1'!AQ300,'3-2'!AQ300)</f>
        <v>0</v>
      </c>
      <c r="AR300" s="370">
        <f>SUM('3-1'!AR300,'3-2'!AR300)</f>
        <v>0</v>
      </c>
    </row>
    <row r="301" spans="1:44" ht="17.25">
      <c r="A301" s="1651"/>
      <c r="B301" s="1647" t="s">
        <v>74</v>
      </c>
      <c r="C301" s="54" t="s">
        <v>43</v>
      </c>
      <c r="D301" s="1544">
        <f t="shared" si="811"/>
        <v>77</v>
      </c>
      <c r="E301" s="266">
        <f t="shared" si="811"/>
        <v>67</v>
      </c>
      <c r="F301" s="266">
        <f t="shared" si="839"/>
        <v>1343</v>
      </c>
      <c r="G301" s="266">
        <f t="shared" si="840"/>
        <v>300</v>
      </c>
      <c r="H301" s="267">
        <f t="shared" si="838"/>
        <v>1043</v>
      </c>
      <c r="I301" s="247">
        <f>SUM('3-1'!I301,'3-2'!I301)</f>
        <v>0</v>
      </c>
      <c r="J301" s="248">
        <f>SUM('3-1'!J301,'3-2'!J301)</f>
        <v>0</v>
      </c>
      <c r="K301" s="248">
        <f>SUM('3-1'!K301,'3-2'!K301)</f>
        <v>0</v>
      </c>
      <c r="L301" s="248">
        <f>SUM('3-1'!L301,'3-2'!L301)</f>
        <v>0</v>
      </c>
      <c r="M301" s="249">
        <f>SUM('3-1'!M301,'3-2'!M301)</f>
        <v>0</v>
      </c>
      <c r="N301" s="247">
        <f>SUM('3-1'!N301,'3-2'!N301)</f>
        <v>10</v>
      </c>
      <c r="O301" s="248">
        <f>SUM('3-1'!O301,'3-2'!O301)</f>
        <v>0</v>
      </c>
      <c r="P301" s="248">
        <f>SUM('3-1'!P301,'3-2'!P301)</f>
        <v>300</v>
      </c>
      <c r="Q301" s="248">
        <f>SUM('3-1'!Q301,'3-2'!Q301)</f>
        <v>297</v>
      </c>
      <c r="R301" s="249">
        <f>SUM('3-1'!R301,'3-2'!R301)</f>
        <v>3</v>
      </c>
      <c r="S301" s="247">
        <f>SUM('3-1'!S301,'3-2'!S301)</f>
        <v>67</v>
      </c>
      <c r="T301" s="248">
        <f>SUM('3-1'!T301,'3-2'!T301)</f>
        <v>67</v>
      </c>
      <c r="U301" s="248">
        <f>SUM('3-1'!U301,'3-2'!U301)</f>
        <v>1039</v>
      </c>
      <c r="V301" s="248">
        <f>SUM('3-1'!V301,'3-2'!V301)</f>
        <v>0</v>
      </c>
      <c r="W301" s="249">
        <f>SUM('3-1'!W301,'3-2'!W301)</f>
        <v>1039</v>
      </c>
      <c r="X301" s="247">
        <f>SUM('3-1'!X301,'3-2'!X301)</f>
        <v>0</v>
      </c>
      <c r="Y301" s="248">
        <f>SUM('3-1'!Y301,'3-2'!Y301)</f>
        <v>0</v>
      </c>
      <c r="Z301" s="248">
        <f>SUM('3-1'!Z301,'3-2'!Z301)</f>
        <v>0</v>
      </c>
      <c r="AA301" s="248">
        <f>SUM('3-1'!AA301,'3-2'!AA301)</f>
        <v>0</v>
      </c>
      <c r="AB301" s="249">
        <f>SUM('3-1'!AB301,'3-2'!AB301)</f>
        <v>0</v>
      </c>
      <c r="AC301" s="247">
        <f>SUM('3-1'!AC301,'3-2'!AC301)</f>
        <v>0</v>
      </c>
      <c r="AD301" s="248">
        <f>SUM('3-1'!AD301,'3-2'!AD301)</f>
        <v>0</v>
      </c>
      <c r="AE301" s="248">
        <f>SUM('3-1'!AE301,'3-2'!AE301)</f>
        <v>0</v>
      </c>
      <c r="AF301" s="248">
        <f>SUM('3-1'!AF301,'3-2'!AF301)</f>
        <v>0</v>
      </c>
      <c r="AG301" s="249">
        <f>SUM('3-1'!AG301,'3-2'!AG301)</f>
        <v>0</v>
      </c>
      <c r="AH301" s="247">
        <f>SUM('3-1'!AH301,'3-2'!AH301)</f>
        <v>0</v>
      </c>
      <c r="AI301" s="248">
        <f>SUM('3-1'!AI301,'3-2'!AI301)</f>
        <v>0</v>
      </c>
      <c r="AJ301" s="248">
        <f>SUM('3-1'!AJ301,'3-2'!AJ301)</f>
        <v>4</v>
      </c>
      <c r="AK301" s="248">
        <f>SUM('3-1'!AK301,'3-2'!AK301)</f>
        <v>3</v>
      </c>
      <c r="AL301" s="249">
        <f>SUM('3-1'!AL301,'3-2'!AL301)</f>
        <v>1</v>
      </c>
      <c r="AM301" s="243">
        <f>SUM('3-1'!AM301,'3-2'!AM301)</f>
        <v>0</v>
      </c>
      <c r="AN301" s="244">
        <f>SUM('3-1'!AN301,'3-2'!AN301)</f>
        <v>0</v>
      </c>
      <c r="AO301" s="244">
        <f>SUM('3-1'!AO301,'3-2'!AO301)</f>
        <v>0</v>
      </c>
      <c r="AP301" s="244">
        <f>SUM('3-1'!AP301,'3-2'!AP301)</f>
        <v>0</v>
      </c>
      <c r="AQ301" s="245">
        <f>SUM('3-1'!AQ301,'3-2'!AQ301)</f>
        <v>0</v>
      </c>
      <c r="AR301" s="370">
        <f>SUM('3-1'!AR301,'3-2'!AR301)</f>
        <v>1702</v>
      </c>
    </row>
    <row r="302" spans="1:44" ht="17.25">
      <c r="A302" s="1651"/>
      <c r="B302" s="1646"/>
      <c r="C302" s="40" t="s">
        <v>44</v>
      </c>
      <c r="D302" s="1544">
        <f t="shared" si="811"/>
        <v>26</v>
      </c>
      <c r="E302" s="266">
        <f t="shared" si="811"/>
        <v>20</v>
      </c>
      <c r="F302" s="266">
        <f t="shared" si="839"/>
        <v>338</v>
      </c>
      <c r="G302" s="266">
        <f t="shared" si="840"/>
        <v>266</v>
      </c>
      <c r="H302" s="267">
        <f t="shared" si="838"/>
        <v>72</v>
      </c>
      <c r="I302" s="247">
        <f>SUM('3-1'!I302,'3-2'!I302)</f>
        <v>0</v>
      </c>
      <c r="J302" s="248">
        <f>SUM('3-1'!J302,'3-2'!J302)</f>
        <v>0</v>
      </c>
      <c r="K302" s="248">
        <f>SUM('3-1'!K302,'3-2'!K302)</f>
        <v>0</v>
      </c>
      <c r="L302" s="248">
        <f>SUM('3-1'!L302,'3-2'!L302)</f>
        <v>0</v>
      </c>
      <c r="M302" s="249">
        <f>SUM('3-1'!M302,'3-2'!M302)</f>
        <v>0</v>
      </c>
      <c r="N302" s="491">
        <f>SUM('3-1'!N302,'3-2'!N302)</f>
        <v>6</v>
      </c>
      <c r="O302" s="1524">
        <f>SUM('3-1'!O302,'3-2'!O302)</f>
        <v>0</v>
      </c>
      <c r="P302" s="248">
        <f>SUM('3-1'!P302,'3-2'!P302)</f>
        <v>265</v>
      </c>
      <c r="Q302" s="248">
        <f>SUM('3-1'!Q302,'3-2'!Q302)</f>
        <v>263</v>
      </c>
      <c r="R302" s="249">
        <f>SUM('3-1'!R302,'3-2'!R302)</f>
        <v>2</v>
      </c>
      <c r="S302" s="247">
        <f>SUM('3-1'!S302,'3-2'!S302)</f>
        <v>20</v>
      </c>
      <c r="T302" s="248">
        <f>SUM('3-1'!T302,'3-2'!T302)</f>
        <v>20</v>
      </c>
      <c r="U302" s="248">
        <f>SUM('3-1'!U302,'3-2'!U302)</f>
        <v>69</v>
      </c>
      <c r="V302" s="248">
        <f>SUM('3-1'!V302,'3-2'!V302)</f>
        <v>0</v>
      </c>
      <c r="W302" s="249">
        <f>SUM('3-1'!W302,'3-2'!W302)</f>
        <v>69</v>
      </c>
      <c r="X302" s="247">
        <f>SUM('3-1'!X302,'3-2'!X302)</f>
        <v>0</v>
      </c>
      <c r="Y302" s="248">
        <f>SUM('3-1'!Y302,'3-2'!Y302)</f>
        <v>0</v>
      </c>
      <c r="Z302" s="248">
        <f>SUM('3-1'!Z302,'3-2'!Z302)</f>
        <v>0</v>
      </c>
      <c r="AA302" s="248">
        <f>SUM('3-1'!AA302,'3-2'!AA302)</f>
        <v>0</v>
      </c>
      <c r="AB302" s="249">
        <f>SUM('3-1'!AB302,'3-2'!AB302)</f>
        <v>0</v>
      </c>
      <c r="AC302" s="247">
        <f>SUM('3-1'!AC302,'3-2'!AC302)</f>
        <v>0</v>
      </c>
      <c r="AD302" s="248">
        <f>SUM('3-1'!AD302,'3-2'!AD302)</f>
        <v>0</v>
      </c>
      <c r="AE302" s="248">
        <f>SUM('3-1'!AE302,'3-2'!AE302)</f>
        <v>0</v>
      </c>
      <c r="AF302" s="248">
        <f>SUM('3-1'!AF302,'3-2'!AF302)</f>
        <v>0</v>
      </c>
      <c r="AG302" s="249">
        <f>SUM('3-1'!AG302,'3-2'!AG302)</f>
        <v>0</v>
      </c>
      <c r="AH302" s="247">
        <f>SUM('3-1'!AH302,'3-2'!AH302)</f>
        <v>0</v>
      </c>
      <c r="AI302" s="248">
        <f>SUM('3-1'!AI302,'3-2'!AI302)</f>
        <v>0</v>
      </c>
      <c r="AJ302" s="248">
        <f>SUM('3-1'!AJ302,'3-2'!AJ302)</f>
        <v>4</v>
      </c>
      <c r="AK302" s="248">
        <f>SUM('3-1'!AK302,'3-2'!AK302)</f>
        <v>3</v>
      </c>
      <c r="AL302" s="249">
        <f>SUM('3-1'!AL302,'3-2'!AL302)</f>
        <v>1</v>
      </c>
      <c r="AM302" s="243">
        <f>SUM('3-1'!AM302,'3-2'!AM302)</f>
        <v>0</v>
      </c>
      <c r="AN302" s="244">
        <f>SUM('3-1'!AN302,'3-2'!AN302)</f>
        <v>0</v>
      </c>
      <c r="AO302" s="244">
        <f>SUM('3-1'!AO302,'3-2'!AO302)</f>
        <v>0</v>
      </c>
      <c r="AP302" s="244">
        <f>SUM('3-1'!AP302,'3-2'!AP302)</f>
        <v>0</v>
      </c>
      <c r="AQ302" s="245">
        <f>SUM('3-1'!AQ302,'3-2'!AQ302)</f>
        <v>0</v>
      </c>
      <c r="AR302" s="370">
        <f>SUM('3-1'!AR302,'3-2'!AR302)</f>
        <v>24</v>
      </c>
    </row>
    <row r="303" spans="1:44" ht="17.25">
      <c r="A303" s="1651"/>
      <c r="B303" s="1648" t="s">
        <v>75</v>
      </c>
      <c r="C303" s="54" t="s">
        <v>43</v>
      </c>
      <c r="D303" s="1544">
        <f t="shared" si="811"/>
        <v>188</v>
      </c>
      <c r="E303" s="266">
        <f t="shared" si="811"/>
        <v>188</v>
      </c>
      <c r="F303" s="266">
        <f t="shared" si="839"/>
        <v>5443</v>
      </c>
      <c r="G303" s="266">
        <f t="shared" si="840"/>
        <v>4802</v>
      </c>
      <c r="H303" s="267">
        <f t="shared" si="838"/>
        <v>641</v>
      </c>
      <c r="I303" s="247">
        <f>SUM('3-1'!I303,'3-2'!I303)</f>
        <v>0</v>
      </c>
      <c r="J303" s="248">
        <f>SUM('3-1'!J303,'3-2'!J303)</f>
        <v>0</v>
      </c>
      <c r="K303" s="248">
        <f>SUM('3-1'!K303,'3-2'!K303)</f>
        <v>0</v>
      </c>
      <c r="L303" s="248">
        <f>SUM('3-1'!L303,'3-2'!L303)</f>
        <v>0</v>
      </c>
      <c r="M303" s="249">
        <f>SUM('3-1'!M303,'3-2'!M303)</f>
        <v>0</v>
      </c>
      <c r="N303" s="247">
        <f>SUM('3-1'!N303,'3-2'!N303)</f>
        <v>105</v>
      </c>
      <c r="O303" s="248">
        <f>SUM('3-1'!O303,'3-2'!O303)</f>
        <v>105</v>
      </c>
      <c r="P303" s="248">
        <f>SUM('3-1'!P303,'3-2'!P303)</f>
        <v>2865</v>
      </c>
      <c r="Q303" s="248">
        <f>SUM('3-1'!Q303,'3-2'!Q303)</f>
        <v>2751</v>
      </c>
      <c r="R303" s="249">
        <f>SUM('3-1'!R303,'3-2'!R303)</f>
        <v>114</v>
      </c>
      <c r="S303" s="247">
        <f>SUM('3-1'!S303,'3-2'!S303)</f>
        <v>83</v>
      </c>
      <c r="T303" s="248">
        <f>SUM('3-1'!T303,'3-2'!T303)</f>
        <v>83</v>
      </c>
      <c r="U303" s="248">
        <f>SUM('3-1'!U303,'3-2'!U303)</f>
        <v>2578</v>
      </c>
      <c r="V303" s="248">
        <f>SUM('3-1'!V303,'3-2'!V303)</f>
        <v>2051</v>
      </c>
      <c r="W303" s="249">
        <f>SUM('3-1'!W303,'3-2'!W303)</f>
        <v>527</v>
      </c>
      <c r="X303" s="247">
        <f>SUM('3-1'!X303,'3-2'!X303)</f>
        <v>0</v>
      </c>
      <c r="Y303" s="248">
        <f>SUM('3-1'!Y303,'3-2'!Y303)</f>
        <v>0</v>
      </c>
      <c r="Z303" s="248">
        <f>SUM('3-1'!Z303,'3-2'!Z303)</f>
        <v>0</v>
      </c>
      <c r="AA303" s="248">
        <f>SUM('3-1'!AA303,'3-2'!AA303)</f>
        <v>0</v>
      </c>
      <c r="AB303" s="249">
        <f>SUM('3-1'!AB303,'3-2'!AB303)</f>
        <v>0</v>
      </c>
      <c r="AC303" s="247">
        <f>SUM('3-1'!AC303,'3-2'!AC303)</f>
        <v>0</v>
      </c>
      <c r="AD303" s="248">
        <f>SUM('3-1'!AD303,'3-2'!AD303)</f>
        <v>0</v>
      </c>
      <c r="AE303" s="248">
        <f>SUM('3-1'!AE303,'3-2'!AE303)</f>
        <v>0</v>
      </c>
      <c r="AF303" s="248">
        <f>SUM('3-1'!AF303,'3-2'!AF303)</f>
        <v>0</v>
      </c>
      <c r="AG303" s="249">
        <f>SUM('3-1'!AG303,'3-2'!AG303)</f>
        <v>0</v>
      </c>
      <c r="AH303" s="247">
        <f>SUM('3-1'!AH303,'3-2'!AH303)</f>
        <v>0</v>
      </c>
      <c r="AI303" s="248">
        <f>SUM('3-1'!AI303,'3-2'!AI303)</f>
        <v>0</v>
      </c>
      <c r="AJ303" s="248">
        <f>SUM('3-1'!AJ303,'3-2'!AJ303)</f>
        <v>0</v>
      </c>
      <c r="AK303" s="248">
        <f>SUM('3-1'!AK303,'3-2'!AK303)</f>
        <v>0</v>
      </c>
      <c r="AL303" s="249">
        <f>SUM('3-1'!AL303,'3-2'!AL303)</f>
        <v>0</v>
      </c>
      <c r="AM303" s="243">
        <f>SUM('3-1'!AM303,'3-2'!AM303)</f>
        <v>0</v>
      </c>
      <c r="AN303" s="244">
        <f>SUM('3-1'!AN303,'3-2'!AN303)</f>
        <v>0</v>
      </c>
      <c r="AO303" s="244">
        <f>SUM('3-1'!AO303,'3-2'!AO303)</f>
        <v>0</v>
      </c>
      <c r="AP303" s="244">
        <f>SUM('3-1'!AP303,'3-2'!AP303)</f>
        <v>0</v>
      </c>
      <c r="AQ303" s="245">
        <f>SUM('3-1'!AQ303,'3-2'!AQ303)</f>
        <v>0</v>
      </c>
      <c r="AR303" s="370">
        <f>SUM('3-1'!AR303,'3-2'!AR303)</f>
        <v>0</v>
      </c>
    </row>
    <row r="304" spans="1:44" ht="18" thickBot="1">
      <c r="A304" s="1652"/>
      <c r="B304" s="1649"/>
      <c r="C304" s="45" t="s">
        <v>44</v>
      </c>
      <c r="D304" s="251">
        <f t="shared" si="811"/>
        <v>59</v>
      </c>
      <c r="E304" s="268">
        <f t="shared" si="811"/>
        <v>59</v>
      </c>
      <c r="F304" s="268">
        <f t="shared" si="839"/>
        <v>3758</v>
      </c>
      <c r="G304" s="268">
        <f t="shared" si="840"/>
        <v>3166</v>
      </c>
      <c r="H304" s="269">
        <f t="shared" si="838"/>
        <v>592</v>
      </c>
      <c r="I304" s="252">
        <f>SUM('3-1'!I304,'3-2'!I304)</f>
        <v>0</v>
      </c>
      <c r="J304" s="253">
        <f>SUM('3-1'!J304,'3-2'!J304)</f>
        <v>0</v>
      </c>
      <c r="K304" s="253">
        <f>SUM('3-1'!K304,'3-2'!K304)</f>
        <v>0</v>
      </c>
      <c r="L304" s="253">
        <f>SUM('3-1'!L304,'3-2'!L304)</f>
        <v>0</v>
      </c>
      <c r="M304" s="254">
        <f>SUM('3-1'!M304,'3-2'!M304)</f>
        <v>0</v>
      </c>
      <c r="N304" s="412">
        <f>SUM('3-1'!N304,'3-2'!N304)</f>
        <v>31</v>
      </c>
      <c r="O304" s="413">
        <f>SUM('3-1'!O304,'3-2'!O304)</f>
        <v>31</v>
      </c>
      <c r="P304" s="413">
        <f>SUM('3-1'!P304,'3-2'!P304)</f>
        <v>1180</v>
      </c>
      <c r="Q304" s="413">
        <f>SUM('3-1'!Q304,'3-2'!Q304)</f>
        <v>1115</v>
      </c>
      <c r="R304" s="249">
        <f>SUM('3-1'!R304,'3-2'!R304)</f>
        <v>65</v>
      </c>
      <c r="S304" s="252">
        <f>SUM('3-1'!S304,'3-2'!S304)</f>
        <v>28</v>
      </c>
      <c r="T304" s="253">
        <f>SUM('3-1'!T304,'3-2'!T304)</f>
        <v>28</v>
      </c>
      <c r="U304" s="253">
        <f>SUM('3-1'!U304,'3-2'!U304)</f>
        <v>2578</v>
      </c>
      <c r="V304" s="253">
        <f>SUM('3-1'!V304,'3-2'!V304)</f>
        <v>2051</v>
      </c>
      <c r="W304" s="254">
        <f>SUM('3-1'!W304,'3-2'!W304)</f>
        <v>527</v>
      </c>
      <c r="X304" s="252">
        <f>SUM('3-1'!X304,'3-2'!X304)</f>
        <v>0</v>
      </c>
      <c r="Y304" s="253">
        <f>SUM('3-1'!Y304,'3-2'!Y304)</f>
        <v>0</v>
      </c>
      <c r="Z304" s="253">
        <f>SUM('3-1'!Z304,'3-2'!Z304)</f>
        <v>0</v>
      </c>
      <c r="AA304" s="253">
        <f>SUM('3-1'!AA304,'3-2'!AA304)</f>
        <v>0</v>
      </c>
      <c r="AB304" s="254">
        <f>SUM('3-1'!AB304,'3-2'!AB304)</f>
        <v>0</v>
      </c>
      <c r="AC304" s="252">
        <f>SUM('3-1'!AC304,'3-2'!AC304)</f>
        <v>0</v>
      </c>
      <c r="AD304" s="253">
        <f>SUM('3-1'!AD304,'3-2'!AD304)</f>
        <v>0</v>
      </c>
      <c r="AE304" s="253">
        <f>SUM('3-1'!AE304,'3-2'!AE304)</f>
        <v>0</v>
      </c>
      <c r="AF304" s="253">
        <f>SUM('3-1'!AF304,'3-2'!AF304)</f>
        <v>0</v>
      </c>
      <c r="AG304" s="249">
        <f>SUM('3-1'!AG304,'3-2'!AG304)</f>
        <v>0</v>
      </c>
      <c r="AH304" s="247">
        <f>SUM('3-1'!AH304,'3-2'!AH304)</f>
        <v>0</v>
      </c>
      <c r="AI304" s="253">
        <f>SUM('3-1'!AI304,'3-2'!AI304)</f>
        <v>0</v>
      </c>
      <c r="AJ304" s="511">
        <f>SUM('3-1'!AJ304,'3-2'!AJ304)</f>
        <v>0</v>
      </c>
      <c r="AK304" s="511">
        <f>SUM('3-1'!AK304,'3-2'!AK304)</f>
        <v>0</v>
      </c>
      <c r="AL304" s="512">
        <f>SUM('3-1'!AL304,'3-2'!AL304)</f>
        <v>0</v>
      </c>
      <c r="AM304" s="243">
        <f>SUM('3-1'!AM304,'3-2'!AM304)</f>
        <v>0</v>
      </c>
      <c r="AN304" s="244">
        <f>SUM('3-1'!AN304,'3-2'!AN304)</f>
        <v>0</v>
      </c>
      <c r="AO304" s="244">
        <f>SUM('3-1'!AO304,'3-2'!AO304)</f>
        <v>0</v>
      </c>
      <c r="AP304" s="244">
        <f>SUM('3-1'!AP304,'3-2'!AP304)</f>
        <v>0</v>
      </c>
      <c r="AQ304" s="245">
        <f>SUM('3-1'!AQ304,'3-2'!AQ304)</f>
        <v>0</v>
      </c>
      <c r="AR304" s="370">
        <f>SUM('3-1'!AR304,'3-2'!AR304)</f>
        <v>0</v>
      </c>
    </row>
    <row r="305" spans="1:44" s="140" customFormat="1" ht="17.25">
      <c r="A305" s="1653" t="s">
        <v>175</v>
      </c>
      <c r="B305" s="1656" t="s">
        <v>69</v>
      </c>
      <c r="C305" s="650" t="s">
        <v>43</v>
      </c>
      <c r="D305" s="651">
        <f>SUM(I305,N305,S305,X305,AC305,AH305,AM305)</f>
        <v>61.110000000000007</v>
      </c>
      <c r="E305" s="652">
        <f>SUM(J305,O305,T305,Y305,AD305,AI305,AN305)</f>
        <v>60.68</v>
      </c>
      <c r="F305" s="652">
        <f>G305+H305</f>
        <v>4012.3599999999997</v>
      </c>
      <c r="G305" s="652">
        <f t="shared" si="840"/>
        <v>2975.06</v>
      </c>
      <c r="H305" s="653">
        <f t="shared" si="838"/>
        <v>1037.3</v>
      </c>
      <c r="I305" s="651">
        <f>SUM(I307,I309,I311,I313,I315,I317)</f>
        <v>0</v>
      </c>
      <c r="J305" s="652">
        <f>SUM(J307,J309,J311,J313,J315,J317)</f>
        <v>0</v>
      </c>
      <c r="K305" s="652">
        <f>L305+M305</f>
        <v>0</v>
      </c>
      <c r="L305" s="652">
        <f t="shared" ref="L305:M305" si="841">SUM(L307,L309,L311,L313,L315,L317)</f>
        <v>0</v>
      </c>
      <c r="M305" s="655">
        <f t="shared" si="841"/>
        <v>0</v>
      </c>
      <c r="N305" s="651">
        <f>SUM(N307,N309,N311,N313,N315,N317)</f>
        <v>32.700000000000003</v>
      </c>
      <c r="O305" s="652">
        <f>SUM(O307,O309,O311,O313,O315,O317)</f>
        <v>32.700000000000003</v>
      </c>
      <c r="P305" s="652">
        <f>Q305+R305</f>
        <v>684.11</v>
      </c>
      <c r="Q305" s="652">
        <f t="shared" ref="Q305:R305" si="842">SUM(Q307,Q309,Q311,Q313,Q315,Q317)</f>
        <v>613.24</v>
      </c>
      <c r="R305" s="655">
        <f t="shared" si="842"/>
        <v>70.87</v>
      </c>
      <c r="S305" s="651">
        <f>SUM(S307,S309,S311,S313,S315,S317)</f>
        <v>0</v>
      </c>
      <c r="T305" s="652">
        <f>SUM(T307,T309,T311,T313,T315,T317)</f>
        <v>0</v>
      </c>
      <c r="U305" s="652">
        <f>V305+W305</f>
        <v>0</v>
      </c>
      <c r="V305" s="652">
        <f t="shared" ref="V305:X305" si="843">SUM(V307,V309,V311,V313,V315,V317)</f>
        <v>0</v>
      </c>
      <c r="W305" s="655">
        <f t="shared" si="843"/>
        <v>0</v>
      </c>
      <c r="X305" s="651">
        <f t="shared" si="843"/>
        <v>27.7</v>
      </c>
      <c r="Y305" s="652">
        <f t="shared" ref="Y305" si="844">SUM(Y307,Y309,Y311,Y313,Y315,Y317)</f>
        <v>27.27</v>
      </c>
      <c r="Z305" s="652">
        <f>AA305+AB305</f>
        <v>3220.66</v>
      </c>
      <c r="AA305" s="652">
        <f t="shared" ref="AA305:AC305" si="845">SUM(AA307,AA309,AA311,AA313,AA315,AA317)</f>
        <v>2337.85</v>
      </c>
      <c r="AB305" s="655">
        <f t="shared" si="845"/>
        <v>882.81</v>
      </c>
      <c r="AC305" s="651">
        <f t="shared" si="845"/>
        <v>0</v>
      </c>
      <c r="AD305" s="652">
        <f t="shared" ref="AD305" si="846">SUM(AD307,AD309,AD311,AD313,AD315,AD317)</f>
        <v>0</v>
      </c>
      <c r="AE305" s="652">
        <f>AF305+AG305</f>
        <v>0</v>
      </c>
      <c r="AF305" s="652">
        <f t="shared" ref="AF305:AH305" si="847">SUM(AF307,AF309,AF311,AF313,AF315,AF317)</f>
        <v>0</v>
      </c>
      <c r="AG305" s="655">
        <f t="shared" si="847"/>
        <v>0</v>
      </c>
      <c r="AH305" s="651">
        <f t="shared" si="847"/>
        <v>0.71</v>
      </c>
      <c r="AI305" s="652">
        <f t="shared" ref="AI305" si="848">SUM(AI307,AI309,AI311,AI313,AI315,AI317)</f>
        <v>0.71</v>
      </c>
      <c r="AJ305" s="652">
        <f>AK305+AL305</f>
        <v>107.59</v>
      </c>
      <c r="AK305" s="652">
        <f t="shared" ref="AK305:AM305" si="849">SUM(AK307,AK309,AK311,AK313,AK315,AK317)</f>
        <v>23.97</v>
      </c>
      <c r="AL305" s="655">
        <f t="shared" si="849"/>
        <v>83.62</v>
      </c>
      <c r="AM305" s="651">
        <f t="shared" si="849"/>
        <v>0</v>
      </c>
      <c r="AN305" s="652">
        <f t="shared" ref="AN305" si="850">SUM(AN307,AN309,AN311,AN313,AN315,AN317)</f>
        <v>0</v>
      </c>
      <c r="AO305" s="652">
        <f>AP305+AQ305</f>
        <v>0</v>
      </c>
      <c r="AP305" s="652">
        <f t="shared" ref="AP305:AR305" si="851">SUM(AP307,AP309,AP311,AP313,AP315,AP317)</f>
        <v>0</v>
      </c>
      <c r="AQ305" s="655">
        <f t="shared" si="851"/>
        <v>0</v>
      </c>
      <c r="AR305" s="656">
        <f t="shared" si="851"/>
        <v>1097</v>
      </c>
    </row>
    <row r="306" spans="1:44" s="140" customFormat="1" ht="17.25">
      <c r="A306" s="1654"/>
      <c r="B306" s="1657"/>
      <c r="C306" s="657" t="s">
        <v>44</v>
      </c>
      <c r="D306" s="658">
        <f>SUM(I306,N306,S306,X306,AC306,AH306,AM306)</f>
        <v>60.68</v>
      </c>
      <c r="E306" s="659">
        <f>SUM(J306,O306,T306,Y306,AD306,AI306,AN306)</f>
        <v>60.68</v>
      </c>
      <c r="F306" s="659">
        <f>G306+H306</f>
        <v>4012.3599999999997</v>
      </c>
      <c r="G306" s="659">
        <f t="shared" si="840"/>
        <v>2975.06</v>
      </c>
      <c r="H306" s="660">
        <f t="shared" si="838"/>
        <v>1037.3</v>
      </c>
      <c r="I306" s="658">
        <f>SUM(I308,I310,I312,I314,I316,I318)</f>
        <v>0</v>
      </c>
      <c r="J306" s="659">
        <f>SUM(J308,J310,J312,J314,J316,J318)</f>
        <v>0</v>
      </c>
      <c r="K306" s="659">
        <f>L306+M306</f>
        <v>0</v>
      </c>
      <c r="L306" s="659">
        <f t="shared" ref="L306:M306" si="852">SUM(L308,L310,L312,L314,L316,L318)</f>
        <v>0</v>
      </c>
      <c r="M306" s="662">
        <f t="shared" si="852"/>
        <v>0</v>
      </c>
      <c r="N306" s="658">
        <f>SUM(N308,N310,N312,N314,N316,N318)</f>
        <v>32.700000000000003</v>
      </c>
      <c r="O306" s="659">
        <f>SUM(O308,O310,O312,O314,O316,O318)</f>
        <v>32.700000000000003</v>
      </c>
      <c r="P306" s="659">
        <f>Q306+R306</f>
        <v>684.11</v>
      </c>
      <c r="Q306" s="659">
        <f t="shared" ref="Q306:S306" si="853">SUM(Q308,Q310,Q312,Q314,Q316,Q318)</f>
        <v>613.24</v>
      </c>
      <c r="R306" s="662">
        <f t="shared" si="853"/>
        <v>70.87</v>
      </c>
      <c r="S306" s="658">
        <f t="shared" si="853"/>
        <v>0</v>
      </c>
      <c r="T306" s="659">
        <f t="shared" ref="T306" si="854">SUM(T308,T310,T312,T314,T316,T318)</f>
        <v>0</v>
      </c>
      <c r="U306" s="659">
        <f>V306+W306</f>
        <v>0</v>
      </c>
      <c r="V306" s="659">
        <f t="shared" ref="V306:X306" si="855">SUM(V308,V310,V312,V314,V316,V318)</f>
        <v>0</v>
      </c>
      <c r="W306" s="662">
        <f t="shared" si="855"/>
        <v>0</v>
      </c>
      <c r="X306" s="658">
        <f t="shared" si="855"/>
        <v>27.27</v>
      </c>
      <c r="Y306" s="659">
        <f t="shared" ref="Y306" si="856">SUM(Y308,Y310,Y312,Y314,Y316,Y318)</f>
        <v>27.27</v>
      </c>
      <c r="Z306" s="659">
        <f>AA306+AB306</f>
        <v>3220.66</v>
      </c>
      <c r="AA306" s="659">
        <f t="shared" ref="AA306:AC306" si="857">SUM(AA308,AA310,AA312,AA314,AA316,AA318)</f>
        <v>2337.85</v>
      </c>
      <c r="AB306" s="662">
        <f t="shared" si="857"/>
        <v>882.81</v>
      </c>
      <c r="AC306" s="658">
        <f t="shared" si="857"/>
        <v>0</v>
      </c>
      <c r="AD306" s="659">
        <f t="shared" ref="AD306" si="858">SUM(AD308,AD310,AD312,AD314,AD316,AD318)</f>
        <v>0</v>
      </c>
      <c r="AE306" s="659">
        <f>AF306+AG306</f>
        <v>0</v>
      </c>
      <c r="AF306" s="659">
        <f t="shared" ref="AF306:AH306" si="859">SUM(AF308,AF310,AF312,AF314,AF316,AF318)</f>
        <v>0</v>
      </c>
      <c r="AG306" s="662">
        <f t="shared" si="859"/>
        <v>0</v>
      </c>
      <c r="AH306" s="658">
        <f t="shared" si="859"/>
        <v>0.71</v>
      </c>
      <c r="AI306" s="659">
        <f t="shared" ref="AI306" si="860">SUM(AI308,AI310,AI312,AI314,AI316,AI318)</f>
        <v>0.71</v>
      </c>
      <c r="AJ306" s="659">
        <f>AK306+AL306</f>
        <v>107.59</v>
      </c>
      <c r="AK306" s="659">
        <f t="shared" ref="AK306:AM306" si="861">SUM(AK308,AK310,AK312,AK314,AK316,AK318)</f>
        <v>23.97</v>
      </c>
      <c r="AL306" s="662">
        <f t="shared" si="861"/>
        <v>83.62</v>
      </c>
      <c r="AM306" s="658">
        <f t="shared" si="861"/>
        <v>0</v>
      </c>
      <c r="AN306" s="659">
        <f t="shared" ref="AN306" si="862">SUM(AN308,AN310,AN312,AN314,AN316,AN318)</f>
        <v>0</v>
      </c>
      <c r="AO306" s="659">
        <f>AP306+AQ306</f>
        <v>0</v>
      </c>
      <c r="AP306" s="659">
        <f t="shared" ref="AP306:AR306" si="863">SUM(AP308,AP310,AP312,AP314,AP316,AP318)</f>
        <v>0</v>
      </c>
      <c r="AQ306" s="662">
        <f t="shared" si="863"/>
        <v>0</v>
      </c>
      <c r="AR306" s="663">
        <f t="shared" si="863"/>
        <v>1097</v>
      </c>
    </row>
    <row r="307" spans="1:44" s="140" customFormat="1" ht="17.25">
      <c r="A307" s="1654"/>
      <c r="B307" s="1658" t="s">
        <v>70</v>
      </c>
      <c r="C307" s="664" t="s">
        <v>43</v>
      </c>
      <c r="D307" s="690">
        <f t="shared" ref="D307:E318" si="864">SUM(I307,N307,S307,X307,AC307,AH307,AM307)</f>
        <v>28.41</v>
      </c>
      <c r="E307" s="691">
        <f t="shared" si="864"/>
        <v>27.98</v>
      </c>
      <c r="F307" s="691">
        <f>G307+H307</f>
        <v>3328.2499999999995</v>
      </c>
      <c r="G307" s="691">
        <f t="shared" ref="G307:G318" si="865">SUM(L307+Q307+V307+AA307+AF307+AK307+AP307)</f>
        <v>2361.8199999999997</v>
      </c>
      <c r="H307" s="692">
        <f t="shared" ref="H307:H318" si="866">SUM(M307+R307+W307+AB307+AG307+AL307+AQ307)</f>
        <v>966.43</v>
      </c>
      <c r="I307" s="671">
        <f>SUM('3-1'!I307,'3-2'!I307)</f>
        <v>0</v>
      </c>
      <c r="J307" s="672">
        <f>SUM('3-1'!J307,'3-2'!J307)</f>
        <v>0</v>
      </c>
      <c r="K307" s="672">
        <f>SUM('3-1'!K307,'3-2'!K307)</f>
        <v>0</v>
      </c>
      <c r="L307" s="672">
        <f>SUM('3-1'!L307,'3-2'!L307)</f>
        <v>0</v>
      </c>
      <c r="M307" s="673">
        <f>SUM('3-1'!M307,'3-2'!M307)</f>
        <v>0</v>
      </c>
      <c r="N307" s="671">
        <f>SUM('3-1'!N307,'3-2'!N307)</f>
        <v>0</v>
      </c>
      <c r="O307" s="672">
        <f>SUM('3-1'!O307,'3-2'!O307)</f>
        <v>0</v>
      </c>
      <c r="P307" s="672">
        <f>SUM('3-1'!P307,'3-2'!P307)</f>
        <v>0</v>
      </c>
      <c r="Q307" s="672">
        <f>SUM('3-1'!Q307,'3-2'!Q307)</f>
        <v>0</v>
      </c>
      <c r="R307" s="673">
        <f>SUM('3-1'!R307,'3-2'!R307)</f>
        <v>0</v>
      </c>
      <c r="S307" s="671">
        <f>SUM('3-1'!S307,'3-2'!S307)</f>
        <v>0</v>
      </c>
      <c r="T307" s="672">
        <f>SUM('3-1'!T307,'3-2'!T307)</f>
        <v>0</v>
      </c>
      <c r="U307" s="672">
        <f>SUM('3-1'!U307,'3-2'!U307)</f>
        <v>0</v>
      </c>
      <c r="V307" s="672">
        <f>SUM('3-1'!V307,'3-2'!V307)</f>
        <v>0</v>
      </c>
      <c r="W307" s="673">
        <f>SUM('3-1'!W307,'3-2'!W307)</f>
        <v>0</v>
      </c>
      <c r="X307" s="671">
        <f>SUM('3-1'!X307,'3-2'!X307)</f>
        <v>27.7</v>
      </c>
      <c r="Y307" s="672">
        <f>SUM('3-1'!Y307,'3-2'!Y307)</f>
        <v>27.27</v>
      </c>
      <c r="Z307" s="672">
        <f>SUM('3-1'!Z307,'3-2'!Z307)</f>
        <v>3220.66</v>
      </c>
      <c r="AA307" s="672">
        <f>SUM('3-1'!AA307,'3-2'!AA307)</f>
        <v>2337.85</v>
      </c>
      <c r="AB307" s="673">
        <f>SUM('3-1'!AB307,'3-2'!AB307)</f>
        <v>882.81</v>
      </c>
      <c r="AC307" s="671">
        <f>SUM('3-1'!AC307,'3-2'!AC307)</f>
        <v>0</v>
      </c>
      <c r="AD307" s="672">
        <f>SUM('3-1'!AD307,'3-2'!AD307)</f>
        <v>0</v>
      </c>
      <c r="AE307" s="672">
        <f>SUM('3-1'!AE307,'3-2'!AE307)</f>
        <v>0</v>
      </c>
      <c r="AF307" s="672">
        <f>SUM('3-1'!AF307,'3-2'!AF307)</f>
        <v>0</v>
      </c>
      <c r="AG307" s="673">
        <f>SUM('3-1'!AG307,'3-2'!AG307)</f>
        <v>0</v>
      </c>
      <c r="AH307" s="671">
        <f>SUM('3-1'!AH307,'3-2'!AH307)</f>
        <v>0.71</v>
      </c>
      <c r="AI307" s="672">
        <f>SUM('3-1'!AI307,'3-2'!AI307)</f>
        <v>0.71</v>
      </c>
      <c r="AJ307" s="672">
        <f>SUM('3-1'!AJ307,'3-2'!AJ307)</f>
        <v>107.59</v>
      </c>
      <c r="AK307" s="672">
        <f>SUM('3-1'!AK307,'3-2'!AK307)</f>
        <v>23.97</v>
      </c>
      <c r="AL307" s="673">
        <f>SUM('3-1'!AL307,'3-2'!AL307)</f>
        <v>83.62</v>
      </c>
      <c r="AM307" s="671">
        <f>SUM('3-1'!AM307,'3-2'!AM307)</f>
        <v>0</v>
      </c>
      <c r="AN307" s="672">
        <f>SUM('3-1'!AN307,'3-2'!AN307)</f>
        <v>0</v>
      </c>
      <c r="AO307" s="672">
        <f>SUM('3-1'!AO307,'3-2'!AO307)</f>
        <v>0</v>
      </c>
      <c r="AP307" s="672">
        <f>SUM('3-1'!AP307,'3-2'!AP307)</f>
        <v>0</v>
      </c>
      <c r="AQ307" s="673">
        <f>SUM('3-1'!AQ307,'3-2'!AQ307)</f>
        <v>0</v>
      </c>
      <c r="AR307" s="693">
        <f>SUM('3-1'!AR307,'3-2'!AR307)</f>
        <v>1097</v>
      </c>
    </row>
    <row r="308" spans="1:44" s="140" customFormat="1" ht="17.25">
      <c r="A308" s="1654"/>
      <c r="B308" s="1657"/>
      <c r="C308" s="657" t="s">
        <v>44</v>
      </c>
      <c r="D308" s="694">
        <f t="shared" si="864"/>
        <v>27.98</v>
      </c>
      <c r="E308" s="695">
        <f t="shared" si="864"/>
        <v>27.98</v>
      </c>
      <c r="F308" s="695">
        <f t="shared" ref="F308:F318" si="867">G308+H308</f>
        <v>3328.2499999999995</v>
      </c>
      <c r="G308" s="695">
        <f t="shared" si="865"/>
        <v>2361.8199999999997</v>
      </c>
      <c r="H308" s="696">
        <f t="shared" si="866"/>
        <v>966.43</v>
      </c>
      <c r="I308" s="678">
        <f>SUM('3-1'!I308,'3-2'!I308)</f>
        <v>0</v>
      </c>
      <c r="J308" s="679">
        <f>SUM('3-1'!J308,'3-2'!J308)</f>
        <v>0</v>
      </c>
      <c r="K308" s="679">
        <f>SUM('3-1'!K308,'3-2'!K308)</f>
        <v>0</v>
      </c>
      <c r="L308" s="679">
        <f>SUM('3-1'!L308,'3-2'!L308)</f>
        <v>0</v>
      </c>
      <c r="M308" s="680">
        <f>SUM('3-1'!M308,'3-2'!M308)</f>
        <v>0</v>
      </c>
      <c r="N308" s="697">
        <f>SUM('3-1'!N308,'3-2'!N308)</f>
        <v>0</v>
      </c>
      <c r="O308" s="698">
        <f>SUM('3-1'!O308,'3-2'!O308)</f>
        <v>0</v>
      </c>
      <c r="P308" s="698">
        <f>SUM('3-1'!P308,'3-2'!P308)</f>
        <v>0</v>
      </c>
      <c r="Q308" s="698">
        <f>SUM('3-1'!Q308,'3-2'!Q308)</f>
        <v>0</v>
      </c>
      <c r="R308" s="699">
        <f>SUM('3-1'!R308,'3-2'!R308)</f>
        <v>0</v>
      </c>
      <c r="S308" s="697">
        <f>SUM('3-1'!S308,'3-2'!S308)</f>
        <v>0</v>
      </c>
      <c r="T308" s="698">
        <f>SUM('3-1'!T308,'3-2'!T308)</f>
        <v>0</v>
      </c>
      <c r="U308" s="698">
        <f>SUM('3-1'!U308,'3-2'!U308)</f>
        <v>0</v>
      </c>
      <c r="V308" s="698">
        <f>SUM('3-1'!V308,'3-2'!V308)</f>
        <v>0</v>
      </c>
      <c r="W308" s="699">
        <f>SUM('3-1'!W308,'3-2'!W308)</f>
        <v>0</v>
      </c>
      <c r="X308" s="697">
        <f>SUM('3-1'!X308,'3-2'!X308)</f>
        <v>27.27</v>
      </c>
      <c r="Y308" s="698">
        <f>SUM('3-1'!Y308,'3-2'!Y308)</f>
        <v>27.27</v>
      </c>
      <c r="Z308" s="698">
        <f>SUM('3-1'!Z308,'3-2'!Z308)</f>
        <v>3220.66</v>
      </c>
      <c r="AA308" s="698">
        <f>SUM('3-1'!AA308,'3-2'!AA308)</f>
        <v>2337.85</v>
      </c>
      <c r="AB308" s="699">
        <f>SUM('3-1'!AB308,'3-2'!AB308)</f>
        <v>882.81</v>
      </c>
      <c r="AC308" s="697">
        <f>SUM('3-1'!AC308,'3-2'!AC308)</f>
        <v>0</v>
      </c>
      <c r="AD308" s="698">
        <f>SUM('3-1'!AD308,'3-2'!AD308)</f>
        <v>0</v>
      </c>
      <c r="AE308" s="698">
        <f>SUM('3-1'!AE308,'3-2'!AE308)</f>
        <v>0</v>
      </c>
      <c r="AF308" s="698">
        <f>SUM('3-1'!AF308,'3-2'!AF308)</f>
        <v>0</v>
      </c>
      <c r="AG308" s="699">
        <f>SUM('3-1'!AG308,'3-2'!AG308)</f>
        <v>0</v>
      </c>
      <c r="AH308" s="697">
        <f>SUM('3-1'!AH308,'3-2'!AH308)</f>
        <v>0.71</v>
      </c>
      <c r="AI308" s="698">
        <f>SUM('3-1'!AI308,'3-2'!AI308)</f>
        <v>0.71</v>
      </c>
      <c r="AJ308" s="698">
        <f>SUM('3-1'!AJ308,'3-2'!AJ308)</f>
        <v>107.59</v>
      </c>
      <c r="AK308" s="698">
        <f>SUM('3-1'!AK308,'3-2'!AK308)</f>
        <v>23.97</v>
      </c>
      <c r="AL308" s="699">
        <f>SUM('3-1'!AL308,'3-2'!AL308)</f>
        <v>83.62</v>
      </c>
      <c r="AM308" s="697">
        <f>SUM('3-1'!AM308,'3-2'!AM308)</f>
        <v>0</v>
      </c>
      <c r="AN308" s="698">
        <f>SUM('3-1'!AN308,'3-2'!AN308)</f>
        <v>0</v>
      </c>
      <c r="AO308" s="698">
        <f>SUM('3-1'!AO308,'3-2'!AO308)</f>
        <v>0</v>
      </c>
      <c r="AP308" s="698">
        <f>SUM('3-1'!AP308,'3-2'!AP308)</f>
        <v>0</v>
      </c>
      <c r="AQ308" s="699">
        <f>SUM('3-1'!AQ308,'3-2'!AQ308)</f>
        <v>0</v>
      </c>
      <c r="AR308" s="799">
        <f>SUM('3-1'!AR308,'3-2'!AR308)</f>
        <v>1097</v>
      </c>
    </row>
    <row r="309" spans="1:44" s="140" customFormat="1" ht="17.25">
      <c r="A309" s="1654"/>
      <c r="B309" s="1658" t="s">
        <v>71</v>
      </c>
      <c r="C309" s="664" t="s">
        <v>43</v>
      </c>
      <c r="D309" s="1545">
        <f t="shared" si="864"/>
        <v>0</v>
      </c>
      <c r="E309" s="666">
        <f t="shared" si="864"/>
        <v>0</v>
      </c>
      <c r="F309" s="666">
        <f t="shared" si="867"/>
        <v>0</v>
      </c>
      <c r="G309" s="666">
        <f t="shared" si="865"/>
        <v>0</v>
      </c>
      <c r="H309" s="665">
        <f t="shared" si="866"/>
        <v>0</v>
      </c>
      <c r="I309" s="671">
        <f>SUM('3-1'!I309,'3-2'!I309)</f>
        <v>0</v>
      </c>
      <c r="J309" s="672">
        <f>SUM('3-1'!J309,'3-2'!J309)</f>
        <v>0</v>
      </c>
      <c r="K309" s="672">
        <f>SUM('3-1'!K309,'3-2'!K309)</f>
        <v>0</v>
      </c>
      <c r="L309" s="672">
        <f>SUM('3-1'!L309,'3-2'!L309)</f>
        <v>0</v>
      </c>
      <c r="M309" s="673">
        <f>SUM('3-1'!M309,'3-2'!M309)</f>
        <v>0</v>
      </c>
      <c r="N309" s="667">
        <f>SUM('3-1'!N309,'3-2'!N309)</f>
        <v>0</v>
      </c>
      <c r="O309" s="668">
        <f>SUM('3-1'!O309,'3-2'!O309)</f>
        <v>0</v>
      </c>
      <c r="P309" s="668">
        <f>SUM('3-1'!P309,'3-2'!P309)</f>
        <v>0</v>
      </c>
      <c r="Q309" s="668">
        <f>SUM('3-1'!Q309,'3-2'!Q309)</f>
        <v>0</v>
      </c>
      <c r="R309" s="669">
        <f>SUM('3-1'!R309,'3-2'!R309)</f>
        <v>0</v>
      </c>
      <c r="S309" s="667">
        <f>SUM('3-1'!S309,'3-2'!S309)</f>
        <v>0</v>
      </c>
      <c r="T309" s="668">
        <f>SUM('3-1'!T309,'3-2'!T309)</f>
        <v>0</v>
      </c>
      <c r="U309" s="668">
        <f>SUM('3-1'!U309,'3-2'!U309)</f>
        <v>0</v>
      </c>
      <c r="V309" s="668">
        <f>SUM('3-1'!V309,'3-2'!V309)</f>
        <v>0</v>
      </c>
      <c r="W309" s="669">
        <f>SUM('3-1'!W309,'3-2'!W309)</f>
        <v>0</v>
      </c>
      <c r="X309" s="667">
        <f>SUM('3-1'!X309,'3-2'!X309)</f>
        <v>0</v>
      </c>
      <c r="Y309" s="668">
        <f>SUM('3-1'!Y309,'3-2'!Y309)</f>
        <v>0</v>
      </c>
      <c r="Z309" s="668">
        <f>SUM('3-1'!Z309,'3-2'!Z309)</f>
        <v>0</v>
      </c>
      <c r="AA309" s="668">
        <f>SUM('3-1'!AA309,'3-2'!AA309)</f>
        <v>0</v>
      </c>
      <c r="AB309" s="669">
        <f>SUM('3-1'!AB309,'3-2'!AB309)</f>
        <v>0</v>
      </c>
      <c r="AC309" s="667">
        <f>SUM('3-1'!AC309,'3-2'!AC309)</f>
        <v>0</v>
      </c>
      <c r="AD309" s="668">
        <f>SUM('3-1'!AD309,'3-2'!AD309)</f>
        <v>0</v>
      </c>
      <c r="AE309" s="668">
        <f>SUM('3-1'!AE309,'3-2'!AE309)</f>
        <v>0</v>
      </c>
      <c r="AF309" s="668">
        <f>SUM('3-1'!AF309,'3-2'!AF309)</f>
        <v>0</v>
      </c>
      <c r="AG309" s="669">
        <f>SUM('3-1'!AG309,'3-2'!AG309)</f>
        <v>0</v>
      </c>
      <c r="AH309" s="667">
        <f>SUM('3-1'!AH309,'3-2'!AH309)</f>
        <v>0</v>
      </c>
      <c r="AI309" s="668">
        <f>SUM('3-1'!AI309,'3-2'!AI309)</f>
        <v>0</v>
      </c>
      <c r="AJ309" s="668">
        <f>SUM('3-1'!AJ309,'3-2'!AJ309)</f>
        <v>0</v>
      </c>
      <c r="AK309" s="668">
        <f>SUM('3-1'!AK309,'3-2'!AK309)</f>
        <v>0</v>
      </c>
      <c r="AL309" s="669">
        <f>SUM('3-1'!AL309,'3-2'!AL309)</f>
        <v>0</v>
      </c>
      <c r="AM309" s="667">
        <f>SUM('3-1'!AM309,'3-2'!AM309)</f>
        <v>0</v>
      </c>
      <c r="AN309" s="668">
        <f>SUM('3-1'!AN309,'3-2'!AN309)</f>
        <v>0</v>
      </c>
      <c r="AO309" s="668">
        <f>SUM('3-1'!AO309,'3-2'!AO309)</f>
        <v>0</v>
      </c>
      <c r="AP309" s="668">
        <f>SUM('3-1'!AP309,'3-2'!AP309)</f>
        <v>0</v>
      </c>
      <c r="AQ309" s="669">
        <f>SUM('3-1'!AQ309,'3-2'!AQ309)</f>
        <v>0</v>
      </c>
      <c r="AR309" s="674">
        <f>SUM('3-1'!AR309,'3-2'!AR309)</f>
        <v>0</v>
      </c>
    </row>
    <row r="310" spans="1:44" s="140" customFormat="1" ht="17.25">
      <c r="A310" s="1654"/>
      <c r="B310" s="1657"/>
      <c r="C310" s="657" t="s">
        <v>44</v>
      </c>
      <c r="D310" s="1546">
        <f t="shared" si="864"/>
        <v>0</v>
      </c>
      <c r="E310" s="1547">
        <f t="shared" si="864"/>
        <v>0</v>
      </c>
      <c r="F310" s="686">
        <f t="shared" si="867"/>
        <v>0</v>
      </c>
      <c r="G310" s="686">
        <f t="shared" si="865"/>
        <v>0</v>
      </c>
      <c r="H310" s="685">
        <f t="shared" si="866"/>
        <v>0</v>
      </c>
      <c r="I310" s="681">
        <f>SUM('3-1'!I310,'3-2'!I310)</f>
        <v>0</v>
      </c>
      <c r="J310" s="1501">
        <f>SUM('3-1'!J310,'3-2'!J310)</f>
        <v>0</v>
      </c>
      <c r="K310" s="1501">
        <f>SUM('3-1'!K310,'3-2'!K310)</f>
        <v>0</v>
      </c>
      <c r="L310" s="1501">
        <f>SUM('3-1'!L310,'3-2'!L310)</f>
        <v>0</v>
      </c>
      <c r="M310" s="683">
        <f>SUM('3-1'!M310,'3-2'!M310)</f>
        <v>0</v>
      </c>
      <c r="N310" s="678">
        <f>SUM('3-1'!N310,'3-2'!N310)</f>
        <v>0</v>
      </c>
      <c r="O310" s="679">
        <f>SUM('3-1'!O310,'3-2'!O310)</f>
        <v>0</v>
      </c>
      <c r="P310" s="679">
        <f>SUM('3-1'!P310,'3-2'!P310)</f>
        <v>0</v>
      </c>
      <c r="Q310" s="679">
        <f>SUM('3-1'!Q310,'3-2'!Q310)</f>
        <v>0</v>
      </c>
      <c r="R310" s="680">
        <f>SUM('3-1'!R310,'3-2'!R310)</f>
        <v>0</v>
      </c>
      <c r="S310" s="687">
        <f>SUM('3-1'!S310,'3-2'!S310)</f>
        <v>0</v>
      </c>
      <c r="T310" s="688">
        <f>SUM('3-1'!T310,'3-2'!T310)</f>
        <v>0</v>
      </c>
      <c r="U310" s="688">
        <f>SUM('3-1'!U310,'3-2'!U310)</f>
        <v>0</v>
      </c>
      <c r="V310" s="688">
        <f>SUM('3-1'!V310,'3-2'!V310)</f>
        <v>0</v>
      </c>
      <c r="W310" s="689">
        <f>SUM('3-1'!W310,'3-2'!W310)</f>
        <v>0</v>
      </c>
      <c r="X310" s="678">
        <f>SUM('3-1'!X310,'3-2'!X310)</f>
        <v>0</v>
      </c>
      <c r="Y310" s="679">
        <f>SUM('3-1'!Y310,'3-2'!Y310)</f>
        <v>0</v>
      </c>
      <c r="Z310" s="679">
        <f>SUM('3-1'!Z310,'3-2'!Z310)</f>
        <v>0</v>
      </c>
      <c r="AA310" s="679">
        <f>SUM('3-1'!AA310,'3-2'!AA310)</f>
        <v>0</v>
      </c>
      <c r="AB310" s="680">
        <f>SUM('3-1'!AB310,'3-2'!AB310)</f>
        <v>0</v>
      </c>
      <c r="AC310" s="678">
        <f>SUM('3-1'!AC310,'3-2'!AC310)</f>
        <v>0</v>
      </c>
      <c r="AD310" s="679">
        <f>SUM('3-1'!AD310,'3-2'!AD310)</f>
        <v>0</v>
      </c>
      <c r="AE310" s="679">
        <f>SUM('3-1'!AE310,'3-2'!AE310)</f>
        <v>0</v>
      </c>
      <c r="AF310" s="679">
        <f>SUM('3-1'!AF310,'3-2'!AF310)</f>
        <v>0</v>
      </c>
      <c r="AG310" s="680">
        <f>SUM('3-1'!AG310,'3-2'!AG310)</f>
        <v>0</v>
      </c>
      <c r="AH310" s="678">
        <f>SUM('3-1'!AH310,'3-2'!AH310)</f>
        <v>0</v>
      </c>
      <c r="AI310" s="679">
        <f>SUM('3-1'!AI310,'3-2'!AI310)</f>
        <v>0</v>
      </c>
      <c r="AJ310" s="679">
        <f>SUM('3-1'!AJ310,'3-2'!AJ310)</f>
        <v>0</v>
      </c>
      <c r="AK310" s="679">
        <f>SUM('3-1'!AK310,'3-2'!AK310)</f>
        <v>0</v>
      </c>
      <c r="AL310" s="680">
        <f>SUM('3-1'!AL310,'3-2'!AL310)</f>
        <v>0</v>
      </c>
      <c r="AM310" s="687">
        <f>SUM('3-1'!AM310,'3-2'!AM310)</f>
        <v>0</v>
      </c>
      <c r="AN310" s="688">
        <f>SUM('3-1'!AN310,'3-2'!AN310)</f>
        <v>0</v>
      </c>
      <c r="AO310" s="688">
        <f>SUM('3-1'!AO310,'3-2'!AO310)</f>
        <v>0</v>
      </c>
      <c r="AP310" s="688">
        <f>SUM('3-1'!AP310,'3-2'!AP310)</f>
        <v>0</v>
      </c>
      <c r="AQ310" s="689">
        <f>SUM('3-1'!AQ310,'3-2'!AQ310)</f>
        <v>0</v>
      </c>
      <c r="AR310" s="684">
        <f>SUM('3-1'!AR310,'3-2'!AR310)</f>
        <v>0</v>
      </c>
    </row>
    <row r="311" spans="1:44" s="140" customFormat="1" ht="17.25">
      <c r="A311" s="1654"/>
      <c r="B311" s="1658" t="s">
        <v>72</v>
      </c>
      <c r="C311" s="664" t="s">
        <v>43</v>
      </c>
      <c r="D311" s="690">
        <f t="shared" si="864"/>
        <v>0</v>
      </c>
      <c r="E311" s="691">
        <f t="shared" si="864"/>
        <v>0</v>
      </c>
      <c r="F311" s="691">
        <f t="shared" si="867"/>
        <v>0</v>
      </c>
      <c r="G311" s="691">
        <f t="shared" si="865"/>
        <v>0</v>
      </c>
      <c r="H311" s="692">
        <f t="shared" si="866"/>
        <v>0</v>
      </c>
      <c r="I311" s="671">
        <f>SUM('3-1'!I311,'3-2'!I311)</f>
        <v>0</v>
      </c>
      <c r="J311" s="672">
        <f>SUM('3-1'!J311,'3-2'!J311)</f>
        <v>0</v>
      </c>
      <c r="K311" s="672">
        <f>SUM('3-1'!K311,'3-2'!K311)</f>
        <v>0</v>
      </c>
      <c r="L311" s="672">
        <f>SUM('3-1'!L311,'3-2'!L311)</f>
        <v>0</v>
      </c>
      <c r="M311" s="673">
        <f>SUM('3-1'!M311,'3-2'!M311)</f>
        <v>0</v>
      </c>
      <c r="N311" s="671">
        <f>SUM('3-1'!N311,'3-2'!N311)</f>
        <v>0</v>
      </c>
      <c r="O311" s="672">
        <f>SUM('3-1'!O311,'3-2'!O311)</f>
        <v>0</v>
      </c>
      <c r="P311" s="672">
        <f>SUM('3-1'!P311,'3-2'!P311)</f>
        <v>0</v>
      </c>
      <c r="Q311" s="672">
        <f>SUM('3-1'!Q311,'3-2'!Q311)</f>
        <v>0</v>
      </c>
      <c r="R311" s="673">
        <f>SUM('3-1'!R311,'3-2'!R311)</f>
        <v>0</v>
      </c>
      <c r="S311" s="671">
        <f>SUM('3-1'!S311,'3-2'!S311)</f>
        <v>0</v>
      </c>
      <c r="T311" s="672">
        <f>SUM('3-1'!T311,'3-2'!T311)</f>
        <v>0</v>
      </c>
      <c r="U311" s="672">
        <f>SUM('3-1'!U311,'3-2'!U311)</f>
        <v>0</v>
      </c>
      <c r="V311" s="672">
        <f>SUM('3-1'!V311,'3-2'!V311)</f>
        <v>0</v>
      </c>
      <c r="W311" s="673">
        <f>SUM('3-1'!W311,'3-2'!W311)</f>
        <v>0</v>
      </c>
      <c r="X311" s="671">
        <f>SUM('3-1'!X311,'3-2'!X311)</f>
        <v>0</v>
      </c>
      <c r="Y311" s="672">
        <f>SUM('3-1'!Y311,'3-2'!Y311)</f>
        <v>0</v>
      </c>
      <c r="Z311" s="672">
        <f>SUM('3-1'!Z311,'3-2'!Z311)</f>
        <v>0</v>
      </c>
      <c r="AA311" s="672">
        <f>SUM('3-1'!AA311,'3-2'!AA311)</f>
        <v>0</v>
      </c>
      <c r="AB311" s="673">
        <f>SUM('3-1'!AB311,'3-2'!AB311)</f>
        <v>0</v>
      </c>
      <c r="AC311" s="671">
        <f>SUM('3-1'!AC311,'3-2'!AC311)</f>
        <v>0</v>
      </c>
      <c r="AD311" s="672">
        <f>SUM('3-1'!AD311,'3-2'!AD311)</f>
        <v>0</v>
      </c>
      <c r="AE311" s="672">
        <f>SUM('3-1'!AE311,'3-2'!AE311)</f>
        <v>0</v>
      </c>
      <c r="AF311" s="672">
        <f>SUM('3-1'!AF311,'3-2'!AF311)</f>
        <v>0</v>
      </c>
      <c r="AG311" s="673">
        <f>SUM('3-1'!AG311,'3-2'!AG311)</f>
        <v>0</v>
      </c>
      <c r="AH311" s="671">
        <f>SUM('3-1'!AH311,'3-2'!AH311)</f>
        <v>0</v>
      </c>
      <c r="AI311" s="672">
        <f>SUM('3-1'!AI311,'3-2'!AI311)</f>
        <v>0</v>
      </c>
      <c r="AJ311" s="672">
        <f>SUM('3-1'!AJ311,'3-2'!AJ311)</f>
        <v>0</v>
      </c>
      <c r="AK311" s="672">
        <f>SUM('3-1'!AK311,'3-2'!AK311)</f>
        <v>0</v>
      </c>
      <c r="AL311" s="673">
        <f>SUM('3-1'!AL311,'3-2'!AL311)</f>
        <v>0</v>
      </c>
      <c r="AM311" s="671">
        <f>SUM('3-1'!AM311,'3-2'!AM311)</f>
        <v>0</v>
      </c>
      <c r="AN311" s="672">
        <f>SUM('3-1'!AN311,'3-2'!AN311)</f>
        <v>0</v>
      </c>
      <c r="AO311" s="672">
        <f>SUM('3-1'!AO311,'3-2'!AO311)</f>
        <v>0</v>
      </c>
      <c r="AP311" s="672">
        <f>SUM('3-1'!AP311,'3-2'!AP311)</f>
        <v>0</v>
      </c>
      <c r="AQ311" s="673">
        <f>SUM('3-1'!AQ311,'3-2'!AQ311)</f>
        <v>0</v>
      </c>
      <c r="AR311" s="693">
        <f>SUM('3-1'!AR311,'3-2'!AR311)</f>
        <v>0</v>
      </c>
    </row>
    <row r="312" spans="1:44" s="140" customFormat="1" ht="17.25">
      <c r="A312" s="1654"/>
      <c r="B312" s="1657"/>
      <c r="C312" s="657" t="s">
        <v>44</v>
      </c>
      <c r="D312" s="694">
        <f t="shared" si="864"/>
        <v>0</v>
      </c>
      <c r="E312" s="695">
        <f t="shared" si="864"/>
        <v>0</v>
      </c>
      <c r="F312" s="695">
        <f t="shared" si="867"/>
        <v>0</v>
      </c>
      <c r="G312" s="695">
        <f t="shared" si="865"/>
        <v>0</v>
      </c>
      <c r="H312" s="696">
        <f t="shared" si="866"/>
        <v>0</v>
      </c>
      <c r="I312" s="681">
        <f>SUM('3-1'!I312,'3-2'!I312)</f>
        <v>0</v>
      </c>
      <c r="J312" s="1501">
        <f>SUM('3-1'!J312,'3-2'!J312)</f>
        <v>0</v>
      </c>
      <c r="K312" s="1501">
        <f>SUM('3-1'!K312,'3-2'!K312)</f>
        <v>0</v>
      </c>
      <c r="L312" s="1501">
        <f>SUM('3-1'!L312,'3-2'!L312)</f>
        <v>0</v>
      </c>
      <c r="M312" s="683">
        <f>SUM('3-1'!M312,'3-2'!M312)</f>
        <v>0</v>
      </c>
      <c r="N312" s="697">
        <f>SUM('3-1'!N312,'3-2'!N312)</f>
        <v>0</v>
      </c>
      <c r="O312" s="698">
        <f>SUM('3-1'!O312,'3-2'!O312)</f>
        <v>0</v>
      </c>
      <c r="P312" s="698">
        <f>SUM('3-1'!P312,'3-2'!P312)</f>
        <v>0</v>
      </c>
      <c r="Q312" s="698">
        <f>SUM('3-1'!Q312,'3-2'!Q312)</f>
        <v>0</v>
      </c>
      <c r="R312" s="699">
        <f>SUM('3-1'!R312,'3-2'!R312)</f>
        <v>0</v>
      </c>
      <c r="S312" s="697">
        <f>SUM('3-1'!S312,'3-2'!S312)</f>
        <v>0</v>
      </c>
      <c r="T312" s="698">
        <f>SUM('3-1'!T312,'3-2'!T312)</f>
        <v>0</v>
      </c>
      <c r="U312" s="698">
        <f>SUM('3-1'!U312,'3-2'!U312)</f>
        <v>0</v>
      </c>
      <c r="V312" s="698">
        <f>SUM('3-1'!V312,'3-2'!V312)</f>
        <v>0</v>
      </c>
      <c r="W312" s="699">
        <f>SUM('3-1'!W312,'3-2'!W312)</f>
        <v>0</v>
      </c>
      <c r="X312" s="697">
        <f>SUM('3-1'!X312,'3-2'!X312)</f>
        <v>0</v>
      </c>
      <c r="Y312" s="698">
        <f>SUM('3-1'!Y312,'3-2'!Y312)</f>
        <v>0</v>
      </c>
      <c r="Z312" s="698">
        <f>SUM('3-1'!Z312,'3-2'!Z312)</f>
        <v>0</v>
      </c>
      <c r="AA312" s="698">
        <f>SUM('3-1'!AA312,'3-2'!AA312)</f>
        <v>0</v>
      </c>
      <c r="AB312" s="699">
        <f>SUM('3-1'!AB312,'3-2'!AB312)</f>
        <v>0</v>
      </c>
      <c r="AC312" s="697">
        <f>SUM('3-1'!AC312,'3-2'!AC312)</f>
        <v>0</v>
      </c>
      <c r="AD312" s="698">
        <f>SUM('3-1'!AD312,'3-2'!AD312)</f>
        <v>0</v>
      </c>
      <c r="AE312" s="698">
        <f>SUM('3-1'!AE312,'3-2'!AE312)</f>
        <v>0</v>
      </c>
      <c r="AF312" s="698">
        <f>SUM('3-1'!AF312,'3-2'!AF312)</f>
        <v>0</v>
      </c>
      <c r="AG312" s="699">
        <f>SUM('3-1'!AG312,'3-2'!AG312)</f>
        <v>0</v>
      </c>
      <c r="AH312" s="697">
        <f>SUM('3-1'!AH312,'3-2'!AH312)</f>
        <v>0</v>
      </c>
      <c r="AI312" s="698">
        <f>SUM('3-1'!AI312,'3-2'!AI312)</f>
        <v>0</v>
      </c>
      <c r="AJ312" s="698">
        <f>SUM('3-1'!AJ312,'3-2'!AJ312)</f>
        <v>0</v>
      </c>
      <c r="AK312" s="698">
        <f>SUM('3-1'!AK312,'3-2'!AK312)</f>
        <v>0</v>
      </c>
      <c r="AL312" s="699">
        <f>SUM('3-1'!AL312,'3-2'!AL312)</f>
        <v>0</v>
      </c>
      <c r="AM312" s="697">
        <f>SUM('3-1'!AM312,'3-2'!AM312)</f>
        <v>0</v>
      </c>
      <c r="AN312" s="698">
        <f>SUM('3-1'!AN312,'3-2'!AN312)</f>
        <v>0</v>
      </c>
      <c r="AO312" s="698">
        <f>SUM('3-1'!AO312,'3-2'!AO312)</f>
        <v>0</v>
      </c>
      <c r="AP312" s="698">
        <f>SUM('3-1'!AP312,'3-2'!AP312)</f>
        <v>0</v>
      </c>
      <c r="AQ312" s="699">
        <f>SUM('3-1'!AQ312,'3-2'!AQ312)</f>
        <v>0</v>
      </c>
      <c r="AR312" s="700">
        <f>SUM('3-1'!AR312,'3-2'!AR312)</f>
        <v>0</v>
      </c>
    </row>
    <row r="313" spans="1:44" s="140" customFormat="1" ht="15.75" customHeight="1">
      <c r="A313" s="1654"/>
      <c r="B313" s="1658" t="s">
        <v>73</v>
      </c>
      <c r="C313" s="664" t="s">
        <v>43</v>
      </c>
      <c r="D313" s="690">
        <f t="shared" si="864"/>
        <v>0</v>
      </c>
      <c r="E313" s="691">
        <f t="shared" si="864"/>
        <v>0</v>
      </c>
      <c r="F313" s="691">
        <f t="shared" si="867"/>
        <v>0</v>
      </c>
      <c r="G313" s="691">
        <f t="shared" si="865"/>
        <v>0</v>
      </c>
      <c r="H313" s="692">
        <f t="shared" si="866"/>
        <v>0</v>
      </c>
      <c r="I313" s="671">
        <f>SUM('3-1'!I313,'3-2'!I313)</f>
        <v>0</v>
      </c>
      <c r="J313" s="672">
        <f>SUM('3-1'!J313,'3-2'!J313)</f>
        <v>0</v>
      </c>
      <c r="K313" s="672">
        <f>SUM('3-1'!K313,'3-2'!K313)</f>
        <v>0</v>
      </c>
      <c r="L313" s="672">
        <f>SUM('3-1'!L313,'3-2'!L313)</f>
        <v>0</v>
      </c>
      <c r="M313" s="673">
        <f>SUM('3-1'!M313,'3-2'!M313)</f>
        <v>0</v>
      </c>
      <c r="N313" s="671">
        <f>SUM('3-1'!N313,'3-2'!N313)</f>
        <v>0</v>
      </c>
      <c r="O313" s="672">
        <f>SUM('3-1'!O313,'3-2'!O313)</f>
        <v>0</v>
      </c>
      <c r="P313" s="672">
        <f>SUM('3-1'!P313,'3-2'!P313)</f>
        <v>0</v>
      </c>
      <c r="Q313" s="672">
        <f>SUM('3-1'!Q313,'3-2'!Q313)</f>
        <v>0</v>
      </c>
      <c r="R313" s="673">
        <f>SUM('3-1'!R313,'3-2'!R313)</f>
        <v>0</v>
      </c>
      <c r="S313" s="671">
        <f>SUM('3-1'!S313,'3-2'!S313)</f>
        <v>0</v>
      </c>
      <c r="T313" s="672">
        <f>SUM('3-1'!T313,'3-2'!T313)</f>
        <v>0</v>
      </c>
      <c r="U313" s="672">
        <f>SUM('3-1'!U313,'3-2'!U313)</f>
        <v>0</v>
      </c>
      <c r="V313" s="672">
        <f>SUM('3-1'!V313,'3-2'!V313)</f>
        <v>0</v>
      </c>
      <c r="W313" s="673">
        <f>SUM('3-1'!W313,'3-2'!W313)</f>
        <v>0</v>
      </c>
      <c r="X313" s="671">
        <f>SUM('3-1'!X313,'3-2'!X313)</f>
        <v>0</v>
      </c>
      <c r="Y313" s="672">
        <f>SUM('3-1'!Y313,'3-2'!Y313)</f>
        <v>0</v>
      </c>
      <c r="Z313" s="672">
        <f>SUM('3-1'!Z313,'3-2'!Z313)</f>
        <v>0</v>
      </c>
      <c r="AA313" s="672">
        <f>SUM('3-1'!AA313,'3-2'!AA313)</f>
        <v>0</v>
      </c>
      <c r="AB313" s="673">
        <f>SUM('3-1'!AB313,'3-2'!AB313)</f>
        <v>0</v>
      </c>
      <c r="AC313" s="671">
        <f>SUM('3-1'!AC313,'3-2'!AC313)</f>
        <v>0</v>
      </c>
      <c r="AD313" s="672">
        <f>SUM('3-1'!AD313,'3-2'!AD313)</f>
        <v>0</v>
      </c>
      <c r="AE313" s="672">
        <f>SUM('3-1'!AE313,'3-2'!AE313)</f>
        <v>0</v>
      </c>
      <c r="AF313" s="672">
        <f>SUM('3-1'!AF313,'3-2'!AF313)</f>
        <v>0</v>
      </c>
      <c r="AG313" s="673">
        <f>SUM('3-1'!AG313,'3-2'!AG313)</f>
        <v>0</v>
      </c>
      <c r="AH313" s="671">
        <f>SUM('3-1'!AH313,'3-2'!AH313)</f>
        <v>0</v>
      </c>
      <c r="AI313" s="672">
        <f>SUM('3-1'!AI313,'3-2'!AI313)</f>
        <v>0</v>
      </c>
      <c r="AJ313" s="672">
        <f>SUM('3-1'!AJ313,'3-2'!AJ313)</f>
        <v>0</v>
      </c>
      <c r="AK313" s="672">
        <f>SUM('3-1'!AK313,'3-2'!AK313)</f>
        <v>0</v>
      </c>
      <c r="AL313" s="673">
        <f>SUM('3-1'!AL313,'3-2'!AL313)</f>
        <v>0</v>
      </c>
      <c r="AM313" s="671">
        <f>SUM('3-1'!AM313,'3-2'!AM313)</f>
        <v>0</v>
      </c>
      <c r="AN313" s="672">
        <f>SUM('3-1'!AN313,'3-2'!AN313)</f>
        <v>0</v>
      </c>
      <c r="AO313" s="672">
        <f>SUM('3-1'!AO313,'3-2'!AO313)</f>
        <v>0</v>
      </c>
      <c r="AP313" s="672">
        <f>SUM('3-1'!AP313,'3-2'!AP313)</f>
        <v>0</v>
      </c>
      <c r="AQ313" s="673">
        <f>SUM('3-1'!AQ313,'3-2'!AQ313)</f>
        <v>0</v>
      </c>
      <c r="AR313" s="693">
        <f>SUM('3-1'!AR313,'3-2'!AR313)</f>
        <v>0</v>
      </c>
    </row>
    <row r="314" spans="1:44" s="140" customFormat="1" ht="15.75" customHeight="1">
      <c r="A314" s="1654"/>
      <c r="B314" s="1657"/>
      <c r="C314" s="657" t="s">
        <v>44</v>
      </c>
      <c r="D314" s="694">
        <f t="shared" si="864"/>
        <v>0</v>
      </c>
      <c r="E314" s="695">
        <f t="shared" si="864"/>
        <v>0</v>
      </c>
      <c r="F314" s="695">
        <f t="shared" si="867"/>
        <v>0</v>
      </c>
      <c r="G314" s="695">
        <f t="shared" si="865"/>
        <v>0</v>
      </c>
      <c r="H314" s="696">
        <f t="shared" si="866"/>
        <v>0</v>
      </c>
      <c r="I314" s="681">
        <f>SUM('3-1'!I314,'3-2'!I314)</f>
        <v>0</v>
      </c>
      <c r="J314" s="1501">
        <f>SUM('3-1'!J314,'3-2'!J314)</f>
        <v>0</v>
      </c>
      <c r="K314" s="1501">
        <f>SUM('3-1'!K314,'3-2'!K314)</f>
        <v>0</v>
      </c>
      <c r="L314" s="1501">
        <f>SUM('3-1'!L314,'3-2'!L314)</f>
        <v>0</v>
      </c>
      <c r="M314" s="683">
        <f>SUM('3-1'!M314,'3-2'!M314)</f>
        <v>0</v>
      </c>
      <c r="N314" s="697">
        <f>SUM('3-1'!N314,'3-2'!N314)</f>
        <v>0</v>
      </c>
      <c r="O314" s="698">
        <f>SUM('3-1'!O314,'3-2'!O314)</f>
        <v>0</v>
      </c>
      <c r="P314" s="698">
        <f>SUM('3-1'!P314,'3-2'!P314)</f>
        <v>0</v>
      </c>
      <c r="Q314" s="698">
        <f>SUM('3-1'!Q314,'3-2'!Q314)</f>
        <v>0</v>
      </c>
      <c r="R314" s="699">
        <f>SUM('3-1'!R314,'3-2'!R314)</f>
        <v>0</v>
      </c>
      <c r="S314" s="697">
        <f>SUM('3-1'!S314,'3-2'!S314)</f>
        <v>0</v>
      </c>
      <c r="T314" s="698">
        <f>SUM('3-1'!T314,'3-2'!T314)</f>
        <v>0</v>
      </c>
      <c r="U314" s="698">
        <f>SUM('3-1'!U314,'3-2'!U314)</f>
        <v>0</v>
      </c>
      <c r="V314" s="698">
        <f>SUM('3-1'!V314,'3-2'!V314)</f>
        <v>0</v>
      </c>
      <c r="W314" s="699">
        <f>SUM('3-1'!W314,'3-2'!W314)</f>
        <v>0</v>
      </c>
      <c r="X314" s="697">
        <f>SUM('3-1'!X314,'3-2'!X314)</f>
        <v>0</v>
      </c>
      <c r="Y314" s="698">
        <f>SUM('3-1'!Y314,'3-2'!Y314)</f>
        <v>0</v>
      </c>
      <c r="Z314" s="698">
        <f>SUM('3-1'!Z314,'3-2'!Z314)</f>
        <v>0</v>
      </c>
      <c r="AA314" s="698">
        <f>SUM('3-1'!AA314,'3-2'!AA314)</f>
        <v>0</v>
      </c>
      <c r="AB314" s="699">
        <f>SUM('3-1'!AB314,'3-2'!AB314)</f>
        <v>0</v>
      </c>
      <c r="AC314" s="697">
        <f>SUM('3-1'!AC314,'3-2'!AC314)</f>
        <v>0</v>
      </c>
      <c r="AD314" s="698">
        <f>SUM('3-1'!AD314,'3-2'!AD314)</f>
        <v>0</v>
      </c>
      <c r="AE314" s="698">
        <f>SUM('3-1'!AE314,'3-2'!AE314)</f>
        <v>0</v>
      </c>
      <c r="AF314" s="698">
        <f>SUM('3-1'!AF314,'3-2'!AF314)</f>
        <v>0</v>
      </c>
      <c r="AG314" s="699">
        <f>SUM('3-1'!AG314,'3-2'!AG314)</f>
        <v>0</v>
      </c>
      <c r="AH314" s="697">
        <f>SUM('3-1'!AH314,'3-2'!AH314)</f>
        <v>0</v>
      </c>
      <c r="AI314" s="698">
        <f>SUM('3-1'!AI314,'3-2'!AI314)</f>
        <v>0</v>
      </c>
      <c r="AJ314" s="698">
        <f>SUM('3-1'!AJ314,'3-2'!AJ314)</f>
        <v>0</v>
      </c>
      <c r="AK314" s="698">
        <f>SUM('3-1'!AK314,'3-2'!AK314)</f>
        <v>0</v>
      </c>
      <c r="AL314" s="699">
        <f>SUM('3-1'!AL314,'3-2'!AL314)</f>
        <v>0</v>
      </c>
      <c r="AM314" s="697">
        <f>SUM('3-1'!AM314,'3-2'!AM314)</f>
        <v>0</v>
      </c>
      <c r="AN314" s="698">
        <f>SUM('3-1'!AN314,'3-2'!AN314)</f>
        <v>0</v>
      </c>
      <c r="AO314" s="698">
        <f>SUM('3-1'!AO314,'3-2'!AO314)</f>
        <v>0</v>
      </c>
      <c r="AP314" s="698">
        <f>SUM('3-1'!AP314,'3-2'!AP314)</f>
        <v>0</v>
      </c>
      <c r="AQ314" s="699">
        <f>SUM('3-1'!AQ314,'3-2'!AQ314)</f>
        <v>0</v>
      </c>
      <c r="AR314" s="700">
        <f>SUM('3-1'!AR314,'3-2'!AR314)</f>
        <v>0</v>
      </c>
    </row>
    <row r="315" spans="1:44" s="140" customFormat="1" ht="15.75" customHeight="1">
      <c r="A315" s="1654"/>
      <c r="B315" s="1658" t="s">
        <v>74</v>
      </c>
      <c r="C315" s="664" t="s">
        <v>43</v>
      </c>
      <c r="D315" s="690">
        <f t="shared" si="864"/>
        <v>32.700000000000003</v>
      </c>
      <c r="E315" s="691">
        <f t="shared" si="864"/>
        <v>32.700000000000003</v>
      </c>
      <c r="F315" s="691">
        <f t="shared" si="867"/>
        <v>684.11</v>
      </c>
      <c r="G315" s="691">
        <f t="shared" si="865"/>
        <v>613.24</v>
      </c>
      <c r="H315" s="692">
        <f t="shared" si="866"/>
        <v>70.87</v>
      </c>
      <c r="I315" s="671">
        <f>SUM('3-1'!I315,'3-2'!I315)</f>
        <v>0</v>
      </c>
      <c r="J315" s="672">
        <f>SUM('3-1'!J315,'3-2'!J315)</f>
        <v>0</v>
      </c>
      <c r="K315" s="672">
        <f>SUM('3-1'!K315,'3-2'!K315)</f>
        <v>0</v>
      </c>
      <c r="L315" s="672">
        <f>SUM('3-1'!L315,'3-2'!L315)</f>
        <v>0</v>
      </c>
      <c r="M315" s="673">
        <f>SUM('3-1'!M315,'3-2'!M315)</f>
        <v>0</v>
      </c>
      <c r="N315" s="671">
        <f>SUM('3-1'!N315,'3-2'!N315)</f>
        <v>32.700000000000003</v>
      </c>
      <c r="O315" s="672">
        <f>SUM('3-1'!O315,'3-2'!O315)</f>
        <v>32.700000000000003</v>
      </c>
      <c r="P315" s="672">
        <f>SUM('3-1'!P315,'3-2'!P315)</f>
        <v>684.11</v>
      </c>
      <c r="Q315" s="672">
        <f>SUM('3-1'!Q315,'3-2'!Q315)</f>
        <v>613.24</v>
      </c>
      <c r="R315" s="673">
        <f>SUM('3-1'!R315,'3-2'!R315)</f>
        <v>70.87</v>
      </c>
      <c r="S315" s="671">
        <f>SUM('3-1'!S315,'3-2'!S315)</f>
        <v>0</v>
      </c>
      <c r="T315" s="672">
        <f>SUM('3-1'!T315,'3-2'!T315)</f>
        <v>0</v>
      </c>
      <c r="U315" s="672">
        <f>SUM('3-1'!U315,'3-2'!U315)</f>
        <v>0</v>
      </c>
      <c r="V315" s="672">
        <f>SUM('3-1'!V315,'3-2'!V315)</f>
        <v>0</v>
      </c>
      <c r="W315" s="673">
        <f>SUM('3-1'!W315,'3-2'!W315)</f>
        <v>0</v>
      </c>
      <c r="X315" s="671">
        <f>SUM('3-1'!X315,'3-2'!X315)</f>
        <v>0</v>
      </c>
      <c r="Y315" s="672">
        <f>SUM('3-1'!Y315,'3-2'!Y315)</f>
        <v>0</v>
      </c>
      <c r="Z315" s="672">
        <f>SUM('3-1'!Z315,'3-2'!Z315)</f>
        <v>0</v>
      </c>
      <c r="AA315" s="672">
        <f>SUM('3-1'!AA315,'3-2'!AA315)</f>
        <v>0</v>
      </c>
      <c r="AB315" s="673">
        <f>SUM('3-1'!AB315,'3-2'!AB315)</f>
        <v>0</v>
      </c>
      <c r="AC315" s="671">
        <f>SUM('3-1'!AC315,'3-2'!AC315)</f>
        <v>0</v>
      </c>
      <c r="AD315" s="672">
        <f>SUM('3-1'!AD315,'3-2'!AD315)</f>
        <v>0</v>
      </c>
      <c r="AE315" s="672">
        <f>SUM('3-1'!AE315,'3-2'!AE315)</f>
        <v>0</v>
      </c>
      <c r="AF315" s="672">
        <f>SUM('3-1'!AF315,'3-2'!AF315)</f>
        <v>0</v>
      </c>
      <c r="AG315" s="673">
        <f>SUM('3-1'!AG315,'3-2'!AG315)</f>
        <v>0</v>
      </c>
      <c r="AH315" s="671">
        <f>SUM('3-1'!AH315,'3-2'!AH315)</f>
        <v>0</v>
      </c>
      <c r="AI315" s="672">
        <f>SUM('3-1'!AI315,'3-2'!AI315)</f>
        <v>0</v>
      </c>
      <c r="AJ315" s="672">
        <f>SUM('3-1'!AJ315,'3-2'!AJ315)</f>
        <v>0</v>
      </c>
      <c r="AK315" s="672">
        <f>SUM('3-1'!AK315,'3-2'!AK315)</f>
        <v>0</v>
      </c>
      <c r="AL315" s="673">
        <f>SUM('3-1'!AL315,'3-2'!AL315)</f>
        <v>0</v>
      </c>
      <c r="AM315" s="671">
        <f>SUM('3-1'!AM315,'3-2'!AM315)</f>
        <v>0</v>
      </c>
      <c r="AN315" s="672">
        <f>SUM('3-1'!AN315,'3-2'!AN315)</f>
        <v>0</v>
      </c>
      <c r="AO315" s="672">
        <f>SUM('3-1'!AO315,'3-2'!AO315)</f>
        <v>0</v>
      </c>
      <c r="AP315" s="672">
        <f>SUM('3-1'!AP315,'3-2'!AP315)</f>
        <v>0</v>
      </c>
      <c r="AQ315" s="673">
        <f>SUM('3-1'!AQ315,'3-2'!AQ315)</f>
        <v>0</v>
      </c>
      <c r="AR315" s="693">
        <f>SUM('3-1'!AR315,'3-2'!AR315)</f>
        <v>0</v>
      </c>
    </row>
    <row r="316" spans="1:44" s="140" customFormat="1" ht="15.75" customHeight="1">
      <c r="A316" s="1654"/>
      <c r="B316" s="1657"/>
      <c r="C316" s="657" t="s">
        <v>44</v>
      </c>
      <c r="D316" s="694">
        <f t="shared" si="864"/>
        <v>32.700000000000003</v>
      </c>
      <c r="E316" s="695">
        <f t="shared" si="864"/>
        <v>32.700000000000003</v>
      </c>
      <c r="F316" s="695">
        <f t="shared" si="867"/>
        <v>684.11</v>
      </c>
      <c r="G316" s="695">
        <f t="shared" si="865"/>
        <v>613.24</v>
      </c>
      <c r="H316" s="696">
        <f t="shared" si="866"/>
        <v>70.87</v>
      </c>
      <c r="I316" s="681">
        <f>SUM('3-1'!I316,'3-2'!I316)</f>
        <v>0</v>
      </c>
      <c r="J316" s="1501">
        <f>SUM('3-1'!J316,'3-2'!J316)</f>
        <v>0</v>
      </c>
      <c r="K316" s="1501">
        <f>SUM('3-1'!K316,'3-2'!K316)</f>
        <v>0</v>
      </c>
      <c r="L316" s="1501">
        <f>SUM('3-1'!L316,'3-2'!L316)</f>
        <v>0</v>
      </c>
      <c r="M316" s="683">
        <f>SUM('3-1'!M316,'3-2'!M316)</f>
        <v>0</v>
      </c>
      <c r="N316" s="697">
        <f>SUM('3-1'!N316,'3-2'!N316)</f>
        <v>32.700000000000003</v>
      </c>
      <c r="O316" s="698">
        <f>SUM('3-1'!O316,'3-2'!O316)</f>
        <v>32.700000000000003</v>
      </c>
      <c r="P316" s="698">
        <f>SUM('3-1'!P316,'3-2'!P316)</f>
        <v>684.11</v>
      </c>
      <c r="Q316" s="698">
        <f>SUM('3-1'!Q316,'3-2'!Q316)</f>
        <v>613.24</v>
      </c>
      <c r="R316" s="699">
        <f>SUM('3-1'!R316,'3-2'!R316)</f>
        <v>70.87</v>
      </c>
      <c r="S316" s="697">
        <f>SUM('3-1'!S316,'3-2'!S316)</f>
        <v>0</v>
      </c>
      <c r="T316" s="698">
        <f>SUM('3-1'!T316,'3-2'!T316)</f>
        <v>0</v>
      </c>
      <c r="U316" s="698">
        <f>SUM('3-1'!U316,'3-2'!U316)</f>
        <v>0</v>
      </c>
      <c r="V316" s="698">
        <f>SUM('3-1'!V316,'3-2'!V316)</f>
        <v>0</v>
      </c>
      <c r="W316" s="699">
        <f>SUM('3-1'!W316,'3-2'!W316)</f>
        <v>0</v>
      </c>
      <c r="X316" s="697">
        <f>SUM('3-1'!X316,'3-2'!X316)</f>
        <v>0</v>
      </c>
      <c r="Y316" s="698">
        <f>SUM('3-1'!Y316,'3-2'!Y316)</f>
        <v>0</v>
      </c>
      <c r="Z316" s="698">
        <f>SUM('3-1'!Z316,'3-2'!Z316)</f>
        <v>0</v>
      </c>
      <c r="AA316" s="698">
        <f>SUM('3-1'!AA316,'3-2'!AA316)</f>
        <v>0</v>
      </c>
      <c r="AB316" s="699">
        <f>SUM('3-1'!AB316,'3-2'!AB316)</f>
        <v>0</v>
      </c>
      <c r="AC316" s="697">
        <f>SUM('3-1'!AC316,'3-2'!AC316)</f>
        <v>0</v>
      </c>
      <c r="AD316" s="698">
        <f>SUM('3-1'!AD316,'3-2'!AD316)</f>
        <v>0</v>
      </c>
      <c r="AE316" s="698">
        <f>SUM('3-1'!AE316,'3-2'!AE316)</f>
        <v>0</v>
      </c>
      <c r="AF316" s="698">
        <f>SUM('3-1'!AF316,'3-2'!AF316)</f>
        <v>0</v>
      </c>
      <c r="AG316" s="699">
        <f>SUM('3-1'!AG316,'3-2'!AG316)</f>
        <v>0</v>
      </c>
      <c r="AH316" s="697">
        <f>SUM('3-1'!AH316,'3-2'!AH316)</f>
        <v>0</v>
      </c>
      <c r="AI316" s="698">
        <f>SUM('3-1'!AI316,'3-2'!AI316)</f>
        <v>0</v>
      </c>
      <c r="AJ316" s="698">
        <f>SUM('3-1'!AJ316,'3-2'!AJ316)</f>
        <v>0</v>
      </c>
      <c r="AK316" s="698">
        <f>SUM('3-1'!AK316,'3-2'!AK316)</f>
        <v>0</v>
      </c>
      <c r="AL316" s="699">
        <f>SUM('3-1'!AL316,'3-2'!AL316)</f>
        <v>0</v>
      </c>
      <c r="AM316" s="697">
        <f>SUM('3-1'!AM316,'3-2'!AM316)</f>
        <v>0</v>
      </c>
      <c r="AN316" s="698">
        <f>SUM('3-1'!AN316,'3-2'!AN316)</f>
        <v>0</v>
      </c>
      <c r="AO316" s="698">
        <f>SUM('3-1'!AO316,'3-2'!AO316)</f>
        <v>0</v>
      </c>
      <c r="AP316" s="698">
        <f>SUM('3-1'!AP316,'3-2'!AP316)</f>
        <v>0</v>
      </c>
      <c r="AQ316" s="699">
        <f>SUM('3-1'!AQ316,'3-2'!AQ316)</f>
        <v>0</v>
      </c>
      <c r="AR316" s="700">
        <f>SUM('3-1'!AR316,'3-2'!AR316)</f>
        <v>0</v>
      </c>
    </row>
    <row r="317" spans="1:44" s="140" customFormat="1" ht="15.75" customHeight="1">
      <c r="A317" s="1654"/>
      <c r="B317" s="1659" t="s">
        <v>75</v>
      </c>
      <c r="C317" s="664" t="s">
        <v>43</v>
      </c>
      <c r="D317" s="1545">
        <f t="shared" si="864"/>
        <v>0</v>
      </c>
      <c r="E317" s="666">
        <f t="shared" si="864"/>
        <v>0</v>
      </c>
      <c r="F317" s="666">
        <f t="shared" si="867"/>
        <v>0</v>
      </c>
      <c r="G317" s="666">
        <f t="shared" si="865"/>
        <v>0</v>
      </c>
      <c r="H317" s="665">
        <f t="shared" si="866"/>
        <v>0</v>
      </c>
      <c r="I317" s="667">
        <f>SUM('3-1'!I317,'3-2'!I317)</f>
        <v>0</v>
      </c>
      <c r="J317" s="668">
        <f>SUM('3-1'!J317,'3-2'!J317)</f>
        <v>0</v>
      </c>
      <c r="K317" s="668">
        <f>SUM('3-1'!K317,'3-2'!K317)</f>
        <v>0</v>
      </c>
      <c r="L317" s="668">
        <f>SUM('3-1'!L317,'3-2'!L317)</f>
        <v>0</v>
      </c>
      <c r="M317" s="669">
        <f>SUM('3-1'!M317,'3-2'!M317)</f>
        <v>0</v>
      </c>
      <c r="N317" s="667">
        <f>SUM('3-1'!N317,'3-2'!N317)</f>
        <v>0</v>
      </c>
      <c r="O317" s="668">
        <f>SUM('3-1'!O317,'3-2'!O317)</f>
        <v>0</v>
      </c>
      <c r="P317" s="668">
        <f>SUM('3-1'!P317,'3-2'!P317)</f>
        <v>0</v>
      </c>
      <c r="Q317" s="668">
        <f>SUM('3-1'!Q317,'3-2'!Q317)</f>
        <v>0</v>
      </c>
      <c r="R317" s="669">
        <f>SUM('3-1'!R317,'3-2'!R317)</f>
        <v>0</v>
      </c>
      <c r="S317" s="667">
        <f>SUM('3-1'!S317,'3-2'!S317)</f>
        <v>0</v>
      </c>
      <c r="T317" s="668">
        <f>SUM('3-1'!T317,'3-2'!T317)</f>
        <v>0</v>
      </c>
      <c r="U317" s="668">
        <f>SUM('3-1'!U317,'3-2'!U317)</f>
        <v>0</v>
      </c>
      <c r="V317" s="668">
        <f>SUM('3-1'!V317,'3-2'!V317)</f>
        <v>0</v>
      </c>
      <c r="W317" s="669">
        <f>SUM('3-1'!W317,'3-2'!W317)</f>
        <v>0</v>
      </c>
      <c r="X317" s="667">
        <f>SUM('3-1'!X317,'3-2'!X317)</f>
        <v>0</v>
      </c>
      <c r="Y317" s="668">
        <f>SUM('3-1'!Y317,'3-2'!Y317)</f>
        <v>0</v>
      </c>
      <c r="Z317" s="668">
        <f>SUM('3-1'!Z317,'3-2'!Z317)</f>
        <v>0</v>
      </c>
      <c r="AA317" s="668">
        <f>SUM('3-1'!AA317,'3-2'!AA317)</f>
        <v>0</v>
      </c>
      <c r="AB317" s="669">
        <f>SUM('3-1'!AB317,'3-2'!AB317)</f>
        <v>0</v>
      </c>
      <c r="AC317" s="667">
        <f>SUM('3-1'!AC317,'3-2'!AC317)</f>
        <v>0</v>
      </c>
      <c r="AD317" s="668">
        <f>SUM('3-1'!AD317,'3-2'!AD317)</f>
        <v>0</v>
      </c>
      <c r="AE317" s="668">
        <f>SUM('3-1'!AE317,'3-2'!AE317)</f>
        <v>0</v>
      </c>
      <c r="AF317" s="668">
        <f>SUM('3-1'!AF317,'3-2'!AF317)</f>
        <v>0</v>
      </c>
      <c r="AG317" s="669">
        <f>SUM('3-1'!AG317,'3-2'!AG317)</f>
        <v>0</v>
      </c>
      <c r="AH317" s="667">
        <f>SUM('3-1'!AH317,'3-2'!AH317)</f>
        <v>0</v>
      </c>
      <c r="AI317" s="668">
        <f>SUM('3-1'!AI317,'3-2'!AI317)</f>
        <v>0</v>
      </c>
      <c r="AJ317" s="668">
        <f>SUM('3-1'!AJ317,'3-2'!AJ317)</f>
        <v>0</v>
      </c>
      <c r="AK317" s="668">
        <f>SUM('3-1'!AK317,'3-2'!AK317)</f>
        <v>0</v>
      </c>
      <c r="AL317" s="669">
        <f>SUM('3-1'!AL317,'3-2'!AL317)</f>
        <v>0</v>
      </c>
      <c r="AM317" s="667">
        <f>SUM('3-1'!AM317,'3-2'!AM317)</f>
        <v>0</v>
      </c>
      <c r="AN317" s="668">
        <f>SUM('3-1'!AN317,'3-2'!AN317)</f>
        <v>0</v>
      </c>
      <c r="AO317" s="668">
        <f>SUM('3-1'!AO317,'3-2'!AO317)</f>
        <v>0</v>
      </c>
      <c r="AP317" s="668">
        <f>SUM('3-1'!AP317,'3-2'!AP317)</f>
        <v>0</v>
      </c>
      <c r="AQ317" s="669">
        <f>SUM('3-1'!AQ317,'3-2'!AQ317)</f>
        <v>0</v>
      </c>
      <c r="AR317" s="674">
        <f>SUM('3-1'!AR317,'3-2'!AR317)</f>
        <v>0</v>
      </c>
    </row>
    <row r="318" spans="1:44" s="140" customFormat="1" ht="15.75" customHeight="1" thickBot="1">
      <c r="A318" s="1655"/>
      <c r="B318" s="1660"/>
      <c r="C318" s="677" t="s">
        <v>44</v>
      </c>
      <c r="D318" s="1546">
        <f t="shared" si="864"/>
        <v>0</v>
      </c>
      <c r="E318" s="1547">
        <f t="shared" si="864"/>
        <v>0</v>
      </c>
      <c r="F318" s="666">
        <f t="shared" si="867"/>
        <v>0</v>
      </c>
      <c r="G318" s="666">
        <f t="shared" si="865"/>
        <v>0</v>
      </c>
      <c r="H318" s="665">
        <f t="shared" si="866"/>
        <v>0</v>
      </c>
      <c r="I318" s="667">
        <f>SUM('3-1'!I318,'3-2'!I318)</f>
        <v>0</v>
      </c>
      <c r="J318" s="668">
        <f>SUM('3-1'!J318,'3-2'!J318)</f>
        <v>0</v>
      </c>
      <c r="K318" s="668">
        <f>SUM('3-1'!K318,'3-2'!K318)</f>
        <v>0</v>
      </c>
      <c r="L318" s="668">
        <f>SUM('3-1'!L318,'3-2'!L318)</f>
        <v>0</v>
      </c>
      <c r="M318" s="669">
        <f>SUM('3-1'!M318,'3-2'!M318)</f>
        <v>0</v>
      </c>
      <c r="N318" s="678">
        <f>SUM('3-1'!N318,'3-2'!N318)</f>
        <v>0</v>
      </c>
      <c r="O318" s="679">
        <f>SUM('3-1'!O318,'3-2'!O318)</f>
        <v>0</v>
      </c>
      <c r="P318" s="679">
        <f>SUM('3-1'!P318,'3-2'!P318)</f>
        <v>0</v>
      </c>
      <c r="Q318" s="679">
        <f>SUM('3-1'!Q318,'3-2'!Q318)</f>
        <v>0</v>
      </c>
      <c r="R318" s="680">
        <f>SUM('3-1'!R318,'3-2'!R318)</f>
        <v>0</v>
      </c>
      <c r="S318" s="678">
        <f>SUM('3-1'!S318,'3-2'!S318)</f>
        <v>0</v>
      </c>
      <c r="T318" s="679">
        <f>SUM('3-1'!T318,'3-2'!T318)</f>
        <v>0</v>
      </c>
      <c r="U318" s="679">
        <f>SUM('3-1'!U318,'3-2'!U318)</f>
        <v>0</v>
      </c>
      <c r="V318" s="679">
        <f>SUM('3-1'!V318,'3-2'!V318)</f>
        <v>0</v>
      </c>
      <c r="W318" s="680">
        <f>SUM('3-1'!W318,'3-2'!W318)</f>
        <v>0</v>
      </c>
      <c r="X318" s="675">
        <f>SUM('3-1'!X318,'3-2'!X318)</f>
        <v>0</v>
      </c>
      <c r="Y318" s="670">
        <f>SUM('3-1'!Y318,'3-2'!Y318)</f>
        <v>0</v>
      </c>
      <c r="Z318" s="670">
        <f>SUM('3-1'!Z318,'3-2'!Z318)</f>
        <v>0</v>
      </c>
      <c r="AA318" s="670">
        <f>SUM('3-1'!AA318,'3-2'!AA318)</f>
        <v>0</v>
      </c>
      <c r="AB318" s="676">
        <f>SUM('3-1'!AB318,'3-2'!AB318)</f>
        <v>0</v>
      </c>
      <c r="AC318" s="675">
        <f>SUM('3-1'!AC318,'3-2'!AC318)</f>
        <v>0</v>
      </c>
      <c r="AD318" s="670">
        <f>SUM('3-1'!AD318,'3-2'!AD318)</f>
        <v>0</v>
      </c>
      <c r="AE318" s="670">
        <f>SUM('3-1'!AE318,'3-2'!AE318)</f>
        <v>0</v>
      </c>
      <c r="AF318" s="670">
        <f>SUM('3-1'!AF318,'3-2'!AF318)</f>
        <v>0</v>
      </c>
      <c r="AG318" s="676">
        <f>SUM('3-1'!AG318,'3-2'!AG318)</f>
        <v>0</v>
      </c>
      <c r="AH318" s="675">
        <f>SUM('3-1'!AH318,'3-2'!AH318)</f>
        <v>0</v>
      </c>
      <c r="AI318" s="670">
        <f>SUM('3-1'!AI318,'3-2'!AI318)</f>
        <v>0</v>
      </c>
      <c r="AJ318" s="670">
        <f>SUM('3-1'!AJ318,'3-2'!AJ318)</f>
        <v>0</v>
      </c>
      <c r="AK318" s="670">
        <f>SUM('3-1'!AK318,'3-2'!AK318)</f>
        <v>0</v>
      </c>
      <c r="AL318" s="676">
        <f>SUM('3-1'!AL318,'3-2'!AL318)</f>
        <v>0</v>
      </c>
      <c r="AM318" s="681">
        <f>SUM('3-1'!AM318,'3-2'!AM318)</f>
        <v>0</v>
      </c>
      <c r="AN318" s="1501">
        <f>SUM('3-1'!AN318,'3-2'!AN318)</f>
        <v>0</v>
      </c>
      <c r="AO318" s="1501">
        <f>SUM('3-1'!AO318,'3-2'!AO318)</f>
        <v>0</v>
      </c>
      <c r="AP318" s="1501">
        <f>SUM('3-1'!AP318,'3-2'!AP318)</f>
        <v>0</v>
      </c>
      <c r="AQ318" s="683">
        <f>SUM('3-1'!AQ318,'3-2'!AQ318)</f>
        <v>0</v>
      </c>
      <c r="AR318" s="684">
        <f>SUM('3-1'!AR318,'3-2'!AR318)</f>
        <v>0</v>
      </c>
    </row>
    <row r="319" spans="1:44" ht="17.25">
      <c r="A319" s="1650" t="s">
        <v>53</v>
      </c>
      <c r="B319" s="1645" t="s">
        <v>69</v>
      </c>
      <c r="C319" s="183" t="s">
        <v>43</v>
      </c>
      <c r="D319" s="234">
        <f>SUM(I319,N319,S319,X319,AC319,AH319,AM319)</f>
        <v>195</v>
      </c>
      <c r="E319" s="323">
        <f>SUM(J319,O319,T319,Y319,AD319,AI319,AN319)</f>
        <v>179</v>
      </c>
      <c r="F319" s="323">
        <f>G319+H319</f>
        <v>14550</v>
      </c>
      <c r="G319" s="323">
        <f t="shared" ref="G319:G320" si="868">SUM(L319,Q319,V319,AA319,AF319,AK319,AP319)</f>
        <v>8791</v>
      </c>
      <c r="H319" s="235">
        <f t="shared" ref="H319:H320" si="869">SUM(M319,R319,W319,AB319,AG319,AL319,AQ319)</f>
        <v>5759</v>
      </c>
      <c r="I319" s="236">
        <f>SUM(I321,I323,I325,I327,I329,I331)</f>
        <v>36</v>
      </c>
      <c r="J319" s="237">
        <f>SUM(J321,J323,J325,J327,J329,J331)</f>
        <v>31</v>
      </c>
      <c r="K319" s="237">
        <f>L319+M319</f>
        <v>4439</v>
      </c>
      <c r="L319" s="237">
        <f t="shared" ref="L319:M319" si="870">SUM(L321,L323,L325,L327,L329,L331)</f>
        <v>3049</v>
      </c>
      <c r="M319" s="238">
        <f t="shared" si="870"/>
        <v>1390</v>
      </c>
      <c r="N319" s="236">
        <f>SUM(N321,N323,N325,N327,N329,N331)</f>
        <v>0</v>
      </c>
      <c r="O319" s="237">
        <f>SUM(O321,O323,O325,O327,O329,O331)</f>
        <v>0</v>
      </c>
      <c r="P319" s="237">
        <f>Q319+R319</f>
        <v>0</v>
      </c>
      <c r="Q319" s="237">
        <f t="shared" ref="Q319:R319" si="871">SUM(Q321,Q323,Q325,Q327,Q329,Q331)</f>
        <v>0</v>
      </c>
      <c r="R319" s="238">
        <f t="shared" si="871"/>
        <v>0</v>
      </c>
      <c r="S319" s="236">
        <f>SUM(S321,S323,S325,S327,S329,S331)</f>
        <v>82</v>
      </c>
      <c r="T319" s="237">
        <f>SUM(T321,T323,T325,T327,T329,T331)</f>
        <v>82</v>
      </c>
      <c r="U319" s="237">
        <f>V319+W319</f>
        <v>2459</v>
      </c>
      <c r="V319" s="237">
        <f t="shared" ref="V319:X319" si="872">SUM(V321,V323,V325,V327,V329,V331)</f>
        <v>2176</v>
      </c>
      <c r="W319" s="238">
        <f t="shared" si="872"/>
        <v>283</v>
      </c>
      <c r="X319" s="236">
        <f t="shared" si="872"/>
        <v>67</v>
      </c>
      <c r="Y319" s="237">
        <f t="shared" ref="Y319" si="873">SUM(Y321,Y323,Y325,Y327,Y329,Y331)</f>
        <v>56</v>
      </c>
      <c r="Z319" s="237">
        <f>AA319+AB319</f>
        <v>7258</v>
      </c>
      <c r="AA319" s="237">
        <f t="shared" ref="AA319:AC319" si="874">SUM(AA321,AA323,AA325,AA327,AA329,AA331)</f>
        <v>3386</v>
      </c>
      <c r="AB319" s="238">
        <f t="shared" si="874"/>
        <v>3872</v>
      </c>
      <c r="AC319" s="236">
        <f t="shared" si="874"/>
        <v>0</v>
      </c>
      <c r="AD319" s="237">
        <f t="shared" ref="AD319" si="875">SUM(AD321,AD323,AD325,AD327,AD329,AD331)</f>
        <v>0</v>
      </c>
      <c r="AE319" s="237">
        <f>AF319+AG319</f>
        <v>30</v>
      </c>
      <c r="AF319" s="237">
        <f t="shared" ref="AF319:AH319" si="876">SUM(AF321,AF323,AF325,AF327,AF329,AF331)</f>
        <v>21</v>
      </c>
      <c r="AG319" s="238">
        <f t="shared" si="876"/>
        <v>9</v>
      </c>
      <c r="AH319" s="236">
        <f t="shared" si="876"/>
        <v>10</v>
      </c>
      <c r="AI319" s="237">
        <f t="shared" ref="AI319" si="877">SUM(AI321,AI323,AI325,AI327,AI329,AI331)</f>
        <v>10</v>
      </c>
      <c r="AJ319" s="237">
        <f>AK319+AL319</f>
        <v>364</v>
      </c>
      <c r="AK319" s="237">
        <f t="shared" ref="AK319:AM319" si="878">SUM(AK321,AK323,AK325,AK327,AK329,AK331)</f>
        <v>159</v>
      </c>
      <c r="AL319" s="238">
        <f t="shared" si="878"/>
        <v>205</v>
      </c>
      <c r="AM319" s="236">
        <f t="shared" si="878"/>
        <v>0</v>
      </c>
      <c r="AN319" s="237">
        <f t="shared" ref="AN319" si="879">SUM(AN321,AN323,AN325,AN327,AN329,AN331)</f>
        <v>0</v>
      </c>
      <c r="AO319" s="237">
        <f>AP319+AQ319</f>
        <v>0</v>
      </c>
      <c r="AP319" s="237">
        <f t="shared" ref="AP319:AR319" si="880">SUM(AP321,AP323,AP325,AP327,AP329,AP331)</f>
        <v>0</v>
      </c>
      <c r="AQ319" s="238">
        <f t="shared" si="880"/>
        <v>0</v>
      </c>
      <c r="AR319" s="368">
        <f t="shared" si="880"/>
        <v>0</v>
      </c>
    </row>
    <row r="320" spans="1:44" ht="17.25">
      <c r="A320" s="1651"/>
      <c r="B320" s="1646"/>
      <c r="C320" s="40" t="s">
        <v>44</v>
      </c>
      <c r="D320" s="240">
        <f>SUM(I320,N320,S320,X320,AC320,AH320,AM320)</f>
        <v>195</v>
      </c>
      <c r="E320" s="216">
        <f>SUM(J320,O320,T320,Y320,AD320,AI320,AN320)</f>
        <v>179</v>
      </c>
      <c r="F320" s="216">
        <f>G320+H320</f>
        <v>11720</v>
      </c>
      <c r="G320" s="216">
        <f t="shared" si="868"/>
        <v>7457</v>
      </c>
      <c r="H320" s="241">
        <f t="shared" si="869"/>
        <v>4263</v>
      </c>
      <c r="I320" s="212">
        <f>SUM(I322,I324,I326,I328,I330,I332)</f>
        <v>36</v>
      </c>
      <c r="J320" s="211">
        <f>SUM(J322,J324,J326,J328,J330,J332)</f>
        <v>31</v>
      </c>
      <c r="K320" s="211">
        <f>L320+M320</f>
        <v>3627</v>
      </c>
      <c r="L320" s="211">
        <f t="shared" ref="L320:M320" si="881">SUM(L322,L324,L326,L328,L330,L332)</f>
        <v>2662</v>
      </c>
      <c r="M320" s="217">
        <f t="shared" si="881"/>
        <v>965</v>
      </c>
      <c r="N320" s="212">
        <f>SUM(N322,N324,N326,N328,N330,N332)</f>
        <v>0</v>
      </c>
      <c r="O320" s="211">
        <f>SUM(O322,O324,O326,O328,O330,O332)</f>
        <v>0</v>
      </c>
      <c r="P320" s="211">
        <f>Q320+R320</f>
        <v>0</v>
      </c>
      <c r="Q320" s="211">
        <f t="shared" ref="Q320:S320" si="882">SUM(Q322,Q324,Q326,Q328,Q330,Q332)</f>
        <v>0</v>
      </c>
      <c r="R320" s="217">
        <f t="shared" si="882"/>
        <v>0</v>
      </c>
      <c r="S320" s="212">
        <f t="shared" si="882"/>
        <v>82</v>
      </c>
      <c r="T320" s="211">
        <f t="shared" ref="T320" si="883">SUM(T322,T324,T326,T328,T330,T332)</f>
        <v>82</v>
      </c>
      <c r="U320" s="211">
        <f>V320+W320</f>
        <v>1998</v>
      </c>
      <c r="V320" s="211">
        <f t="shared" ref="V320:X320" si="884">SUM(V322,V324,V326,V328,V330,V332)</f>
        <v>1773</v>
      </c>
      <c r="W320" s="217">
        <f t="shared" si="884"/>
        <v>225</v>
      </c>
      <c r="X320" s="212">
        <f t="shared" si="884"/>
        <v>67</v>
      </c>
      <c r="Y320" s="211">
        <f t="shared" ref="Y320" si="885">SUM(Y322,Y324,Y326,Y328,Y330,Y332)</f>
        <v>56</v>
      </c>
      <c r="Z320" s="211">
        <f>AA320+AB320</f>
        <v>5768</v>
      </c>
      <c r="AA320" s="211">
        <f t="shared" ref="AA320:AC320" si="886">SUM(AA322,AA324,AA326,AA328,AA330,AA332)</f>
        <v>2865</v>
      </c>
      <c r="AB320" s="217">
        <f t="shared" si="886"/>
        <v>2903</v>
      </c>
      <c r="AC320" s="212">
        <f t="shared" si="886"/>
        <v>0</v>
      </c>
      <c r="AD320" s="211">
        <f t="shared" ref="AD320" si="887">SUM(AD322,AD324,AD326,AD328,AD330,AD332)</f>
        <v>0</v>
      </c>
      <c r="AE320" s="211">
        <f>AF320+AG320</f>
        <v>24</v>
      </c>
      <c r="AF320" s="211">
        <f t="shared" ref="AF320:AH320" si="888">SUM(AF322,AF324,AF326,AF328,AF330,AF332)</f>
        <v>18</v>
      </c>
      <c r="AG320" s="217">
        <f t="shared" si="888"/>
        <v>6</v>
      </c>
      <c r="AH320" s="212">
        <f t="shared" si="888"/>
        <v>10</v>
      </c>
      <c r="AI320" s="211">
        <f t="shared" ref="AI320" si="889">SUM(AI322,AI324,AI326,AI328,AI330,AI332)</f>
        <v>10</v>
      </c>
      <c r="AJ320" s="211">
        <f>AK320+AL320</f>
        <v>303</v>
      </c>
      <c r="AK320" s="211">
        <f t="shared" ref="AK320:AM320" si="890">SUM(AK322,AK324,AK326,AK328,AK330,AK332)</f>
        <v>139</v>
      </c>
      <c r="AL320" s="217">
        <f t="shared" si="890"/>
        <v>164</v>
      </c>
      <c r="AM320" s="212">
        <f t="shared" si="890"/>
        <v>0</v>
      </c>
      <c r="AN320" s="211">
        <f t="shared" ref="AN320" si="891">SUM(AN322,AN324,AN326,AN328,AN330,AN332)</f>
        <v>0</v>
      </c>
      <c r="AO320" s="211">
        <f>AP320+AQ320</f>
        <v>0</v>
      </c>
      <c r="AP320" s="211">
        <f t="shared" ref="AP320:AR320" si="892">SUM(AP322,AP324,AP326,AP328,AP330,AP332)</f>
        <v>0</v>
      </c>
      <c r="AQ320" s="217">
        <f t="shared" si="892"/>
        <v>0</v>
      </c>
      <c r="AR320" s="369">
        <f t="shared" si="892"/>
        <v>0</v>
      </c>
    </row>
    <row r="321" spans="1:44" ht="15.75" customHeight="1">
      <c r="A321" s="1651"/>
      <c r="B321" s="1647" t="s">
        <v>70</v>
      </c>
      <c r="C321" s="54" t="s">
        <v>43</v>
      </c>
      <c r="D321" s="242">
        <f t="shared" ref="D321:E332" si="893">SUM(I321,N321,S321,X321,AC321,AH321,AM321)</f>
        <v>113</v>
      </c>
      <c r="E321" s="259">
        <f t="shared" si="893"/>
        <v>97</v>
      </c>
      <c r="F321" s="259">
        <f>G321+H321</f>
        <v>12091</v>
      </c>
      <c r="G321" s="259">
        <f t="shared" ref="G321:G332" si="894">SUM(L321+Q321+V321+AA321+AF321+AK321+AP321)</f>
        <v>6615</v>
      </c>
      <c r="H321" s="258">
        <f t="shared" ref="H321:H332" si="895">SUM(M321+R321+W321+AB321+AG321+AL321+AQ321)</f>
        <v>5476</v>
      </c>
      <c r="I321" s="372">
        <f>SUM('3-1'!I321,'3-2'!I321)</f>
        <v>36</v>
      </c>
      <c r="J321" s="373">
        <f>SUM('3-1'!J321,'3-2'!J321)</f>
        <v>31</v>
      </c>
      <c r="K321" s="373">
        <f>SUM('3-1'!K321,'3-2'!K321)</f>
        <v>4439</v>
      </c>
      <c r="L321" s="373">
        <f>SUM('3-1'!L321,'3-2'!L321)</f>
        <v>3049</v>
      </c>
      <c r="M321" s="374">
        <f>SUM('3-1'!M321,'3-2'!M321)</f>
        <v>1390</v>
      </c>
      <c r="N321" s="372">
        <f>SUM('3-1'!N321,'3-2'!N321)</f>
        <v>0</v>
      </c>
      <c r="O321" s="373">
        <f>SUM('3-1'!O321,'3-2'!O321)</f>
        <v>0</v>
      </c>
      <c r="P321" s="373">
        <f>SUM('3-1'!P321,'3-2'!P321)</f>
        <v>0</v>
      </c>
      <c r="Q321" s="373">
        <f>SUM('3-1'!Q321,'3-2'!Q321)</f>
        <v>0</v>
      </c>
      <c r="R321" s="374">
        <f>SUM('3-1'!R321,'3-2'!R321)</f>
        <v>0</v>
      </c>
      <c r="S321" s="372">
        <f>SUM('3-1'!S321,'3-2'!S321)</f>
        <v>0</v>
      </c>
      <c r="T321" s="373">
        <f>SUM('3-1'!T321,'3-2'!T321)</f>
        <v>0</v>
      </c>
      <c r="U321" s="373">
        <f>SUM('3-1'!U321,'3-2'!U321)</f>
        <v>0</v>
      </c>
      <c r="V321" s="373">
        <f>SUM('3-1'!V321,'3-2'!V321)</f>
        <v>0</v>
      </c>
      <c r="W321" s="374">
        <f>SUM('3-1'!W321,'3-2'!W321)</f>
        <v>0</v>
      </c>
      <c r="X321" s="372">
        <f>SUM('3-1'!X321,'3-2'!X321)</f>
        <v>67</v>
      </c>
      <c r="Y321" s="373">
        <f>SUM('3-1'!Y321,'3-2'!Y321)</f>
        <v>56</v>
      </c>
      <c r="Z321" s="373">
        <f>SUM('3-1'!Z321,'3-2'!Z321)</f>
        <v>7258</v>
      </c>
      <c r="AA321" s="373">
        <f>SUM('3-1'!AA321,'3-2'!AA321)</f>
        <v>3386</v>
      </c>
      <c r="AB321" s="374">
        <f>SUM('3-1'!AB321,'3-2'!AB321)</f>
        <v>3872</v>
      </c>
      <c r="AC321" s="372">
        <f>SUM('3-1'!AC321,'3-2'!AC321)</f>
        <v>0</v>
      </c>
      <c r="AD321" s="373">
        <f>SUM('3-1'!AD321,'3-2'!AD321)</f>
        <v>0</v>
      </c>
      <c r="AE321" s="373">
        <f>SUM('3-1'!AE321,'3-2'!AE321)</f>
        <v>30</v>
      </c>
      <c r="AF321" s="373">
        <f>SUM('3-1'!AF321,'3-2'!AF321)</f>
        <v>21</v>
      </c>
      <c r="AG321" s="374">
        <f>SUM('3-1'!AG321,'3-2'!AG321)</f>
        <v>9</v>
      </c>
      <c r="AH321" s="372">
        <f>SUM('3-1'!AH321,'3-2'!AH321)</f>
        <v>10</v>
      </c>
      <c r="AI321" s="373">
        <f>SUM('3-1'!AI321,'3-2'!AI321)</f>
        <v>10</v>
      </c>
      <c r="AJ321" s="373">
        <f>SUM('3-1'!AJ321,'3-2'!AJ321)</f>
        <v>364</v>
      </c>
      <c r="AK321" s="373">
        <f>SUM('3-1'!AK321,'3-2'!AK321)</f>
        <v>159</v>
      </c>
      <c r="AL321" s="374">
        <f>SUM('3-1'!AL321,'3-2'!AL321)</f>
        <v>205</v>
      </c>
      <c r="AM321" s="372">
        <f>SUM('3-1'!AM321,'3-2'!AM321)</f>
        <v>0</v>
      </c>
      <c r="AN321" s="373">
        <f>SUM('3-1'!AN321,'3-2'!AN321)</f>
        <v>0</v>
      </c>
      <c r="AO321" s="373">
        <f>SUM('3-1'!AO321,'3-2'!AO321)</f>
        <v>0</v>
      </c>
      <c r="AP321" s="373">
        <f>SUM('3-1'!AP321,'3-2'!AP321)</f>
        <v>0</v>
      </c>
      <c r="AQ321" s="374">
        <f>SUM('3-1'!AQ321,'3-2'!AQ321)</f>
        <v>0</v>
      </c>
      <c r="AR321" s="370">
        <f>SUM('3-1'!AR321,'3-2'!AR321)</f>
        <v>0</v>
      </c>
    </row>
    <row r="322" spans="1:44" ht="15.75" customHeight="1">
      <c r="A322" s="1651"/>
      <c r="B322" s="1646"/>
      <c r="C322" s="40" t="s">
        <v>44</v>
      </c>
      <c r="D322" s="251">
        <f t="shared" si="893"/>
        <v>113</v>
      </c>
      <c r="E322" s="268">
        <f t="shared" si="893"/>
        <v>97</v>
      </c>
      <c r="F322" s="534">
        <f t="shared" ref="F322:F332" si="896">G322+H322</f>
        <v>9722</v>
      </c>
      <c r="G322" s="534">
        <f t="shared" si="894"/>
        <v>5684</v>
      </c>
      <c r="H322" s="533">
        <f t="shared" si="895"/>
        <v>4038</v>
      </c>
      <c r="I322" s="379">
        <f>SUM('3-1'!I322,'3-2'!I322)</f>
        <v>36</v>
      </c>
      <c r="J322" s="380">
        <f>SUM('3-1'!J322,'3-2'!J322)</f>
        <v>31</v>
      </c>
      <c r="K322" s="380">
        <f>SUM('3-1'!K322,'3-2'!K322)</f>
        <v>3627</v>
      </c>
      <c r="L322" s="380">
        <f>SUM('3-1'!L322,'3-2'!L322)</f>
        <v>2662</v>
      </c>
      <c r="M322" s="381">
        <f>SUM('3-1'!M322,'3-2'!M322)</f>
        <v>965</v>
      </c>
      <c r="N322" s="833">
        <f>SUM('3-1'!N322,'3-2'!N322)</f>
        <v>0</v>
      </c>
      <c r="O322" s="834">
        <f>SUM('3-1'!O322,'3-2'!O322)</f>
        <v>0</v>
      </c>
      <c r="P322" s="834">
        <f>SUM('3-1'!P322,'3-2'!P322)</f>
        <v>0</v>
      </c>
      <c r="Q322" s="834">
        <f>SUM('3-1'!Q322,'3-2'!Q322)</f>
        <v>0</v>
      </c>
      <c r="R322" s="835">
        <f>SUM('3-1'!R322,'3-2'!R322)</f>
        <v>0</v>
      </c>
      <c r="S322" s="379">
        <f>SUM('3-1'!S322,'3-2'!S322)</f>
        <v>0</v>
      </c>
      <c r="T322" s="380">
        <f>SUM('3-1'!T322,'3-2'!T322)</f>
        <v>0</v>
      </c>
      <c r="U322" s="380">
        <f>SUM('3-1'!U322,'3-2'!U322)</f>
        <v>0</v>
      </c>
      <c r="V322" s="380">
        <f>SUM('3-1'!V322,'3-2'!V322)</f>
        <v>0</v>
      </c>
      <c r="W322" s="381">
        <f>SUM('3-1'!W322,'3-2'!W322)</f>
        <v>0</v>
      </c>
      <c r="X322" s="379">
        <f>SUM('3-1'!X322,'3-2'!X322)</f>
        <v>67</v>
      </c>
      <c r="Y322" s="380">
        <f>SUM('3-1'!Y322,'3-2'!Y322)</f>
        <v>56</v>
      </c>
      <c r="Z322" s="380">
        <f>SUM('3-1'!Z322,'3-2'!Z322)</f>
        <v>5768</v>
      </c>
      <c r="AA322" s="380">
        <f>SUM('3-1'!AA322,'3-2'!AA322)</f>
        <v>2865</v>
      </c>
      <c r="AB322" s="381">
        <f>SUM('3-1'!AB322,'3-2'!AB322)</f>
        <v>2903</v>
      </c>
      <c r="AC322" s="379">
        <f>SUM('3-1'!AC322,'3-2'!AC322)</f>
        <v>0</v>
      </c>
      <c r="AD322" s="380">
        <f>SUM('3-1'!AD322,'3-2'!AD322)</f>
        <v>0</v>
      </c>
      <c r="AE322" s="380">
        <f>SUM('3-1'!AE322,'3-2'!AE322)</f>
        <v>24</v>
      </c>
      <c r="AF322" s="380">
        <f>SUM('3-1'!AF322,'3-2'!AF322)</f>
        <v>18</v>
      </c>
      <c r="AG322" s="381">
        <f>SUM('3-1'!AG322,'3-2'!AG322)</f>
        <v>6</v>
      </c>
      <c r="AH322" s="379">
        <f>SUM('3-1'!AH322,'3-2'!AH322)</f>
        <v>10</v>
      </c>
      <c r="AI322" s="380">
        <f>SUM('3-1'!AI322,'3-2'!AI322)</f>
        <v>10</v>
      </c>
      <c r="AJ322" s="380">
        <f>SUM('3-1'!AJ322,'3-2'!AJ322)</f>
        <v>303</v>
      </c>
      <c r="AK322" s="380">
        <f>SUM('3-1'!AK322,'3-2'!AK322)</f>
        <v>139</v>
      </c>
      <c r="AL322" s="381">
        <f>SUM('3-1'!AL322,'3-2'!AL322)</f>
        <v>164</v>
      </c>
      <c r="AM322" s="379">
        <f>SUM('3-1'!AM322,'3-2'!AM322)</f>
        <v>0</v>
      </c>
      <c r="AN322" s="380">
        <f>SUM('3-1'!AN322,'3-2'!AN322)</f>
        <v>0</v>
      </c>
      <c r="AO322" s="380">
        <f>SUM('3-1'!AO322,'3-2'!AO322)</f>
        <v>0</v>
      </c>
      <c r="AP322" s="380">
        <f>SUM('3-1'!AP322,'3-2'!AP322)</f>
        <v>0</v>
      </c>
      <c r="AQ322" s="381">
        <f>SUM('3-1'!AQ322,'3-2'!AQ322)</f>
        <v>0</v>
      </c>
      <c r="AR322" s="371">
        <f>SUM('3-1'!AR322,'3-2'!AR322)</f>
        <v>0</v>
      </c>
    </row>
    <row r="323" spans="1:44" ht="15.75" customHeight="1">
      <c r="A323" s="1651"/>
      <c r="B323" s="1647" t="s">
        <v>71</v>
      </c>
      <c r="C323" s="54" t="s">
        <v>43</v>
      </c>
      <c r="D323" s="324">
        <f t="shared" si="893"/>
        <v>0</v>
      </c>
      <c r="E323" s="535">
        <f t="shared" si="893"/>
        <v>0</v>
      </c>
      <c r="F323" s="535">
        <f t="shared" si="896"/>
        <v>0</v>
      </c>
      <c r="G323" s="535">
        <f t="shared" si="894"/>
        <v>0</v>
      </c>
      <c r="H323" s="536">
        <f t="shared" si="895"/>
        <v>0</v>
      </c>
      <c r="I323" s="478">
        <f>SUM('3-1'!I323,'3-2'!I323)</f>
        <v>0</v>
      </c>
      <c r="J323" s="479">
        <f>SUM('3-1'!J323,'3-2'!J323)</f>
        <v>0</v>
      </c>
      <c r="K323" s="479">
        <f>SUM('3-1'!K323,'3-2'!K323)</f>
        <v>0</v>
      </c>
      <c r="L323" s="479">
        <f>SUM('3-1'!L323,'3-2'!L323)</f>
        <v>0</v>
      </c>
      <c r="M323" s="480">
        <f>SUM('3-1'!M323,'3-2'!M323)</f>
        <v>0</v>
      </c>
      <c r="N323" s="478">
        <f>SUM('3-1'!N323,'3-2'!N323)</f>
        <v>0</v>
      </c>
      <c r="O323" s="479">
        <f>SUM('3-1'!O323,'3-2'!O323)</f>
        <v>0</v>
      </c>
      <c r="P323" s="479">
        <f>SUM('3-1'!P323,'3-2'!P323)</f>
        <v>0</v>
      </c>
      <c r="Q323" s="479">
        <f>SUM('3-1'!Q323,'3-2'!Q323)</f>
        <v>0</v>
      </c>
      <c r="R323" s="480">
        <f>SUM('3-1'!R323,'3-2'!R323)</f>
        <v>0</v>
      </c>
      <c r="S323" s="839">
        <f>SUM('3-1'!S323,'3-2'!S323)</f>
        <v>0</v>
      </c>
      <c r="T323" s="1522">
        <f>SUM('3-1'!T323,'3-2'!T323)</f>
        <v>0</v>
      </c>
      <c r="U323" s="1522">
        <f>SUM('3-1'!U323,'3-2'!U323)</f>
        <v>0</v>
      </c>
      <c r="V323" s="1522">
        <f>SUM('3-1'!V323,'3-2'!V323)</f>
        <v>0</v>
      </c>
      <c r="W323" s="841">
        <f>SUM('3-1'!W323,'3-2'!W323)</f>
        <v>0</v>
      </c>
      <c r="X323" s="478">
        <f>SUM('3-1'!X323,'3-2'!X323)</f>
        <v>0</v>
      </c>
      <c r="Y323" s="479">
        <f>SUM('3-1'!Y323,'3-2'!Y323)</f>
        <v>0</v>
      </c>
      <c r="Z323" s="479">
        <f>SUM('3-1'!Z323,'3-2'!Z323)</f>
        <v>0</v>
      </c>
      <c r="AA323" s="479">
        <f>SUM('3-1'!AA323,'3-2'!AA323)</f>
        <v>0</v>
      </c>
      <c r="AB323" s="480">
        <f>SUM('3-1'!AB323,'3-2'!AB323)</f>
        <v>0</v>
      </c>
      <c r="AC323" s="478">
        <f>SUM('3-1'!AC323,'3-2'!AC323)</f>
        <v>0</v>
      </c>
      <c r="AD323" s="479">
        <f>SUM('3-1'!AD323,'3-2'!AD323)</f>
        <v>0</v>
      </c>
      <c r="AE323" s="479">
        <f>SUM('3-1'!AE323,'3-2'!AE323)</f>
        <v>0</v>
      </c>
      <c r="AF323" s="479">
        <f>SUM('3-1'!AF323,'3-2'!AF323)</f>
        <v>0</v>
      </c>
      <c r="AG323" s="480">
        <f>SUM('3-1'!AG323,'3-2'!AG323)</f>
        <v>0</v>
      </c>
      <c r="AH323" s="478">
        <f>SUM('3-1'!AH323,'3-2'!AH323)</f>
        <v>0</v>
      </c>
      <c r="AI323" s="479">
        <f>SUM('3-1'!AI323,'3-2'!AI323)</f>
        <v>0</v>
      </c>
      <c r="AJ323" s="479">
        <f>SUM('3-1'!AJ323,'3-2'!AJ323)</f>
        <v>0</v>
      </c>
      <c r="AK323" s="479">
        <f>SUM('3-1'!AK323,'3-2'!AK323)</f>
        <v>0</v>
      </c>
      <c r="AL323" s="480">
        <f>SUM('3-1'!AL323,'3-2'!AL323)</f>
        <v>0</v>
      </c>
      <c r="AM323" s="478">
        <f>SUM('3-1'!AM323,'3-2'!AM323)</f>
        <v>0</v>
      </c>
      <c r="AN323" s="479">
        <f>SUM('3-1'!AN323,'3-2'!AN323)</f>
        <v>0</v>
      </c>
      <c r="AO323" s="479">
        <f>SUM('3-1'!AO323,'3-2'!AO323)</f>
        <v>0</v>
      </c>
      <c r="AP323" s="479">
        <f>SUM('3-1'!AP323,'3-2'!AP323)</f>
        <v>0</v>
      </c>
      <c r="AQ323" s="480">
        <f>SUM('3-1'!AQ323,'3-2'!AQ323)</f>
        <v>0</v>
      </c>
      <c r="AR323" s="601">
        <f>SUM('3-1'!AR323,'3-2'!AR323)</f>
        <v>0</v>
      </c>
    </row>
    <row r="324" spans="1:44" ht="15.75" customHeight="1">
      <c r="A324" s="1651"/>
      <c r="B324" s="1646"/>
      <c r="C324" s="40" t="s">
        <v>44</v>
      </c>
      <c r="D324" s="279">
        <f t="shared" si="893"/>
        <v>0</v>
      </c>
      <c r="E324" s="513">
        <f t="shared" si="893"/>
        <v>0</v>
      </c>
      <c r="F324" s="525">
        <f t="shared" si="896"/>
        <v>0</v>
      </c>
      <c r="G324" s="525">
        <f t="shared" si="894"/>
        <v>0</v>
      </c>
      <c r="H324" s="526">
        <f t="shared" si="895"/>
        <v>0</v>
      </c>
      <c r="I324" s="515">
        <f>SUM('3-1'!I324,'3-2'!I324)</f>
        <v>0</v>
      </c>
      <c r="J324" s="516">
        <f>SUM('3-1'!J324,'3-2'!J324)</f>
        <v>0</v>
      </c>
      <c r="K324" s="516">
        <f>SUM('3-1'!K324,'3-2'!K324)</f>
        <v>0</v>
      </c>
      <c r="L324" s="516">
        <f>SUM('3-1'!L324,'3-2'!L324)</f>
        <v>0</v>
      </c>
      <c r="M324" s="517">
        <f>SUM('3-1'!M324,'3-2'!M324)</f>
        <v>0</v>
      </c>
      <c r="N324" s="836">
        <f>SUM('3-1'!N324,'3-2'!N324)</f>
        <v>0</v>
      </c>
      <c r="O324" s="1525">
        <f>SUM('3-1'!O324,'3-2'!O324)</f>
        <v>0</v>
      </c>
      <c r="P324" s="1525">
        <f>SUM('3-1'!P324,'3-2'!P324)</f>
        <v>0</v>
      </c>
      <c r="Q324" s="1525">
        <f>SUM('3-1'!Q324,'3-2'!Q324)</f>
        <v>0</v>
      </c>
      <c r="R324" s="838">
        <f>SUM('3-1'!R324,'3-2'!R324)</f>
        <v>0</v>
      </c>
      <c r="S324" s="515">
        <f>SUM('3-1'!S324,'3-2'!S324)</f>
        <v>0</v>
      </c>
      <c r="T324" s="516">
        <f>SUM('3-1'!T324,'3-2'!T324)</f>
        <v>0</v>
      </c>
      <c r="U324" s="516">
        <f>SUM('3-1'!U324,'3-2'!U324)</f>
        <v>0</v>
      </c>
      <c r="V324" s="516">
        <f>SUM('3-1'!V324,'3-2'!V324)</f>
        <v>0</v>
      </c>
      <c r="W324" s="517">
        <f>SUM('3-1'!W324,'3-2'!W324)</f>
        <v>0</v>
      </c>
      <c r="X324" s="515">
        <f>SUM('3-1'!X324,'3-2'!X324)</f>
        <v>0</v>
      </c>
      <c r="Y324" s="516">
        <f>SUM('3-1'!Y324,'3-2'!Y324)</f>
        <v>0</v>
      </c>
      <c r="Z324" s="516">
        <f>SUM('3-1'!Z324,'3-2'!Z324)</f>
        <v>0</v>
      </c>
      <c r="AA324" s="516">
        <f>SUM('3-1'!AA324,'3-2'!AA324)</f>
        <v>0</v>
      </c>
      <c r="AB324" s="517">
        <f>SUM('3-1'!AB324,'3-2'!AB324)</f>
        <v>0</v>
      </c>
      <c r="AC324" s="515">
        <f>SUM('3-1'!AC324,'3-2'!AC324)</f>
        <v>0</v>
      </c>
      <c r="AD324" s="516">
        <f>SUM('3-1'!AD324,'3-2'!AD324)</f>
        <v>0</v>
      </c>
      <c r="AE324" s="516">
        <f>SUM('3-1'!AE324,'3-2'!AE324)</f>
        <v>0</v>
      </c>
      <c r="AF324" s="516">
        <f>SUM('3-1'!AF324,'3-2'!AF324)</f>
        <v>0</v>
      </c>
      <c r="AG324" s="517">
        <f>SUM('3-1'!AG324,'3-2'!AG324)</f>
        <v>0</v>
      </c>
      <c r="AH324" s="515">
        <f>SUM('3-1'!AH324,'3-2'!AH324)</f>
        <v>0</v>
      </c>
      <c r="AI324" s="516">
        <f>SUM('3-1'!AI324,'3-2'!AI324)</f>
        <v>0</v>
      </c>
      <c r="AJ324" s="516">
        <f>SUM('3-1'!AJ324,'3-2'!AJ324)</f>
        <v>0</v>
      </c>
      <c r="AK324" s="516">
        <f>SUM('3-1'!AK324,'3-2'!AK324)</f>
        <v>0</v>
      </c>
      <c r="AL324" s="517">
        <f>SUM('3-1'!AL324,'3-2'!AL324)</f>
        <v>0</v>
      </c>
      <c r="AM324" s="515">
        <f>SUM('3-1'!AM324,'3-2'!AM324)</f>
        <v>0</v>
      </c>
      <c r="AN324" s="516">
        <f>SUM('3-1'!AN324,'3-2'!AN324)</f>
        <v>0</v>
      </c>
      <c r="AO324" s="516">
        <f>SUM('3-1'!AO324,'3-2'!AO324)</f>
        <v>0</v>
      </c>
      <c r="AP324" s="516">
        <f>SUM('3-1'!AP324,'3-2'!AP324)</f>
        <v>0</v>
      </c>
      <c r="AQ324" s="517">
        <f>SUM('3-1'!AQ324,'3-2'!AQ324)</f>
        <v>0</v>
      </c>
      <c r="AR324" s="519">
        <f>SUM('3-1'!AR324,'3-2'!AR324)</f>
        <v>0</v>
      </c>
    </row>
    <row r="325" spans="1:44" ht="15.75" customHeight="1">
      <c r="A325" s="1651"/>
      <c r="B325" s="1647" t="s">
        <v>72</v>
      </c>
      <c r="C325" s="54" t="s">
        <v>43</v>
      </c>
      <c r="D325" s="242">
        <f t="shared" si="893"/>
        <v>0</v>
      </c>
      <c r="E325" s="259">
        <f t="shared" si="893"/>
        <v>0</v>
      </c>
      <c r="F325" s="259">
        <f t="shared" si="896"/>
        <v>0</v>
      </c>
      <c r="G325" s="259">
        <f t="shared" si="894"/>
        <v>0</v>
      </c>
      <c r="H325" s="258">
        <f t="shared" si="895"/>
        <v>0</v>
      </c>
      <c r="I325" s="372">
        <f>SUM('3-1'!I325,'3-2'!I325)</f>
        <v>0</v>
      </c>
      <c r="J325" s="373">
        <f>SUM('3-1'!J325,'3-2'!J325)</f>
        <v>0</v>
      </c>
      <c r="K325" s="373">
        <f>SUM('3-1'!K325,'3-2'!K325)</f>
        <v>0</v>
      </c>
      <c r="L325" s="373">
        <f>SUM('3-1'!L325,'3-2'!L325)</f>
        <v>0</v>
      </c>
      <c r="M325" s="374">
        <f>SUM('3-1'!M325,'3-2'!M325)</f>
        <v>0</v>
      </c>
      <c r="N325" s="478">
        <f>SUM('3-1'!N325,'3-2'!N325)</f>
        <v>0</v>
      </c>
      <c r="O325" s="479">
        <f>SUM('3-1'!O325,'3-2'!O325)</f>
        <v>0</v>
      </c>
      <c r="P325" s="479">
        <f>SUM('3-1'!P325,'3-2'!P325)</f>
        <v>0</v>
      </c>
      <c r="Q325" s="479">
        <f>SUM('3-1'!Q325,'3-2'!Q325)</f>
        <v>0</v>
      </c>
      <c r="R325" s="480">
        <f>SUM('3-1'!R325,'3-2'!R325)</f>
        <v>0</v>
      </c>
      <c r="S325" s="839">
        <f>SUM('3-1'!S325,'3-2'!S325)</f>
        <v>0</v>
      </c>
      <c r="T325" s="1522">
        <f>SUM('3-1'!T325,'3-2'!T325)</f>
        <v>0</v>
      </c>
      <c r="U325" s="1522">
        <f>SUM('3-1'!U325,'3-2'!U325)</f>
        <v>0</v>
      </c>
      <c r="V325" s="1522">
        <f>SUM('3-1'!V325,'3-2'!V325)</f>
        <v>0</v>
      </c>
      <c r="W325" s="841">
        <f>SUM('3-1'!W325,'3-2'!W325)</f>
        <v>0</v>
      </c>
      <c r="X325" s="372">
        <f>SUM('3-1'!X325,'3-2'!X325)</f>
        <v>0</v>
      </c>
      <c r="Y325" s="373">
        <f>SUM('3-1'!Y325,'3-2'!Y325)</f>
        <v>0</v>
      </c>
      <c r="Z325" s="373">
        <f>SUM('3-1'!Z325,'3-2'!Z325)</f>
        <v>0</v>
      </c>
      <c r="AA325" s="373">
        <f>SUM('3-1'!AA325,'3-2'!AA325)</f>
        <v>0</v>
      </c>
      <c r="AB325" s="374">
        <f>SUM('3-1'!AB325,'3-2'!AB325)</f>
        <v>0</v>
      </c>
      <c r="AC325" s="372">
        <f>SUM('3-1'!AC325,'3-2'!AC325)</f>
        <v>0</v>
      </c>
      <c r="AD325" s="373">
        <f>SUM('3-1'!AD325,'3-2'!AD325)</f>
        <v>0</v>
      </c>
      <c r="AE325" s="373">
        <f>SUM('3-1'!AE325,'3-2'!AE325)</f>
        <v>0</v>
      </c>
      <c r="AF325" s="373">
        <f>SUM('3-1'!AF325,'3-2'!AF325)</f>
        <v>0</v>
      </c>
      <c r="AG325" s="374">
        <f>SUM('3-1'!AG325,'3-2'!AG325)</f>
        <v>0</v>
      </c>
      <c r="AH325" s="372">
        <f>SUM('3-1'!AH325,'3-2'!AH325)</f>
        <v>0</v>
      </c>
      <c r="AI325" s="373">
        <f>SUM('3-1'!AI325,'3-2'!AI325)</f>
        <v>0</v>
      </c>
      <c r="AJ325" s="373">
        <f>SUM('3-1'!AJ325,'3-2'!AJ325)</f>
        <v>0</v>
      </c>
      <c r="AK325" s="373">
        <f>SUM('3-1'!AK325,'3-2'!AK325)</f>
        <v>0</v>
      </c>
      <c r="AL325" s="374">
        <f>SUM('3-1'!AL325,'3-2'!AL325)</f>
        <v>0</v>
      </c>
      <c r="AM325" s="372">
        <f>SUM('3-1'!AM325,'3-2'!AM325)</f>
        <v>0</v>
      </c>
      <c r="AN325" s="373">
        <f>SUM('3-1'!AN325,'3-2'!AN325)</f>
        <v>0</v>
      </c>
      <c r="AO325" s="373">
        <f>SUM('3-1'!AO325,'3-2'!AO325)</f>
        <v>0</v>
      </c>
      <c r="AP325" s="373">
        <f>SUM('3-1'!AP325,'3-2'!AP325)</f>
        <v>0</v>
      </c>
      <c r="AQ325" s="374">
        <f>SUM('3-1'!AQ325,'3-2'!AQ325)</f>
        <v>0</v>
      </c>
      <c r="AR325" s="370">
        <f>SUM('3-1'!AR325,'3-2'!AR325)</f>
        <v>0</v>
      </c>
    </row>
    <row r="326" spans="1:44" ht="15.75" customHeight="1">
      <c r="A326" s="1651"/>
      <c r="B326" s="1646"/>
      <c r="C326" s="40" t="s">
        <v>44</v>
      </c>
      <c r="D326" s="251">
        <f t="shared" si="893"/>
        <v>0</v>
      </c>
      <c r="E326" s="268">
        <f t="shared" si="893"/>
        <v>0</v>
      </c>
      <c r="F326" s="534">
        <f t="shared" si="896"/>
        <v>0</v>
      </c>
      <c r="G326" s="534">
        <f t="shared" si="894"/>
        <v>0</v>
      </c>
      <c r="H326" s="533">
        <f t="shared" si="895"/>
        <v>0</v>
      </c>
      <c r="I326" s="379">
        <f>SUM('3-1'!I326,'3-2'!I326)</f>
        <v>0</v>
      </c>
      <c r="J326" s="380">
        <f>SUM('3-1'!J326,'3-2'!J326)</f>
        <v>0</v>
      </c>
      <c r="K326" s="380">
        <f>SUM('3-1'!K326,'3-2'!K326)</f>
        <v>0</v>
      </c>
      <c r="L326" s="380">
        <f>SUM('3-1'!L326,'3-2'!L326)</f>
        <v>0</v>
      </c>
      <c r="M326" s="381">
        <f>SUM('3-1'!M326,'3-2'!M326)</f>
        <v>0</v>
      </c>
      <c r="N326" s="836">
        <f>SUM('3-1'!N326,'3-2'!N326)</f>
        <v>0</v>
      </c>
      <c r="O326" s="1525">
        <f>SUM('3-1'!O326,'3-2'!O326)</f>
        <v>0</v>
      </c>
      <c r="P326" s="1525">
        <f>SUM('3-1'!P326,'3-2'!P326)</f>
        <v>0</v>
      </c>
      <c r="Q326" s="1525">
        <f>SUM('3-1'!Q326,'3-2'!Q326)</f>
        <v>0</v>
      </c>
      <c r="R326" s="838">
        <f>SUM('3-1'!R326,'3-2'!R326)</f>
        <v>0</v>
      </c>
      <c r="S326" s="515">
        <f>SUM('3-1'!S326,'3-2'!S326)</f>
        <v>0</v>
      </c>
      <c r="T326" s="516">
        <f>SUM('3-1'!T326,'3-2'!T326)</f>
        <v>0</v>
      </c>
      <c r="U326" s="516">
        <f>SUM('3-1'!U326,'3-2'!U326)</f>
        <v>0</v>
      </c>
      <c r="V326" s="516">
        <f>SUM('3-1'!V326,'3-2'!V326)</f>
        <v>0</v>
      </c>
      <c r="W326" s="517">
        <f>SUM('3-1'!W326,'3-2'!W326)</f>
        <v>0</v>
      </c>
      <c r="X326" s="379">
        <f>SUM('3-1'!X326,'3-2'!X326)</f>
        <v>0</v>
      </c>
      <c r="Y326" s="380">
        <f>SUM('3-1'!Y326,'3-2'!Y326)</f>
        <v>0</v>
      </c>
      <c r="Z326" s="380">
        <f>SUM('3-1'!Z326,'3-2'!Z326)</f>
        <v>0</v>
      </c>
      <c r="AA326" s="380">
        <f>SUM('3-1'!AA326,'3-2'!AA326)</f>
        <v>0</v>
      </c>
      <c r="AB326" s="381">
        <f>SUM('3-1'!AB326,'3-2'!AB326)</f>
        <v>0</v>
      </c>
      <c r="AC326" s="379">
        <f>SUM('3-1'!AC326,'3-2'!AC326)</f>
        <v>0</v>
      </c>
      <c r="AD326" s="380">
        <f>SUM('3-1'!AD326,'3-2'!AD326)</f>
        <v>0</v>
      </c>
      <c r="AE326" s="380">
        <f>SUM('3-1'!AE326,'3-2'!AE326)</f>
        <v>0</v>
      </c>
      <c r="AF326" s="380">
        <f>SUM('3-1'!AF326,'3-2'!AF326)</f>
        <v>0</v>
      </c>
      <c r="AG326" s="381">
        <f>SUM('3-1'!AG326,'3-2'!AG326)</f>
        <v>0</v>
      </c>
      <c r="AH326" s="379">
        <f>SUM('3-1'!AH326,'3-2'!AH326)</f>
        <v>0</v>
      </c>
      <c r="AI326" s="380">
        <f>SUM('3-1'!AI326,'3-2'!AI326)</f>
        <v>0</v>
      </c>
      <c r="AJ326" s="380">
        <f>SUM('3-1'!AJ326,'3-2'!AJ326)</f>
        <v>0</v>
      </c>
      <c r="AK326" s="380">
        <f>SUM('3-1'!AK326,'3-2'!AK326)</f>
        <v>0</v>
      </c>
      <c r="AL326" s="381">
        <f>SUM('3-1'!AL326,'3-2'!AL326)</f>
        <v>0</v>
      </c>
      <c r="AM326" s="379">
        <f>SUM('3-1'!AM326,'3-2'!AM326)</f>
        <v>0</v>
      </c>
      <c r="AN326" s="380">
        <f>SUM('3-1'!AN326,'3-2'!AN326)</f>
        <v>0</v>
      </c>
      <c r="AO326" s="380">
        <f>SUM('3-1'!AO326,'3-2'!AO326)</f>
        <v>0</v>
      </c>
      <c r="AP326" s="380">
        <f>SUM('3-1'!AP326,'3-2'!AP326)</f>
        <v>0</v>
      </c>
      <c r="AQ326" s="381">
        <f>SUM('3-1'!AQ326,'3-2'!AQ326)</f>
        <v>0</v>
      </c>
      <c r="AR326" s="371">
        <f>SUM('3-1'!AR326,'3-2'!AR326)</f>
        <v>0</v>
      </c>
    </row>
    <row r="327" spans="1:44" ht="15.75" customHeight="1">
      <c r="A327" s="1651"/>
      <c r="B327" s="1647" t="s">
        <v>73</v>
      </c>
      <c r="C327" s="54" t="s">
        <v>43</v>
      </c>
      <c r="D327" s="324">
        <f t="shared" si="893"/>
        <v>0</v>
      </c>
      <c r="E327" s="535">
        <f t="shared" si="893"/>
        <v>0</v>
      </c>
      <c r="F327" s="535">
        <f t="shared" si="896"/>
        <v>0</v>
      </c>
      <c r="G327" s="535">
        <f t="shared" si="894"/>
        <v>0</v>
      </c>
      <c r="H327" s="536">
        <f t="shared" si="895"/>
        <v>0</v>
      </c>
      <c r="I327" s="478">
        <f>SUM('3-1'!I327,'3-2'!I327)</f>
        <v>0</v>
      </c>
      <c r="J327" s="479">
        <f>SUM('3-1'!J327,'3-2'!J327)</f>
        <v>0</v>
      </c>
      <c r="K327" s="479">
        <f>SUM('3-1'!K327,'3-2'!K327)</f>
        <v>0</v>
      </c>
      <c r="L327" s="479">
        <f>SUM('3-1'!L327,'3-2'!L327)</f>
        <v>0</v>
      </c>
      <c r="M327" s="480">
        <f>SUM('3-1'!M327,'3-2'!M327)</f>
        <v>0</v>
      </c>
      <c r="N327" s="372">
        <f>SUM('3-1'!N327,'3-2'!N327)</f>
        <v>0</v>
      </c>
      <c r="O327" s="373">
        <f>SUM('3-1'!O327,'3-2'!O327)</f>
        <v>0</v>
      </c>
      <c r="P327" s="373">
        <f>SUM('3-1'!P327,'3-2'!P327)</f>
        <v>0</v>
      </c>
      <c r="Q327" s="373">
        <f>SUM('3-1'!Q327,'3-2'!Q327)</f>
        <v>0</v>
      </c>
      <c r="R327" s="374">
        <f>SUM('3-1'!R327,'3-2'!R327)</f>
        <v>0</v>
      </c>
      <c r="S327" s="833">
        <f>SUM('3-1'!S327,'3-2'!S327)</f>
        <v>0</v>
      </c>
      <c r="T327" s="834">
        <f>SUM('3-1'!T327,'3-2'!T327)</f>
        <v>0</v>
      </c>
      <c r="U327" s="834">
        <f>SUM('3-1'!U327,'3-2'!U327)</f>
        <v>0</v>
      </c>
      <c r="V327" s="834">
        <f>SUM('3-1'!V327,'3-2'!V327)</f>
        <v>0</v>
      </c>
      <c r="W327" s="835">
        <f>SUM('3-1'!W327,'3-2'!W327)</f>
        <v>0</v>
      </c>
      <c r="X327" s="478">
        <f>SUM('3-1'!X327,'3-2'!X327)</f>
        <v>0</v>
      </c>
      <c r="Y327" s="479">
        <f>SUM('3-1'!Y327,'3-2'!Y327)</f>
        <v>0</v>
      </c>
      <c r="Z327" s="479">
        <f>SUM('3-1'!Z327,'3-2'!Z327)</f>
        <v>0</v>
      </c>
      <c r="AA327" s="479">
        <f>SUM('3-1'!AA327,'3-2'!AA327)</f>
        <v>0</v>
      </c>
      <c r="AB327" s="480">
        <f>SUM('3-1'!AB327,'3-2'!AB327)</f>
        <v>0</v>
      </c>
      <c r="AC327" s="478">
        <f>SUM('3-1'!AC327,'3-2'!AC327)</f>
        <v>0</v>
      </c>
      <c r="AD327" s="479">
        <f>SUM('3-1'!AD327,'3-2'!AD327)</f>
        <v>0</v>
      </c>
      <c r="AE327" s="479">
        <f>SUM('3-1'!AE327,'3-2'!AE327)</f>
        <v>0</v>
      </c>
      <c r="AF327" s="479">
        <f>SUM('3-1'!AF327,'3-2'!AF327)</f>
        <v>0</v>
      </c>
      <c r="AG327" s="480">
        <f>SUM('3-1'!AG327,'3-2'!AG327)</f>
        <v>0</v>
      </c>
      <c r="AH327" s="478">
        <f>SUM('3-1'!AH327,'3-2'!AH327)</f>
        <v>0</v>
      </c>
      <c r="AI327" s="479">
        <f>SUM('3-1'!AI327,'3-2'!AI327)</f>
        <v>0</v>
      </c>
      <c r="AJ327" s="479">
        <f>SUM('3-1'!AJ327,'3-2'!AJ327)</f>
        <v>0</v>
      </c>
      <c r="AK327" s="479">
        <f>SUM('3-1'!AK327,'3-2'!AK327)</f>
        <v>0</v>
      </c>
      <c r="AL327" s="480">
        <f>SUM('3-1'!AL327,'3-2'!AL327)</f>
        <v>0</v>
      </c>
      <c r="AM327" s="478">
        <f>SUM('3-1'!AM327,'3-2'!AM327)</f>
        <v>0</v>
      </c>
      <c r="AN327" s="479">
        <f>SUM('3-1'!AN327,'3-2'!AN327)</f>
        <v>0</v>
      </c>
      <c r="AO327" s="479">
        <f>SUM('3-1'!AO327,'3-2'!AO327)</f>
        <v>0</v>
      </c>
      <c r="AP327" s="479">
        <f>SUM('3-1'!AP327,'3-2'!AP327)</f>
        <v>0</v>
      </c>
      <c r="AQ327" s="480">
        <f>SUM('3-1'!AQ327,'3-2'!AQ327)</f>
        <v>0</v>
      </c>
      <c r="AR327" s="601">
        <f>SUM('3-1'!AR327,'3-2'!AR327)</f>
        <v>0</v>
      </c>
    </row>
    <row r="328" spans="1:44" ht="15.75" customHeight="1">
      <c r="A328" s="1651"/>
      <c r="B328" s="1646"/>
      <c r="C328" s="40" t="s">
        <v>44</v>
      </c>
      <c r="D328" s="279">
        <f t="shared" si="893"/>
        <v>0</v>
      </c>
      <c r="E328" s="513">
        <f t="shared" si="893"/>
        <v>0</v>
      </c>
      <c r="F328" s="525">
        <f t="shared" si="896"/>
        <v>0</v>
      </c>
      <c r="G328" s="525">
        <f t="shared" si="894"/>
        <v>0</v>
      </c>
      <c r="H328" s="526">
        <f t="shared" si="895"/>
        <v>0</v>
      </c>
      <c r="I328" s="515">
        <f>SUM('3-1'!I328,'3-2'!I328)</f>
        <v>0</v>
      </c>
      <c r="J328" s="516">
        <f>SUM('3-1'!J328,'3-2'!J328)</f>
        <v>0</v>
      </c>
      <c r="K328" s="516">
        <f>SUM('3-1'!K328,'3-2'!K328)</f>
        <v>0</v>
      </c>
      <c r="L328" s="516">
        <f>SUM('3-1'!L328,'3-2'!L328)</f>
        <v>0</v>
      </c>
      <c r="M328" s="517">
        <f>SUM('3-1'!M328,'3-2'!M328)</f>
        <v>0</v>
      </c>
      <c r="N328" s="833">
        <f>SUM('3-1'!N328,'3-2'!N328)</f>
        <v>0</v>
      </c>
      <c r="O328" s="834">
        <f>SUM('3-1'!O328,'3-2'!O328)</f>
        <v>0</v>
      </c>
      <c r="P328" s="834">
        <f>SUM('3-1'!P328,'3-2'!P328)</f>
        <v>0</v>
      </c>
      <c r="Q328" s="834">
        <f>SUM('3-1'!Q328,'3-2'!Q328)</f>
        <v>0</v>
      </c>
      <c r="R328" s="835">
        <f>SUM('3-1'!R328,'3-2'!R328)</f>
        <v>0</v>
      </c>
      <c r="S328" s="379">
        <f>SUM('3-1'!S328,'3-2'!S328)</f>
        <v>0</v>
      </c>
      <c r="T328" s="380">
        <f>SUM('3-1'!T328,'3-2'!T328)</f>
        <v>0</v>
      </c>
      <c r="U328" s="380">
        <f>SUM('3-1'!U328,'3-2'!U328)</f>
        <v>0</v>
      </c>
      <c r="V328" s="380">
        <f>SUM('3-1'!V328,'3-2'!V328)</f>
        <v>0</v>
      </c>
      <c r="W328" s="381">
        <f>SUM('3-1'!W328,'3-2'!W328)</f>
        <v>0</v>
      </c>
      <c r="X328" s="515">
        <f>SUM('3-1'!X328,'3-2'!X328)</f>
        <v>0</v>
      </c>
      <c r="Y328" s="516">
        <f>SUM('3-1'!Y328,'3-2'!Y328)</f>
        <v>0</v>
      </c>
      <c r="Z328" s="516">
        <f>SUM('3-1'!Z328,'3-2'!Z328)</f>
        <v>0</v>
      </c>
      <c r="AA328" s="516">
        <f>SUM('3-1'!AA328,'3-2'!AA328)</f>
        <v>0</v>
      </c>
      <c r="AB328" s="517">
        <f>SUM('3-1'!AB328,'3-2'!AB328)</f>
        <v>0</v>
      </c>
      <c r="AC328" s="515">
        <f>SUM('3-1'!AC328,'3-2'!AC328)</f>
        <v>0</v>
      </c>
      <c r="AD328" s="516">
        <f>SUM('3-1'!AD328,'3-2'!AD328)</f>
        <v>0</v>
      </c>
      <c r="AE328" s="516">
        <f>SUM('3-1'!AE328,'3-2'!AE328)</f>
        <v>0</v>
      </c>
      <c r="AF328" s="516">
        <f>SUM('3-1'!AF328,'3-2'!AF328)</f>
        <v>0</v>
      </c>
      <c r="AG328" s="517">
        <f>SUM('3-1'!AG328,'3-2'!AG328)</f>
        <v>0</v>
      </c>
      <c r="AH328" s="515">
        <f>SUM('3-1'!AH328,'3-2'!AH328)</f>
        <v>0</v>
      </c>
      <c r="AI328" s="516">
        <f>SUM('3-1'!AI328,'3-2'!AI328)</f>
        <v>0</v>
      </c>
      <c r="AJ328" s="516">
        <f>SUM('3-1'!AJ328,'3-2'!AJ328)</f>
        <v>0</v>
      </c>
      <c r="AK328" s="516">
        <f>SUM('3-1'!AK328,'3-2'!AK328)</f>
        <v>0</v>
      </c>
      <c r="AL328" s="517">
        <f>SUM('3-1'!AL328,'3-2'!AL328)</f>
        <v>0</v>
      </c>
      <c r="AM328" s="515">
        <f>SUM('3-1'!AM328,'3-2'!AM328)</f>
        <v>0</v>
      </c>
      <c r="AN328" s="516">
        <f>SUM('3-1'!AN328,'3-2'!AN328)</f>
        <v>0</v>
      </c>
      <c r="AO328" s="516">
        <f>SUM('3-1'!AO328,'3-2'!AO328)</f>
        <v>0</v>
      </c>
      <c r="AP328" s="516">
        <f>SUM('3-1'!AP328,'3-2'!AP328)</f>
        <v>0</v>
      </c>
      <c r="AQ328" s="517">
        <f>SUM('3-1'!AQ328,'3-2'!AQ328)</f>
        <v>0</v>
      </c>
      <c r="AR328" s="519">
        <f>SUM('3-1'!AR328,'3-2'!AR328)</f>
        <v>0</v>
      </c>
    </row>
    <row r="329" spans="1:44" ht="15.75" customHeight="1">
      <c r="A329" s="1651"/>
      <c r="B329" s="1647" t="s">
        <v>74</v>
      </c>
      <c r="C329" s="54" t="s">
        <v>43</v>
      </c>
      <c r="D329" s="324">
        <f t="shared" si="893"/>
        <v>82</v>
      </c>
      <c r="E329" s="535">
        <f t="shared" si="893"/>
        <v>82</v>
      </c>
      <c r="F329" s="535">
        <f t="shared" si="896"/>
        <v>2459</v>
      </c>
      <c r="G329" s="535">
        <f t="shared" si="894"/>
        <v>2176</v>
      </c>
      <c r="H329" s="536">
        <f t="shared" si="895"/>
        <v>283</v>
      </c>
      <c r="I329" s="478">
        <f>SUM('3-1'!I329,'3-2'!I329)</f>
        <v>0</v>
      </c>
      <c r="J329" s="479">
        <f>SUM('3-1'!J329,'3-2'!J329)</f>
        <v>0</v>
      </c>
      <c r="K329" s="479">
        <f>SUM('3-1'!K329,'3-2'!K329)</f>
        <v>0</v>
      </c>
      <c r="L329" s="479">
        <f>SUM('3-1'!L329,'3-2'!L329)</f>
        <v>0</v>
      </c>
      <c r="M329" s="480">
        <f>SUM('3-1'!M329,'3-2'!M329)</f>
        <v>0</v>
      </c>
      <c r="N329" s="478">
        <f>SUM('3-1'!N329,'3-2'!N329)</f>
        <v>0</v>
      </c>
      <c r="O329" s="479">
        <f>SUM('3-1'!O329,'3-2'!O329)</f>
        <v>0</v>
      </c>
      <c r="P329" s="479">
        <f>SUM('3-1'!P329,'3-2'!P329)</f>
        <v>0</v>
      </c>
      <c r="Q329" s="479">
        <f>SUM('3-1'!Q329,'3-2'!Q329)</f>
        <v>0</v>
      </c>
      <c r="R329" s="480">
        <f>SUM('3-1'!R329,'3-2'!R329)</f>
        <v>0</v>
      </c>
      <c r="S329" s="478">
        <f>SUM('3-1'!S329,'3-2'!S329)</f>
        <v>82</v>
      </c>
      <c r="T329" s="479">
        <f>SUM('3-1'!T329,'3-2'!T329)</f>
        <v>82</v>
      </c>
      <c r="U329" s="479">
        <f>SUM('3-1'!U329,'3-2'!U329)</f>
        <v>2459</v>
      </c>
      <c r="V329" s="479">
        <f>SUM('3-1'!V329,'3-2'!V329)</f>
        <v>2176</v>
      </c>
      <c r="W329" s="480">
        <f>SUM('3-1'!W329,'3-2'!W329)</f>
        <v>283</v>
      </c>
      <c r="X329" s="478">
        <f>SUM('3-1'!X329,'3-2'!X329)</f>
        <v>0</v>
      </c>
      <c r="Y329" s="479">
        <f>SUM('3-1'!Y329,'3-2'!Y329)</f>
        <v>0</v>
      </c>
      <c r="Z329" s="479">
        <f>SUM('3-1'!Z329,'3-2'!Z329)</f>
        <v>0</v>
      </c>
      <c r="AA329" s="479">
        <f>SUM('3-1'!AA329,'3-2'!AA329)</f>
        <v>0</v>
      </c>
      <c r="AB329" s="480">
        <f>SUM('3-1'!AB329,'3-2'!AB329)</f>
        <v>0</v>
      </c>
      <c r="AC329" s="478">
        <f>SUM('3-1'!AC329,'3-2'!AC329)</f>
        <v>0</v>
      </c>
      <c r="AD329" s="479">
        <f>SUM('3-1'!AD329,'3-2'!AD329)</f>
        <v>0</v>
      </c>
      <c r="AE329" s="479">
        <f>SUM('3-1'!AE329,'3-2'!AE329)</f>
        <v>0</v>
      </c>
      <c r="AF329" s="479">
        <f>SUM('3-1'!AF329,'3-2'!AF329)</f>
        <v>0</v>
      </c>
      <c r="AG329" s="480">
        <f>SUM('3-1'!AG329,'3-2'!AG329)</f>
        <v>0</v>
      </c>
      <c r="AH329" s="478">
        <f>SUM('3-1'!AH329,'3-2'!AH329)</f>
        <v>0</v>
      </c>
      <c r="AI329" s="479">
        <f>SUM('3-1'!AI329,'3-2'!AI329)</f>
        <v>0</v>
      </c>
      <c r="AJ329" s="479">
        <f>SUM('3-1'!AJ329,'3-2'!AJ329)</f>
        <v>0</v>
      </c>
      <c r="AK329" s="479">
        <f>SUM('3-1'!AK329,'3-2'!AK329)</f>
        <v>0</v>
      </c>
      <c r="AL329" s="480">
        <f>SUM('3-1'!AL329,'3-2'!AL329)</f>
        <v>0</v>
      </c>
      <c r="AM329" s="478">
        <f>SUM('3-1'!AM329,'3-2'!AM329)</f>
        <v>0</v>
      </c>
      <c r="AN329" s="479">
        <f>SUM('3-1'!AN329,'3-2'!AN329)</f>
        <v>0</v>
      </c>
      <c r="AO329" s="479">
        <f>SUM('3-1'!AO329,'3-2'!AO329)</f>
        <v>0</v>
      </c>
      <c r="AP329" s="479">
        <f>SUM('3-1'!AP329,'3-2'!AP329)</f>
        <v>0</v>
      </c>
      <c r="AQ329" s="480">
        <f>SUM('3-1'!AQ329,'3-2'!AQ329)</f>
        <v>0</v>
      </c>
      <c r="AR329" s="601">
        <f>SUM('3-1'!AR329,'3-2'!AR329)</f>
        <v>0</v>
      </c>
    </row>
    <row r="330" spans="1:44" ht="15.75" customHeight="1">
      <c r="A330" s="1651"/>
      <c r="B330" s="1646"/>
      <c r="C330" s="40" t="s">
        <v>44</v>
      </c>
      <c r="D330" s="279">
        <f t="shared" si="893"/>
        <v>82</v>
      </c>
      <c r="E330" s="513">
        <f t="shared" si="893"/>
        <v>82</v>
      </c>
      <c r="F330" s="513">
        <f t="shared" si="896"/>
        <v>1998</v>
      </c>
      <c r="G330" s="513">
        <f t="shared" si="894"/>
        <v>1773</v>
      </c>
      <c r="H330" s="514">
        <f t="shared" si="895"/>
        <v>225</v>
      </c>
      <c r="I330" s="515">
        <f>SUM('3-1'!I330,'3-2'!I330)</f>
        <v>0</v>
      </c>
      <c r="J330" s="516">
        <f>SUM('3-1'!J330,'3-2'!J330)</f>
        <v>0</v>
      </c>
      <c r="K330" s="516">
        <f>SUM('3-1'!K330,'3-2'!K330)</f>
        <v>0</v>
      </c>
      <c r="L330" s="516">
        <f>SUM('3-1'!L330,'3-2'!L330)</f>
        <v>0</v>
      </c>
      <c r="M330" s="517">
        <f>SUM('3-1'!M330,'3-2'!M330)</f>
        <v>0</v>
      </c>
      <c r="N330" s="836">
        <f>SUM('3-1'!N330,'3-2'!N330)</f>
        <v>0</v>
      </c>
      <c r="O330" s="1525">
        <f>SUM('3-1'!O330,'3-2'!O330)</f>
        <v>0</v>
      </c>
      <c r="P330" s="1525">
        <f>SUM('3-1'!P330,'3-2'!P330)</f>
        <v>0</v>
      </c>
      <c r="Q330" s="1525">
        <f>SUM('3-1'!Q330,'3-2'!Q330)</f>
        <v>0</v>
      </c>
      <c r="R330" s="838">
        <f>SUM('3-1'!R330,'3-2'!R330)</f>
        <v>0</v>
      </c>
      <c r="S330" s="515">
        <f>SUM('3-1'!S330,'3-2'!S330)</f>
        <v>82</v>
      </c>
      <c r="T330" s="516">
        <f>SUM('3-1'!T330,'3-2'!T330)</f>
        <v>82</v>
      </c>
      <c r="U330" s="516">
        <f>SUM('3-1'!U330,'3-2'!U330)</f>
        <v>1998</v>
      </c>
      <c r="V330" s="516">
        <f>SUM('3-1'!V330,'3-2'!V330)</f>
        <v>1773</v>
      </c>
      <c r="W330" s="517">
        <f>SUM('3-1'!W330,'3-2'!W330)</f>
        <v>225</v>
      </c>
      <c r="X330" s="515">
        <f>SUM('3-1'!X330,'3-2'!X330)</f>
        <v>0</v>
      </c>
      <c r="Y330" s="516">
        <f>SUM('3-1'!Y330,'3-2'!Y330)</f>
        <v>0</v>
      </c>
      <c r="Z330" s="516">
        <f>SUM('3-1'!Z330,'3-2'!Z330)</f>
        <v>0</v>
      </c>
      <c r="AA330" s="516">
        <f>SUM('3-1'!AA330,'3-2'!AA330)</f>
        <v>0</v>
      </c>
      <c r="AB330" s="517">
        <f>SUM('3-1'!AB330,'3-2'!AB330)</f>
        <v>0</v>
      </c>
      <c r="AC330" s="515">
        <f>SUM('3-1'!AC330,'3-2'!AC330)</f>
        <v>0</v>
      </c>
      <c r="AD330" s="516">
        <f>SUM('3-1'!AD330,'3-2'!AD330)</f>
        <v>0</v>
      </c>
      <c r="AE330" s="516">
        <f>SUM('3-1'!AE330,'3-2'!AE330)</f>
        <v>0</v>
      </c>
      <c r="AF330" s="516">
        <f>SUM('3-1'!AF330,'3-2'!AF330)</f>
        <v>0</v>
      </c>
      <c r="AG330" s="517">
        <f>SUM('3-1'!AG330,'3-2'!AG330)</f>
        <v>0</v>
      </c>
      <c r="AH330" s="515">
        <f>SUM('3-1'!AH330,'3-2'!AH330)</f>
        <v>0</v>
      </c>
      <c r="AI330" s="516">
        <f>SUM('3-1'!AI330,'3-2'!AI330)</f>
        <v>0</v>
      </c>
      <c r="AJ330" s="516">
        <f>SUM('3-1'!AJ330,'3-2'!AJ330)</f>
        <v>0</v>
      </c>
      <c r="AK330" s="516">
        <f>SUM('3-1'!AK330,'3-2'!AK330)</f>
        <v>0</v>
      </c>
      <c r="AL330" s="517">
        <f>SUM('3-1'!AL330,'3-2'!AL330)</f>
        <v>0</v>
      </c>
      <c r="AM330" s="515">
        <f>SUM('3-1'!AM330,'3-2'!AM330)</f>
        <v>0</v>
      </c>
      <c r="AN330" s="516">
        <f>SUM('3-1'!AN330,'3-2'!AN330)</f>
        <v>0</v>
      </c>
      <c r="AO330" s="516">
        <f>SUM('3-1'!AO330,'3-2'!AO330)</f>
        <v>0</v>
      </c>
      <c r="AP330" s="516">
        <f>SUM('3-1'!AP330,'3-2'!AP330)</f>
        <v>0</v>
      </c>
      <c r="AQ330" s="517">
        <f>SUM('3-1'!AQ330,'3-2'!AQ330)</f>
        <v>0</v>
      </c>
      <c r="AR330" s="519">
        <f>SUM('3-1'!AR330,'3-2'!AR330)</f>
        <v>0</v>
      </c>
    </row>
    <row r="331" spans="1:44" ht="15.75" customHeight="1">
      <c r="A331" s="1651"/>
      <c r="B331" s="1648" t="s">
        <v>75</v>
      </c>
      <c r="C331" s="54" t="s">
        <v>43</v>
      </c>
      <c r="D331" s="242">
        <f t="shared" si="893"/>
        <v>0</v>
      </c>
      <c r="E331" s="259">
        <f t="shared" si="893"/>
        <v>0</v>
      </c>
      <c r="F331" s="259">
        <f t="shared" si="896"/>
        <v>0</v>
      </c>
      <c r="G331" s="259">
        <f t="shared" si="894"/>
        <v>0</v>
      </c>
      <c r="H331" s="258">
        <f t="shared" si="895"/>
        <v>0</v>
      </c>
      <c r="I331" s="372">
        <f>SUM('3-1'!I331,'3-2'!I331)</f>
        <v>0</v>
      </c>
      <c r="J331" s="373">
        <f>SUM('3-1'!J331,'3-2'!J331)</f>
        <v>0</v>
      </c>
      <c r="K331" s="373">
        <f>SUM('3-1'!K331,'3-2'!K331)</f>
        <v>0</v>
      </c>
      <c r="L331" s="373">
        <f>SUM('3-1'!L331,'3-2'!L331)</f>
        <v>0</v>
      </c>
      <c r="M331" s="374">
        <f>SUM('3-1'!M331,'3-2'!M331)</f>
        <v>0</v>
      </c>
      <c r="N331" s="372">
        <f>SUM('3-1'!N331,'3-2'!N331)</f>
        <v>0</v>
      </c>
      <c r="O331" s="373">
        <f>SUM('3-1'!O331,'3-2'!O331)</f>
        <v>0</v>
      </c>
      <c r="P331" s="373">
        <f>SUM('3-1'!P331,'3-2'!P331)</f>
        <v>0</v>
      </c>
      <c r="Q331" s="373">
        <f>SUM('3-1'!Q331,'3-2'!Q331)</f>
        <v>0</v>
      </c>
      <c r="R331" s="374">
        <f>SUM('3-1'!R331,'3-2'!R331)</f>
        <v>0</v>
      </c>
      <c r="S331" s="372">
        <f>SUM('3-1'!S331,'3-2'!S331)</f>
        <v>0</v>
      </c>
      <c r="T331" s="373">
        <f>SUM('3-1'!T331,'3-2'!T331)</f>
        <v>0</v>
      </c>
      <c r="U331" s="373">
        <f>SUM('3-1'!U331,'3-2'!U331)</f>
        <v>0</v>
      </c>
      <c r="V331" s="373">
        <f>SUM('3-1'!V331,'3-2'!V331)</f>
        <v>0</v>
      </c>
      <c r="W331" s="374">
        <f>SUM('3-1'!W331,'3-2'!W331)</f>
        <v>0</v>
      </c>
      <c r="X331" s="372">
        <f>SUM('3-1'!X331,'3-2'!X331)</f>
        <v>0</v>
      </c>
      <c r="Y331" s="373">
        <f>SUM('3-1'!Y331,'3-2'!Y331)</f>
        <v>0</v>
      </c>
      <c r="Z331" s="373">
        <f>SUM('3-1'!Z331,'3-2'!Z331)</f>
        <v>0</v>
      </c>
      <c r="AA331" s="373">
        <f>SUM('3-1'!AA331,'3-2'!AA331)</f>
        <v>0</v>
      </c>
      <c r="AB331" s="374">
        <f>SUM('3-1'!AB331,'3-2'!AB331)</f>
        <v>0</v>
      </c>
      <c r="AC331" s="372">
        <f>SUM('3-1'!AC331,'3-2'!AC331)</f>
        <v>0</v>
      </c>
      <c r="AD331" s="373">
        <f>SUM('3-1'!AD331,'3-2'!AD331)</f>
        <v>0</v>
      </c>
      <c r="AE331" s="373">
        <f>SUM('3-1'!AE331,'3-2'!AE331)</f>
        <v>0</v>
      </c>
      <c r="AF331" s="373">
        <f>SUM('3-1'!AF331,'3-2'!AF331)</f>
        <v>0</v>
      </c>
      <c r="AG331" s="374">
        <f>SUM('3-1'!AG331,'3-2'!AG331)</f>
        <v>0</v>
      </c>
      <c r="AH331" s="372">
        <f>SUM('3-1'!AH331,'3-2'!AH331)</f>
        <v>0</v>
      </c>
      <c r="AI331" s="373">
        <f>SUM('3-1'!AI331,'3-2'!AI331)</f>
        <v>0</v>
      </c>
      <c r="AJ331" s="373">
        <f>SUM('3-1'!AJ331,'3-2'!AJ331)</f>
        <v>0</v>
      </c>
      <c r="AK331" s="373">
        <f>SUM('3-1'!AK331,'3-2'!AK331)</f>
        <v>0</v>
      </c>
      <c r="AL331" s="374">
        <f>SUM('3-1'!AL331,'3-2'!AL331)</f>
        <v>0</v>
      </c>
      <c r="AM331" s="372">
        <f>SUM('3-1'!AM331,'3-2'!AM331)</f>
        <v>0</v>
      </c>
      <c r="AN331" s="373">
        <f>SUM('3-1'!AN331,'3-2'!AN331)</f>
        <v>0</v>
      </c>
      <c r="AO331" s="373">
        <f>SUM('3-1'!AO331,'3-2'!AO331)</f>
        <v>0</v>
      </c>
      <c r="AP331" s="373">
        <f>SUM('3-1'!AP331,'3-2'!AP331)</f>
        <v>0</v>
      </c>
      <c r="AQ331" s="374">
        <f>SUM('3-1'!AQ331,'3-2'!AQ331)</f>
        <v>0</v>
      </c>
      <c r="AR331" s="370">
        <f>SUM('3-1'!AR331,'3-2'!AR331)</f>
        <v>0</v>
      </c>
    </row>
    <row r="332" spans="1:44" ht="15.75" customHeight="1" thickBot="1">
      <c r="A332" s="1652"/>
      <c r="B332" s="1649"/>
      <c r="C332" s="45" t="s">
        <v>44</v>
      </c>
      <c r="D332" s="251">
        <f t="shared" si="893"/>
        <v>0</v>
      </c>
      <c r="E332" s="268">
        <f t="shared" si="893"/>
        <v>0</v>
      </c>
      <c r="F332" s="259">
        <f t="shared" si="896"/>
        <v>0</v>
      </c>
      <c r="G332" s="259">
        <f t="shared" si="894"/>
        <v>0</v>
      </c>
      <c r="H332" s="258">
        <f t="shared" si="895"/>
        <v>0</v>
      </c>
      <c r="I332" s="745">
        <f>SUM('3-1'!I332,'3-2'!I332)</f>
        <v>0</v>
      </c>
      <c r="J332" s="746">
        <f>SUM('3-1'!J332,'3-2'!J332)</f>
        <v>0</v>
      </c>
      <c r="K332" s="746">
        <f>SUM('3-1'!K332,'3-2'!K332)</f>
        <v>0</v>
      </c>
      <c r="L332" s="746">
        <f>SUM('3-1'!L332,'3-2'!L332)</f>
        <v>0</v>
      </c>
      <c r="M332" s="747">
        <f>SUM('3-1'!M332,'3-2'!M332)</f>
        <v>0</v>
      </c>
      <c r="N332" s="372">
        <f>SUM('3-1'!N332,'3-2'!N332)</f>
        <v>0</v>
      </c>
      <c r="O332" s="373">
        <f>SUM('3-1'!O332,'3-2'!O332)</f>
        <v>0</v>
      </c>
      <c r="P332" s="373">
        <f>SUM('3-1'!P332,'3-2'!P332)</f>
        <v>0</v>
      </c>
      <c r="Q332" s="373">
        <f>SUM('3-1'!Q332,'3-2'!Q332)</f>
        <v>0</v>
      </c>
      <c r="R332" s="374">
        <f>SUM('3-1'!R332,'3-2'!R332)</f>
        <v>0</v>
      </c>
      <c r="S332" s="379">
        <f>SUM('3-1'!S332,'3-2'!S332)</f>
        <v>0</v>
      </c>
      <c r="T332" s="380">
        <f>SUM('3-1'!T332,'3-2'!T332)</f>
        <v>0</v>
      </c>
      <c r="U332" s="380">
        <f>SUM('3-1'!U332,'3-2'!U332)</f>
        <v>0</v>
      </c>
      <c r="V332" s="380">
        <f>SUM('3-1'!V332,'3-2'!V332)</f>
        <v>0</v>
      </c>
      <c r="W332" s="381">
        <f>SUM('3-1'!W332,'3-2'!W332)</f>
        <v>0</v>
      </c>
      <c r="X332" s="379">
        <f>SUM('3-1'!X332,'3-2'!X332)</f>
        <v>0</v>
      </c>
      <c r="Y332" s="380">
        <f>SUM('3-1'!Y332,'3-2'!Y332)</f>
        <v>0</v>
      </c>
      <c r="Z332" s="380">
        <f>SUM('3-1'!Z332,'3-2'!Z332)</f>
        <v>0</v>
      </c>
      <c r="AA332" s="380">
        <f>SUM('3-1'!AA332,'3-2'!AA332)</f>
        <v>0</v>
      </c>
      <c r="AB332" s="381">
        <f>SUM('3-1'!AB332,'3-2'!AB332)</f>
        <v>0</v>
      </c>
      <c r="AC332" s="745">
        <f>SUM('3-1'!AC332,'3-2'!AC332)</f>
        <v>0</v>
      </c>
      <c r="AD332" s="746">
        <f>SUM('3-1'!AD332,'3-2'!AD332)</f>
        <v>0</v>
      </c>
      <c r="AE332" s="746">
        <f>SUM('3-1'!AE332,'3-2'!AE332)</f>
        <v>0</v>
      </c>
      <c r="AF332" s="746">
        <f>SUM('3-1'!AF332,'3-2'!AF332)</f>
        <v>0</v>
      </c>
      <c r="AG332" s="747">
        <f>SUM('3-1'!AG332,'3-2'!AG332)</f>
        <v>0</v>
      </c>
      <c r="AH332" s="379">
        <f>SUM('3-1'!AH332,'3-2'!AH332)</f>
        <v>0</v>
      </c>
      <c r="AI332" s="380">
        <f>SUM('3-1'!AI332,'3-2'!AI332)</f>
        <v>0</v>
      </c>
      <c r="AJ332" s="380">
        <f>SUM('3-1'!AJ332,'3-2'!AJ332)</f>
        <v>0</v>
      </c>
      <c r="AK332" s="380">
        <f>SUM('3-1'!AK332,'3-2'!AK332)</f>
        <v>0</v>
      </c>
      <c r="AL332" s="381">
        <f>SUM('3-1'!AL332,'3-2'!AL332)</f>
        <v>0</v>
      </c>
      <c r="AM332" s="379">
        <f>SUM('3-1'!AM332,'3-2'!AM332)</f>
        <v>0</v>
      </c>
      <c r="AN332" s="380">
        <f>SUM('3-1'!AN332,'3-2'!AN332)</f>
        <v>0</v>
      </c>
      <c r="AO332" s="380">
        <f>SUM('3-1'!AO332,'3-2'!AO332)</f>
        <v>0</v>
      </c>
      <c r="AP332" s="380">
        <f>SUM('3-1'!AP332,'3-2'!AP332)</f>
        <v>0</v>
      </c>
      <c r="AQ332" s="381">
        <f>SUM('3-1'!AQ332,'3-2'!AQ332)</f>
        <v>0</v>
      </c>
      <c r="AR332" s="371">
        <f>SUM('3-1'!AR332,'3-2'!AR332)</f>
        <v>0</v>
      </c>
    </row>
    <row r="333" spans="1:44" ht="17.25">
      <c r="A333" s="1642" t="s">
        <v>164</v>
      </c>
      <c r="B333" s="1645" t="s">
        <v>69</v>
      </c>
      <c r="C333" s="183" t="s">
        <v>43</v>
      </c>
      <c r="D333" s="234">
        <f t="shared" ref="D333:E336" si="897">SUM(I333,N333,S333,X333,AC333,AH333,AM333)</f>
        <v>270</v>
      </c>
      <c r="E333" s="323">
        <f t="shared" si="897"/>
        <v>270</v>
      </c>
      <c r="F333" s="323">
        <f>G333+H333</f>
        <v>82</v>
      </c>
      <c r="G333" s="323">
        <f t="shared" ref="G333:G334" si="898">SUM(L333,Q333,V333,AA333,AF333,AK333,AP333)</f>
        <v>82</v>
      </c>
      <c r="H333" s="235">
        <f t="shared" ref="H333:H334" si="899">SUM(M333,R333,W333,AB333,AG333,AL333,AQ333)</f>
        <v>0</v>
      </c>
      <c r="I333" s="236">
        <f>SUM(I335,I337,I339,I341,I343,I345)</f>
        <v>0</v>
      </c>
      <c r="J333" s="237">
        <f>SUM(J335,J337,J339,J341,J343,J345)</f>
        <v>0</v>
      </c>
      <c r="K333" s="237">
        <f>L333+M333</f>
        <v>0</v>
      </c>
      <c r="L333" s="237">
        <f t="shared" ref="L333:M333" si="900">SUM(L335,L337,L339,L341,L343,L345)</f>
        <v>0</v>
      </c>
      <c r="M333" s="238">
        <f t="shared" si="900"/>
        <v>0</v>
      </c>
      <c r="N333" s="236">
        <f>SUM(N335,N337,N339,N341,N343,N345)</f>
        <v>0</v>
      </c>
      <c r="O333" s="237">
        <f>SUM(O335,O337,O339,O341,O343,O345)</f>
        <v>0</v>
      </c>
      <c r="P333" s="237">
        <f>Q333+R333</f>
        <v>0</v>
      </c>
      <c r="Q333" s="237">
        <f t="shared" ref="Q333:R333" si="901">SUM(Q335,Q337,Q339,Q341,Q343,Q345)</f>
        <v>0</v>
      </c>
      <c r="R333" s="238">
        <f t="shared" si="901"/>
        <v>0</v>
      </c>
      <c r="S333" s="236">
        <f>SUM(S335,S337,S339,S341,S343,S345)</f>
        <v>0</v>
      </c>
      <c r="T333" s="237">
        <f>SUM(T335,T337,T339,T341,T343,T345)</f>
        <v>0</v>
      </c>
      <c r="U333" s="237">
        <f>V333+W333</f>
        <v>0</v>
      </c>
      <c r="V333" s="237">
        <f t="shared" ref="V333:X333" si="902">SUM(V335,V337,V339,V341,V343,V345)</f>
        <v>0</v>
      </c>
      <c r="W333" s="238">
        <f t="shared" si="902"/>
        <v>0</v>
      </c>
      <c r="X333" s="236">
        <f t="shared" si="902"/>
        <v>0</v>
      </c>
      <c r="Y333" s="237">
        <f t="shared" ref="Y333" si="903">SUM(Y335,Y337,Y339,Y341,Y343,Y345)</f>
        <v>0</v>
      </c>
      <c r="Z333" s="237">
        <f>AA333+AB333</f>
        <v>0</v>
      </c>
      <c r="AA333" s="237">
        <f t="shared" ref="AA333:AC333" si="904">SUM(AA335,AA337,AA339,AA341,AA343,AA345)</f>
        <v>0</v>
      </c>
      <c r="AB333" s="238">
        <f t="shared" si="904"/>
        <v>0</v>
      </c>
      <c r="AC333" s="236">
        <f t="shared" si="904"/>
        <v>270</v>
      </c>
      <c r="AD333" s="237">
        <f t="shared" ref="AD333" si="905">SUM(AD335,AD337,AD339,AD341,AD343,AD345)</f>
        <v>270</v>
      </c>
      <c r="AE333" s="237">
        <f>AF333+AG333</f>
        <v>82</v>
      </c>
      <c r="AF333" s="237">
        <f t="shared" ref="AF333:AH333" si="906">SUM(AF335,AF337,AF339,AF341,AF343,AF345)</f>
        <v>82</v>
      </c>
      <c r="AG333" s="238">
        <f t="shared" si="906"/>
        <v>0</v>
      </c>
      <c r="AH333" s="236">
        <f t="shared" si="906"/>
        <v>0</v>
      </c>
      <c r="AI333" s="237">
        <f t="shared" ref="AI333" si="907">SUM(AI335,AI337,AI339,AI341,AI343,AI345)</f>
        <v>0</v>
      </c>
      <c r="AJ333" s="237">
        <f>AK333+AL333</f>
        <v>0</v>
      </c>
      <c r="AK333" s="237">
        <f t="shared" ref="AK333:AM333" si="908">SUM(AK335,AK337,AK339,AK341,AK343,AK345)</f>
        <v>0</v>
      </c>
      <c r="AL333" s="238">
        <f t="shared" si="908"/>
        <v>0</v>
      </c>
      <c r="AM333" s="236">
        <f t="shared" si="908"/>
        <v>0</v>
      </c>
      <c r="AN333" s="237">
        <f t="shared" ref="AN333" si="909">SUM(AN335,AN337,AN339,AN341,AN343,AN345)</f>
        <v>0</v>
      </c>
      <c r="AO333" s="237">
        <f>AP333+AQ333</f>
        <v>0</v>
      </c>
      <c r="AP333" s="237">
        <f t="shared" ref="AP333:AR333" si="910">SUM(AP335,AP337,AP339,AP341,AP343,AP345)</f>
        <v>0</v>
      </c>
      <c r="AQ333" s="238">
        <f t="shared" si="910"/>
        <v>0</v>
      </c>
      <c r="AR333" s="368">
        <f t="shared" si="910"/>
        <v>0</v>
      </c>
    </row>
    <row r="334" spans="1:44" ht="17.25">
      <c r="A334" s="1643"/>
      <c r="B334" s="1646"/>
      <c r="C334" s="40" t="s">
        <v>44</v>
      </c>
      <c r="D334" s="240">
        <f t="shared" si="897"/>
        <v>0</v>
      </c>
      <c r="E334" s="216">
        <f t="shared" si="897"/>
        <v>0</v>
      </c>
      <c r="F334" s="216">
        <f>G334+H334</f>
        <v>0</v>
      </c>
      <c r="G334" s="216">
        <f t="shared" si="898"/>
        <v>0</v>
      </c>
      <c r="H334" s="241">
        <f t="shared" si="899"/>
        <v>0</v>
      </c>
      <c r="I334" s="212">
        <f>SUM(I336,I338,I340,I342,I344,I346)</f>
        <v>0</v>
      </c>
      <c r="J334" s="211">
        <f>SUM(J336,J338,J340,J342,J344,J346)</f>
        <v>0</v>
      </c>
      <c r="K334" s="211">
        <f>L334+M334</f>
        <v>0</v>
      </c>
      <c r="L334" s="211">
        <f t="shared" ref="L334:M334" si="911">SUM(L336,L338,L340,L342,L344,L346)</f>
        <v>0</v>
      </c>
      <c r="M334" s="217">
        <f t="shared" si="911"/>
        <v>0</v>
      </c>
      <c r="N334" s="212">
        <f>SUM(N336,N338,N340,N342,N344,N346)</f>
        <v>0</v>
      </c>
      <c r="O334" s="211">
        <f>SUM(O336,O338,O340,O342,O344,O346)</f>
        <v>0</v>
      </c>
      <c r="P334" s="211">
        <f>Q334+R334</f>
        <v>0</v>
      </c>
      <c r="Q334" s="211">
        <f t="shared" ref="Q334:S334" si="912">SUM(Q336,Q338,Q340,Q342,Q344,Q346)</f>
        <v>0</v>
      </c>
      <c r="R334" s="217">
        <f t="shared" si="912"/>
        <v>0</v>
      </c>
      <c r="S334" s="212">
        <f t="shared" si="912"/>
        <v>0</v>
      </c>
      <c r="T334" s="211">
        <f t="shared" ref="T334" si="913">SUM(T336,T338,T340,T342,T344,T346)</f>
        <v>0</v>
      </c>
      <c r="U334" s="211">
        <f>V334+W334</f>
        <v>0</v>
      </c>
      <c r="V334" s="211">
        <f t="shared" ref="V334:X334" si="914">SUM(V336,V338,V340,V342,V344,V346)</f>
        <v>0</v>
      </c>
      <c r="W334" s="217">
        <f t="shared" si="914"/>
        <v>0</v>
      </c>
      <c r="X334" s="212">
        <f t="shared" si="914"/>
        <v>0</v>
      </c>
      <c r="Y334" s="211">
        <f t="shared" ref="Y334" si="915">SUM(Y336,Y338,Y340,Y342,Y344,Y346)</f>
        <v>0</v>
      </c>
      <c r="Z334" s="211">
        <f>AA334+AB334</f>
        <v>0</v>
      </c>
      <c r="AA334" s="211">
        <f t="shared" ref="AA334:AC334" si="916">SUM(AA336,AA338,AA340,AA342,AA344,AA346)</f>
        <v>0</v>
      </c>
      <c r="AB334" s="217">
        <f t="shared" si="916"/>
        <v>0</v>
      </c>
      <c r="AC334" s="212">
        <f t="shared" si="916"/>
        <v>0</v>
      </c>
      <c r="AD334" s="211">
        <f t="shared" ref="AD334" si="917">SUM(AD336,AD338,AD340,AD342,AD344,AD346)</f>
        <v>0</v>
      </c>
      <c r="AE334" s="211">
        <f>AF334+AG334</f>
        <v>0</v>
      </c>
      <c r="AF334" s="211">
        <f t="shared" ref="AF334:AH334" si="918">SUM(AF336,AF338,AF340,AF342,AF344,AF346)</f>
        <v>0</v>
      </c>
      <c r="AG334" s="217">
        <f t="shared" si="918"/>
        <v>0</v>
      </c>
      <c r="AH334" s="212">
        <f t="shared" si="918"/>
        <v>0</v>
      </c>
      <c r="AI334" s="211">
        <f t="shared" ref="AI334" si="919">SUM(AI336,AI338,AI340,AI342,AI344,AI346)</f>
        <v>0</v>
      </c>
      <c r="AJ334" s="211">
        <f>AK334+AL334</f>
        <v>0</v>
      </c>
      <c r="AK334" s="211">
        <f t="shared" ref="AK334:AM334" si="920">SUM(AK336,AK338,AK340,AK342,AK344,AK346)</f>
        <v>0</v>
      </c>
      <c r="AL334" s="217">
        <f t="shared" si="920"/>
        <v>0</v>
      </c>
      <c r="AM334" s="212">
        <f t="shared" si="920"/>
        <v>0</v>
      </c>
      <c r="AN334" s="211">
        <f t="shared" ref="AN334" si="921">SUM(AN336,AN338,AN340,AN342,AN344,AN346)</f>
        <v>0</v>
      </c>
      <c r="AO334" s="211">
        <f>AP334+AQ334</f>
        <v>0</v>
      </c>
      <c r="AP334" s="211">
        <f t="shared" ref="AP334:AR334" si="922">SUM(AP336,AP338,AP340,AP342,AP344,AP346)</f>
        <v>0</v>
      </c>
      <c r="AQ334" s="217">
        <f t="shared" si="922"/>
        <v>0</v>
      </c>
      <c r="AR334" s="369">
        <f t="shared" si="922"/>
        <v>0</v>
      </c>
    </row>
    <row r="335" spans="1:44" ht="17.25">
      <c r="A335" s="1643"/>
      <c r="B335" s="1647" t="s">
        <v>70</v>
      </c>
      <c r="C335" s="54" t="s">
        <v>43</v>
      </c>
      <c r="D335" s="242">
        <f t="shared" si="897"/>
        <v>0</v>
      </c>
      <c r="E335" s="259">
        <f t="shared" si="897"/>
        <v>0</v>
      </c>
      <c r="F335" s="259">
        <f>G335+H335</f>
        <v>0</v>
      </c>
      <c r="G335" s="259">
        <f t="shared" ref="G335:G346" si="923">SUM(L335+Q335+V335+AA335+AF335+AK335+AP335)</f>
        <v>0</v>
      </c>
      <c r="H335" s="258">
        <f t="shared" ref="H335:H346" si="924">SUM(M335+R335+W335+AB335+AG335+AL335+AQ335)</f>
        <v>0</v>
      </c>
      <c r="I335" s="291">
        <f>SUM('3-1'!I335,'3-2'!I335)</f>
        <v>0</v>
      </c>
      <c r="J335" s="292">
        <f>SUM('3-1'!J335,'3-2'!J335)</f>
        <v>0</v>
      </c>
      <c r="K335" s="292">
        <f>SUM('3-1'!K335,'3-2'!K335)</f>
        <v>0</v>
      </c>
      <c r="L335" s="292">
        <f>SUM('3-1'!L335,'3-2'!L335)</f>
        <v>0</v>
      </c>
      <c r="M335" s="701">
        <f>SUM('3-1'!M335,'3-2'!M335)</f>
        <v>0</v>
      </c>
      <c r="N335" s="291">
        <f>SUM('3-1'!N335,'3-2'!N335)</f>
        <v>0</v>
      </c>
      <c r="O335" s="292">
        <f>SUM('3-1'!O335,'3-2'!O335)</f>
        <v>0</v>
      </c>
      <c r="P335" s="292">
        <f>SUM('3-1'!P335,'3-2'!P335)</f>
        <v>0</v>
      </c>
      <c r="Q335" s="292">
        <f>SUM('3-1'!Q335,'3-2'!Q335)</f>
        <v>0</v>
      </c>
      <c r="R335" s="701">
        <f>SUM('3-1'!R335,'3-2'!R335)</f>
        <v>0</v>
      </c>
      <c r="S335" s="291">
        <f>SUM('3-1'!S335,'3-2'!S335)</f>
        <v>0</v>
      </c>
      <c r="T335" s="292">
        <f>SUM('3-1'!T335,'3-2'!T335)</f>
        <v>0</v>
      </c>
      <c r="U335" s="292">
        <f>SUM('3-1'!U335,'3-2'!U335)</f>
        <v>0</v>
      </c>
      <c r="V335" s="292">
        <f>SUM('3-1'!V335,'3-2'!V335)</f>
        <v>0</v>
      </c>
      <c r="W335" s="701">
        <f>SUM('3-1'!W335,'3-2'!W335)</f>
        <v>0</v>
      </c>
      <c r="X335" s="291">
        <f>SUM('3-1'!X335,'3-2'!X335)</f>
        <v>0</v>
      </c>
      <c r="Y335" s="292">
        <f>SUM('3-1'!Y335,'3-2'!Y335)</f>
        <v>0</v>
      </c>
      <c r="Z335" s="292">
        <f>SUM('3-1'!Z335,'3-2'!Z335)</f>
        <v>0</v>
      </c>
      <c r="AA335" s="292">
        <f>SUM('3-1'!AA335,'3-2'!AA335)</f>
        <v>0</v>
      </c>
      <c r="AB335" s="701">
        <f>SUM('3-1'!AB335,'3-2'!AB335)</f>
        <v>0</v>
      </c>
      <c r="AC335" s="291">
        <f>SUM('3-1'!AC335,'3-2'!AC335)</f>
        <v>0</v>
      </c>
      <c r="AD335" s="292">
        <f>SUM('3-1'!AD335,'3-2'!AD335)</f>
        <v>0</v>
      </c>
      <c r="AE335" s="292">
        <f>SUM('3-1'!AE335,'3-2'!AE335)</f>
        <v>0</v>
      </c>
      <c r="AF335" s="292">
        <f>SUM('3-1'!AF335,'3-2'!AF335)</f>
        <v>0</v>
      </c>
      <c r="AG335" s="701">
        <f>SUM('3-1'!AG335,'3-2'!AG335)</f>
        <v>0</v>
      </c>
      <c r="AH335" s="291">
        <f>SUM('3-1'!AH335,'3-2'!AH335)</f>
        <v>0</v>
      </c>
      <c r="AI335" s="292">
        <f>SUM('3-1'!AI335,'3-2'!AI335)</f>
        <v>0</v>
      </c>
      <c r="AJ335" s="292">
        <f>SUM('3-1'!AJ335,'3-2'!AJ335)</f>
        <v>0</v>
      </c>
      <c r="AK335" s="292">
        <f>SUM('3-1'!AK335,'3-2'!AK335)</f>
        <v>0</v>
      </c>
      <c r="AL335" s="701">
        <f>SUM('3-1'!AL335,'3-2'!AL335)</f>
        <v>0</v>
      </c>
      <c r="AM335" s="291">
        <f>SUM('3-1'!AM335,'3-2'!AM335)</f>
        <v>0</v>
      </c>
      <c r="AN335" s="292">
        <f>SUM('3-1'!AN335,'3-2'!AN335)</f>
        <v>0</v>
      </c>
      <c r="AO335" s="292">
        <f>SUM('3-1'!AO335,'3-2'!AO335)</f>
        <v>0</v>
      </c>
      <c r="AP335" s="292">
        <f>SUM('3-1'!AP335,'3-2'!AP335)</f>
        <v>0</v>
      </c>
      <c r="AQ335" s="701">
        <f>SUM('3-1'!AQ335,'3-2'!AQ335)</f>
        <v>0</v>
      </c>
      <c r="AR335" s="721">
        <f>SUM('3-1'!AR335,'3-2'!AR335)</f>
        <v>0</v>
      </c>
    </row>
    <row r="336" spans="1:44" ht="17.25">
      <c r="A336" s="1643"/>
      <c r="B336" s="1646"/>
      <c r="C336" s="40" t="s">
        <v>44</v>
      </c>
      <c r="D336" s="279">
        <f t="shared" si="897"/>
        <v>0</v>
      </c>
      <c r="E336" s="513">
        <f t="shared" si="897"/>
        <v>0</v>
      </c>
      <c r="F336" s="525">
        <f t="shared" ref="F336:F346" si="925">G336+H336</f>
        <v>0</v>
      </c>
      <c r="G336" s="525">
        <f t="shared" si="923"/>
        <v>0</v>
      </c>
      <c r="H336" s="526">
        <f t="shared" si="924"/>
        <v>0</v>
      </c>
      <c r="I336" s="702">
        <f>SUM('3-1'!I336,'3-2'!I336)</f>
        <v>0</v>
      </c>
      <c r="J336" s="1502">
        <f>SUM('3-1'!J336,'3-2'!J336)</f>
        <v>0</v>
      </c>
      <c r="K336" s="1502">
        <f>SUM('3-1'!K336,'3-2'!K336)</f>
        <v>0</v>
      </c>
      <c r="L336" s="1502">
        <f>SUM('3-1'!L336,'3-2'!L336)</f>
        <v>0</v>
      </c>
      <c r="M336" s="1503">
        <f>SUM('3-1'!M336,'3-2'!M336)</f>
        <v>0</v>
      </c>
      <c r="N336" s="702">
        <f>SUM('3-1'!N336,'3-2'!N336)</f>
        <v>0</v>
      </c>
      <c r="O336" s="1502">
        <f>SUM('3-1'!O336,'3-2'!O336)</f>
        <v>0</v>
      </c>
      <c r="P336" s="1502">
        <f>SUM('3-1'!P336,'3-2'!P336)</f>
        <v>0</v>
      </c>
      <c r="Q336" s="1502">
        <f>SUM('3-1'!Q336,'3-2'!Q336)</f>
        <v>0</v>
      </c>
      <c r="R336" s="1503">
        <f>SUM('3-1'!R336,'3-2'!R336)</f>
        <v>0</v>
      </c>
      <c r="S336" s="702">
        <f>SUM('3-1'!S336,'3-2'!S336)</f>
        <v>0</v>
      </c>
      <c r="T336" s="1502">
        <f>SUM('3-1'!T336,'3-2'!T336)</f>
        <v>0</v>
      </c>
      <c r="U336" s="1502">
        <f>SUM('3-1'!U336,'3-2'!U336)</f>
        <v>0</v>
      </c>
      <c r="V336" s="1502">
        <f>SUM('3-1'!V336,'3-2'!V336)</f>
        <v>0</v>
      </c>
      <c r="W336" s="1503">
        <f>SUM('3-1'!W336,'3-2'!W336)</f>
        <v>0</v>
      </c>
      <c r="X336" s="702">
        <f>SUM('3-1'!X336,'3-2'!X336)</f>
        <v>0</v>
      </c>
      <c r="Y336" s="1502">
        <f>SUM('3-1'!Y336,'3-2'!Y336)</f>
        <v>0</v>
      </c>
      <c r="Z336" s="1502">
        <f>SUM('3-1'!Z336,'3-2'!Z336)</f>
        <v>0</v>
      </c>
      <c r="AA336" s="1502">
        <f>SUM('3-1'!AA336,'3-2'!AA336)</f>
        <v>0</v>
      </c>
      <c r="AB336" s="1503">
        <f>SUM('3-1'!AB336,'3-2'!AB336)</f>
        <v>0</v>
      </c>
      <c r="AC336" s="702">
        <f>SUM('3-1'!AC336,'3-2'!AC336)</f>
        <v>0</v>
      </c>
      <c r="AD336" s="1502">
        <f>SUM('3-1'!AD336,'3-2'!AD336)</f>
        <v>0</v>
      </c>
      <c r="AE336" s="1502">
        <f>SUM('3-1'!AE336,'3-2'!AE336)</f>
        <v>0</v>
      </c>
      <c r="AF336" s="1502">
        <f>SUM('3-1'!AF336,'3-2'!AF336)</f>
        <v>0</v>
      </c>
      <c r="AG336" s="1503">
        <f>SUM('3-1'!AG336,'3-2'!AG336)</f>
        <v>0</v>
      </c>
      <c r="AH336" s="702">
        <f>SUM('3-1'!AH336,'3-2'!AH336)</f>
        <v>0</v>
      </c>
      <c r="AI336" s="1502">
        <f>SUM('3-1'!AI336,'3-2'!AI336)</f>
        <v>0</v>
      </c>
      <c r="AJ336" s="1502">
        <f>SUM('3-1'!AJ336,'3-2'!AJ336)</f>
        <v>0</v>
      </c>
      <c r="AK336" s="1502">
        <f>SUM('3-1'!AK336,'3-2'!AK336)</f>
        <v>0</v>
      </c>
      <c r="AL336" s="1503">
        <f>SUM('3-1'!AL336,'3-2'!AL336)</f>
        <v>0</v>
      </c>
      <c r="AM336" s="702">
        <f>SUM('3-1'!AM336,'3-2'!AM336)</f>
        <v>0</v>
      </c>
      <c r="AN336" s="1502">
        <f>SUM('3-1'!AN336,'3-2'!AN336)</f>
        <v>0</v>
      </c>
      <c r="AO336" s="1502">
        <f>SUM('3-1'!AO336,'3-2'!AO336)</f>
        <v>0</v>
      </c>
      <c r="AP336" s="1502">
        <f>SUM('3-1'!AP336,'3-2'!AP336)</f>
        <v>0</v>
      </c>
      <c r="AQ336" s="1503">
        <f>SUM('3-1'!AQ336,'3-2'!AQ336)</f>
        <v>0</v>
      </c>
      <c r="AR336" s="722">
        <f>SUM('3-1'!AR336,'3-2'!AR336)</f>
        <v>0</v>
      </c>
    </row>
    <row r="337" spans="1:44" ht="17.25">
      <c r="A337" s="1643"/>
      <c r="B337" s="1647" t="s">
        <v>71</v>
      </c>
      <c r="C337" s="54" t="s">
        <v>43</v>
      </c>
      <c r="D337" s="242">
        <f t="shared" ref="D337:E346" si="926">SUM(I337,N337,S337,X337,AC337,AH337,AM337)</f>
        <v>0</v>
      </c>
      <c r="E337" s="259">
        <f t="shared" si="926"/>
        <v>0</v>
      </c>
      <c r="F337" s="259">
        <f t="shared" si="925"/>
        <v>0</v>
      </c>
      <c r="G337" s="259">
        <f t="shared" si="923"/>
        <v>0</v>
      </c>
      <c r="H337" s="258">
        <f t="shared" si="924"/>
        <v>0</v>
      </c>
      <c r="I337" s="291">
        <f>SUM('3-1'!I337,'3-2'!I337)</f>
        <v>0</v>
      </c>
      <c r="J337" s="292">
        <f>SUM('3-1'!J337,'3-2'!J337)</f>
        <v>0</v>
      </c>
      <c r="K337" s="292">
        <f>SUM('3-1'!K337,'3-2'!K337)</f>
        <v>0</v>
      </c>
      <c r="L337" s="292">
        <f>SUM('3-1'!L337,'3-2'!L337)</f>
        <v>0</v>
      </c>
      <c r="M337" s="701">
        <f>SUM('3-1'!M337,'3-2'!M337)</f>
        <v>0</v>
      </c>
      <c r="N337" s="291">
        <f>SUM('3-1'!N337,'3-2'!N337)</f>
        <v>0</v>
      </c>
      <c r="O337" s="292">
        <f>SUM('3-1'!O337,'3-2'!O337)</f>
        <v>0</v>
      </c>
      <c r="P337" s="292">
        <f>SUM('3-1'!P337,'3-2'!P337)</f>
        <v>0</v>
      </c>
      <c r="Q337" s="292">
        <f>SUM('3-1'!Q337,'3-2'!Q337)</f>
        <v>0</v>
      </c>
      <c r="R337" s="701">
        <f>SUM('3-1'!R337,'3-2'!R337)</f>
        <v>0</v>
      </c>
      <c r="S337" s="291">
        <f>SUM('3-1'!S337,'3-2'!S337)</f>
        <v>0</v>
      </c>
      <c r="T337" s="292">
        <f>SUM('3-1'!T337,'3-2'!T337)</f>
        <v>0</v>
      </c>
      <c r="U337" s="292">
        <f>SUM('3-1'!U337,'3-2'!U337)</f>
        <v>0</v>
      </c>
      <c r="V337" s="292">
        <f>SUM('3-1'!V337,'3-2'!V337)</f>
        <v>0</v>
      </c>
      <c r="W337" s="701">
        <f>SUM('3-1'!W337,'3-2'!W337)</f>
        <v>0</v>
      </c>
      <c r="X337" s="291">
        <f>SUM('3-1'!X337,'3-2'!X337)</f>
        <v>0</v>
      </c>
      <c r="Y337" s="292">
        <f>SUM('3-1'!Y337,'3-2'!Y337)</f>
        <v>0</v>
      </c>
      <c r="Z337" s="292">
        <f>SUM('3-1'!Z337,'3-2'!Z337)</f>
        <v>0</v>
      </c>
      <c r="AA337" s="292">
        <f>SUM('3-1'!AA337,'3-2'!AA337)</f>
        <v>0</v>
      </c>
      <c r="AB337" s="701">
        <f>SUM('3-1'!AB337,'3-2'!AB337)</f>
        <v>0</v>
      </c>
      <c r="AC337" s="291">
        <f>SUM('3-1'!AC337,'3-2'!AC337)</f>
        <v>0</v>
      </c>
      <c r="AD337" s="292">
        <f>SUM('3-1'!AD337,'3-2'!AD337)</f>
        <v>0</v>
      </c>
      <c r="AE337" s="292">
        <f>SUM('3-1'!AE337,'3-2'!AE337)</f>
        <v>0</v>
      </c>
      <c r="AF337" s="292">
        <f>SUM('3-1'!AF337,'3-2'!AF337)</f>
        <v>0</v>
      </c>
      <c r="AG337" s="701">
        <f>SUM('3-1'!AG337,'3-2'!AG337)</f>
        <v>0</v>
      </c>
      <c r="AH337" s="291">
        <f>SUM('3-1'!AH337,'3-2'!AH337)</f>
        <v>0</v>
      </c>
      <c r="AI337" s="292">
        <f>SUM('3-1'!AI337,'3-2'!AI337)</f>
        <v>0</v>
      </c>
      <c r="AJ337" s="292">
        <f>SUM('3-1'!AJ337,'3-2'!AJ337)</f>
        <v>0</v>
      </c>
      <c r="AK337" s="292">
        <f>SUM('3-1'!AK337,'3-2'!AK337)</f>
        <v>0</v>
      </c>
      <c r="AL337" s="701">
        <f>SUM('3-1'!AL337,'3-2'!AL337)</f>
        <v>0</v>
      </c>
      <c r="AM337" s="291">
        <f>SUM('3-1'!AM337,'3-2'!AM337)</f>
        <v>0</v>
      </c>
      <c r="AN337" s="292">
        <f>SUM('3-1'!AN337,'3-2'!AN337)</f>
        <v>0</v>
      </c>
      <c r="AO337" s="292">
        <f>SUM('3-1'!AO337,'3-2'!AO337)</f>
        <v>0</v>
      </c>
      <c r="AP337" s="292">
        <f>SUM('3-1'!AP337,'3-2'!AP337)</f>
        <v>0</v>
      </c>
      <c r="AQ337" s="701">
        <f>SUM('3-1'!AQ337,'3-2'!AQ337)</f>
        <v>0</v>
      </c>
      <c r="AR337" s="721">
        <f>SUM('3-1'!AR337,'3-2'!AR337)</f>
        <v>0</v>
      </c>
    </row>
    <row r="338" spans="1:44" ht="17.25">
      <c r="A338" s="1643"/>
      <c r="B338" s="1646"/>
      <c r="C338" s="40" t="s">
        <v>44</v>
      </c>
      <c r="D338" s="279">
        <f>SUM(I338,N338,S338,X338,AC338,AH338,AM338)</f>
        <v>0</v>
      </c>
      <c r="E338" s="513">
        <f>SUM(J338,O338,T338,Y338,AD338,AI338,AN338)</f>
        <v>0</v>
      </c>
      <c r="F338" s="525">
        <f t="shared" si="925"/>
        <v>0</v>
      </c>
      <c r="G338" s="525">
        <f t="shared" si="923"/>
        <v>0</v>
      </c>
      <c r="H338" s="526">
        <f t="shared" si="924"/>
        <v>0</v>
      </c>
      <c r="I338" s="702">
        <f>SUM('3-1'!I338,'3-2'!I338)</f>
        <v>0</v>
      </c>
      <c r="J338" s="1502">
        <f>SUM('3-1'!J338,'3-2'!J338)</f>
        <v>0</v>
      </c>
      <c r="K338" s="1502">
        <f>SUM('3-1'!K338,'3-2'!K338)</f>
        <v>0</v>
      </c>
      <c r="L338" s="1502">
        <f>SUM('3-1'!L338,'3-2'!L338)</f>
        <v>0</v>
      </c>
      <c r="M338" s="1503">
        <f>SUM('3-1'!M338,'3-2'!M338)</f>
        <v>0</v>
      </c>
      <c r="N338" s="702">
        <f>SUM('3-1'!N338,'3-2'!N338)</f>
        <v>0</v>
      </c>
      <c r="O338" s="1502">
        <f>SUM('3-1'!O338,'3-2'!O338)</f>
        <v>0</v>
      </c>
      <c r="P338" s="1502">
        <f>SUM('3-1'!P338,'3-2'!P338)</f>
        <v>0</v>
      </c>
      <c r="Q338" s="1502">
        <f>SUM('3-1'!Q338,'3-2'!Q338)</f>
        <v>0</v>
      </c>
      <c r="R338" s="1503">
        <f>SUM('3-1'!R338,'3-2'!R338)</f>
        <v>0</v>
      </c>
      <c r="S338" s="702">
        <f>SUM('3-1'!S338,'3-2'!S338)</f>
        <v>0</v>
      </c>
      <c r="T338" s="1502">
        <f>SUM('3-1'!T338,'3-2'!T338)</f>
        <v>0</v>
      </c>
      <c r="U338" s="1502">
        <f>SUM('3-1'!U338,'3-2'!U338)</f>
        <v>0</v>
      </c>
      <c r="V338" s="1502">
        <f>SUM('3-1'!V338,'3-2'!V338)</f>
        <v>0</v>
      </c>
      <c r="W338" s="1503">
        <f>SUM('3-1'!W338,'3-2'!W338)</f>
        <v>0</v>
      </c>
      <c r="X338" s="702">
        <f>SUM('3-1'!X338,'3-2'!X338)</f>
        <v>0</v>
      </c>
      <c r="Y338" s="1502">
        <f>SUM('3-1'!Y338,'3-2'!Y338)</f>
        <v>0</v>
      </c>
      <c r="Z338" s="1502">
        <f>SUM('3-1'!Z338,'3-2'!Z338)</f>
        <v>0</v>
      </c>
      <c r="AA338" s="1502">
        <f>SUM('3-1'!AA338,'3-2'!AA338)</f>
        <v>0</v>
      </c>
      <c r="AB338" s="1503">
        <f>SUM('3-1'!AB338,'3-2'!AB338)</f>
        <v>0</v>
      </c>
      <c r="AC338" s="702">
        <f>SUM('3-1'!AC338,'3-2'!AC338)</f>
        <v>0</v>
      </c>
      <c r="AD338" s="1502">
        <f>SUM('3-1'!AD338,'3-2'!AD338)</f>
        <v>0</v>
      </c>
      <c r="AE338" s="1502">
        <f>SUM('3-1'!AE338,'3-2'!AE338)</f>
        <v>0</v>
      </c>
      <c r="AF338" s="1502">
        <f>SUM('3-1'!AF338,'3-2'!AF338)</f>
        <v>0</v>
      </c>
      <c r="AG338" s="1503">
        <f>SUM('3-1'!AG338,'3-2'!AG338)</f>
        <v>0</v>
      </c>
      <c r="AH338" s="702">
        <f>SUM('3-1'!AH338,'3-2'!AH338)</f>
        <v>0</v>
      </c>
      <c r="AI338" s="1502">
        <f>SUM('3-1'!AI338,'3-2'!AI338)</f>
        <v>0</v>
      </c>
      <c r="AJ338" s="1502">
        <f>SUM('3-1'!AJ338,'3-2'!AJ338)</f>
        <v>0</v>
      </c>
      <c r="AK338" s="1502">
        <f>SUM('3-1'!AK338,'3-2'!AK338)</f>
        <v>0</v>
      </c>
      <c r="AL338" s="1503">
        <f>SUM('3-1'!AL338,'3-2'!AL338)</f>
        <v>0</v>
      </c>
      <c r="AM338" s="702">
        <f>SUM('3-1'!AM338,'3-2'!AM338)</f>
        <v>0</v>
      </c>
      <c r="AN338" s="1502">
        <f>SUM('3-1'!AN338,'3-2'!AN338)</f>
        <v>0</v>
      </c>
      <c r="AO338" s="1502">
        <f>SUM('3-1'!AO338,'3-2'!AO338)</f>
        <v>0</v>
      </c>
      <c r="AP338" s="1502">
        <f>SUM('3-1'!AP338,'3-2'!AP338)</f>
        <v>0</v>
      </c>
      <c r="AQ338" s="1503">
        <f>SUM('3-1'!AQ338,'3-2'!AQ338)</f>
        <v>0</v>
      </c>
      <c r="AR338" s="722">
        <f>SUM('3-1'!AR338,'3-2'!AR338)</f>
        <v>0</v>
      </c>
    </row>
    <row r="339" spans="1:44" ht="17.25">
      <c r="A339" s="1643"/>
      <c r="B339" s="1647" t="s">
        <v>72</v>
      </c>
      <c r="C339" s="54" t="s">
        <v>43</v>
      </c>
      <c r="D339" s="242">
        <f>SUM(I339,N339,S339,X339,AC339,AH339,AM339)</f>
        <v>0</v>
      </c>
      <c r="E339" s="259">
        <f>SUM(J339,O339,T339,Y339,AD339,AI339,AN339)</f>
        <v>0</v>
      </c>
      <c r="F339" s="259">
        <f t="shared" si="925"/>
        <v>0</v>
      </c>
      <c r="G339" s="259">
        <f t="shared" si="923"/>
        <v>0</v>
      </c>
      <c r="H339" s="258">
        <f t="shared" si="924"/>
        <v>0</v>
      </c>
      <c r="I339" s="291">
        <f>SUM('3-1'!I339,'3-2'!I339)</f>
        <v>0</v>
      </c>
      <c r="J339" s="292">
        <f>SUM('3-1'!J339,'3-2'!J339)</f>
        <v>0</v>
      </c>
      <c r="K339" s="292">
        <f>SUM('3-1'!K339,'3-2'!K339)</f>
        <v>0</v>
      </c>
      <c r="L339" s="292">
        <f>SUM('3-1'!L339,'3-2'!L339)</f>
        <v>0</v>
      </c>
      <c r="M339" s="701">
        <f>SUM('3-1'!M339,'3-2'!M339)</f>
        <v>0</v>
      </c>
      <c r="N339" s="291">
        <f>SUM('3-1'!N339,'3-2'!N339)</f>
        <v>0</v>
      </c>
      <c r="O339" s="292">
        <f>SUM('3-1'!O339,'3-2'!O339)</f>
        <v>0</v>
      </c>
      <c r="P339" s="292">
        <f>SUM('3-1'!P339,'3-2'!P339)</f>
        <v>0</v>
      </c>
      <c r="Q339" s="292">
        <f>SUM('3-1'!Q339,'3-2'!Q339)</f>
        <v>0</v>
      </c>
      <c r="R339" s="701">
        <f>SUM('3-1'!R339,'3-2'!R339)</f>
        <v>0</v>
      </c>
      <c r="S339" s="291">
        <f>SUM('3-1'!S339,'3-2'!S339)</f>
        <v>0</v>
      </c>
      <c r="T339" s="292">
        <f>SUM('3-1'!T339,'3-2'!T339)</f>
        <v>0</v>
      </c>
      <c r="U339" s="292">
        <f>SUM('3-1'!U339,'3-2'!U339)</f>
        <v>0</v>
      </c>
      <c r="V339" s="292">
        <f>SUM('3-1'!V339,'3-2'!V339)</f>
        <v>0</v>
      </c>
      <c r="W339" s="701">
        <f>SUM('3-1'!W339,'3-2'!W339)</f>
        <v>0</v>
      </c>
      <c r="X339" s="291">
        <f>SUM('3-1'!X339,'3-2'!X339)</f>
        <v>0</v>
      </c>
      <c r="Y339" s="292">
        <f>SUM('3-1'!Y339,'3-2'!Y339)</f>
        <v>0</v>
      </c>
      <c r="Z339" s="292">
        <f>SUM('3-1'!Z339,'3-2'!Z339)</f>
        <v>0</v>
      </c>
      <c r="AA339" s="292">
        <f>SUM('3-1'!AA339,'3-2'!AA339)</f>
        <v>0</v>
      </c>
      <c r="AB339" s="701">
        <f>SUM('3-1'!AB339,'3-2'!AB339)</f>
        <v>0</v>
      </c>
      <c r="AC339" s="291">
        <f>SUM('3-1'!AC339,'3-2'!AC339)</f>
        <v>0</v>
      </c>
      <c r="AD339" s="292">
        <f>SUM('3-1'!AD339,'3-2'!AD339)</f>
        <v>0</v>
      </c>
      <c r="AE339" s="292">
        <f>SUM('3-1'!AE339,'3-2'!AE339)</f>
        <v>0</v>
      </c>
      <c r="AF339" s="292">
        <f>SUM('3-1'!AF339,'3-2'!AF339)</f>
        <v>0</v>
      </c>
      <c r="AG339" s="701">
        <f>SUM('3-1'!AG339,'3-2'!AG339)</f>
        <v>0</v>
      </c>
      <c r="AH339" s="291">
        <f>SUM('3-1'!AH339,'3-2'!AH339)</f>
        <v>0</v>
      </c>
      <c r="AI339" s="292">
        <f>SUM('3-1'!AI339,'3-2'!AI339)</f>
        <v>0</v>
      </c>
      <c r="AJ339" s="292">
        <f>SUM('3-1'!AJ339,'3-2'!AJ339)</f>
        <v>0</v>
      </c>
      <c r="AK339" s="292">
        <f>SUM('3-1'!AK339,'3-2'!AK339)</f>
        <v>0</v>
      </c>
      <c r="AL339" s="701">
        <f>SUM('3-1'!AL339,'3-2'!AL339)</f>
        <v>0</v>
      </c>
      <c r="AM339" s="291">
        <f>SUM('3-1'!AM339,'3-2'!AM339)</f>
        <v>0</v>
      </c>
      <c r="AN339" s="292">
        <f>SUM('3-1'!AN339,'3-2'!AN339)</f>
        <v>0</v>
      </c>
      <c r="AO339" s="292">
        <f>SUM('3-1'!AO339,'3-2'!AO339)</f>
        <v>0</v>
      </c>
      <c r="AP339" s="292">
        <f>SUM('3-1'!AP339,'3-2'!AP339)</f>
        <v>0</v>
      </c>
      <c r="AQ339" s="701">
        <f>SUM('3-1'!AQ339,'3-2'!AQ339)</f>
        <v>0</v>
      </c>
      <c r="AR339" s="721">
        <f>SUM('3-1'!AR339,'3-2'!AR339)</f>
        <v>0</v>
      </c>
    </row>
    <row r="340" spans="1:44" ht="17.25">
      <c r="A340" s="1643"/>
      <c r="B340" s="1646"/>
      <c r="C340" s="40" t="s">
        <v>44</v>
      </c>
      <c r="D340" s="279">
        <f t="shared" si="926"/>
        <v>0</v>
      </c>
      <c r="E340" s="513">
        <f t="shared" si="926"/>
        <v>0</v>
      </c>
      <c r="F340" s="525">
        <f t="shared" si="925"/>
        <v>0</v>
      </c>
      <c r="G340" s="525">
        <f t="shared" si="923"/>
        <v>0</v>
      </c>
      <c r="H340" s="526">
        <f t="shared" si="924"/>
        <v>0</v>
      </c>
      <c r="I340" s="702">
        <f>SUM('3-1'!I340,'3-2'!I340)</f>
        <v>0</v>
      </c>
      <c r="J340" s="1502">
        <f>SUM('3-1'!J340,'3-2'!J340)</f>
        <v>0</v>
      </c>
      <c r="K340" s="1502">
        <f>SUM('3-1'!K340,'3-2'!K340)</f>
        <v>0</v>
      </c>
      <c r="L340" s="1502">
        <f>SUM('3-1'!L340,'3-2'!L340)</f>
        <v>0</v>
      </c>
      <c r="M340" s="1503">
        <f>SUM('3-1'!M340,'3-2'!M340)</f>
        <v>0</v>
      </c>
      <c r="N340" s="702">
        <f>SUM('3-1'!N340,'3-2'!N340)</f>
        <v>0</v>
      </c>
      <c r="O340" s="1502">
        <f>SUM('3-1'!O340,'3-2'!O340)</f>
        <v>0</v>
      </c>
      <c r="P340" s="1502">
        <f>SUM('3-1'!P340,'3-2'!P340)</f>
        <v>0</v>
      </c>
      <c r="Q340" s="1502">
        <f>SUM('3-1'!Q340,'3-2'!Q340)</f>
        <v>0</v>
      </c>
      <c r="R340" s="1503">
        <f>SUM('3-1'!R340,'3-2'!R340)</f>
        <v>0</v>
      </c>
      <c r="S340" s="702">
        <f>SUM('3-1'!S340,'3-2'!S340)</f>
        <v>0</v>
      </c>
      <c r="T340" s="1502">
        <f>SUM('3-1'!T340,'3-2'!T340)</f>
        <v>0</v>
      </c>
      <c r="U340" s="1502">
        <f>SUM('3-1'!U340,'3-2'!U340)</f>
        <v>0</v>
      </c>
      <c r="V340" s="1502">
        <f>SUM('3-1'!V340,'3-2'!V340)</f>
        <v>0</v>
      </c>
      <c r="W340" s="1503">
        <f>SUM('3-1'!W340,'3-2'!W340)</f>
        <v>0</v>
      </c>
      <c r="X340" s="702">
        <f>SUM('3-1'!X340,'3-2'!X340)</f>
        <v>0</v>
      </c>
      <c r="Y340" s="1502">
        <f>SUM('3-1'!Y340,'3-2'!Y340)</f>
        <v>0</v>
      </c>
      <c r="Z340" s="1502">
        <f>SUM('3-1'!Z340,'3-2'!Z340)</f>
        <v>0</v>
      </c>
      <c r="AA340" s="1502">
        <f>SUM('3-1'!AA340,'3-2'!AA340)</f>
        <v>0</v>
      </c>
      <c r="AB340" s="1503">
        <f>SUM('3-1'!AB340,'3-2'!AB340)</f>
        <v>0</v>
      </c>
      <c r="AC340" s="702">
        <f>SUM('3-1'!AC340,'3-2'!AC340)</f>
        <v>0</v>
      </c>
      <c r="AD340" s="1502">
        <f>SUM('3-1'!AD340,'3-2'!AD340)</f>
        <v>0</v>
      </c>
      <c r="AE340" s="1502">
        <f>SUM('3-1'!AE340,'3-2'!AE340)</f>
        <v>0</v>
      </c>
      <c r="AF340" s="1502">
        <f>SUM('3-1'!AF340,'3-2'!AF340)</f>
        <v>0</v>
      </c>
      <c r="AG340" s="1503">
        <f>SUM('3-1'!AG340,'3-2'!AG340)</f>
        <v>0</v>
      </c>
      <c r="AH340" s="702">
        <f>SUM('3-1'!AH340,'3-2'!AH340)</f>
        <v>0</v>
      </c>
      <c r="AI340" s="1502">
        <f>SUM('3-1'!AI340,'3-2'!AI340)</f>
        <v>0</v>
      </c>
      <c r="AJ340" s="1502">
        <f>SUM('3-1'!AJ340,'3-2'!AJ340)</f>
        <v>0</v>
      </c>
      <c r="AK340" s="1502">
        <f>SUM('3-1'!AK340,'3-2'!AK340)</f>
        <v>0</v>
      </c>
      <c r="AL340" s="1503">
        <f>SUM('3-1'!AL340,'3-2'!AL340)</f>
        <v>0</v>
      </c>
      <c r="AM340" s="702">
        <f>SUM('3-1'!AM340,'3-2'!AM340)</f>
        <v>0</v>
      </c>
      <c r="AN340" s="1502">
        <f>SUM('3-1'!AN340,'3-2'!AN340)</f>
        <v>0</v>
      </c>
      <c r="AO340" s="1502">
        <f>SUM('3-1'!AO340,'3-2'!AO340)</f>
        <v>0</v>
      </c>
      <c r="AP340" s="1502">
        <f>SUM('3-1'!AP340,'3-2'!AP340)</f>
        <v>0</v>
      </c>
      <c r="AQ340" s="1503">
        <f>SUM('3-1'!AQ340,'3-2'!AQ340)</f>
        <v>0</v>
      </c>
      <c r="AR340" s="722">
        <f>SUM('3-1'!AR340,'3-2'!AR340)</f>
        <v>0</v>
      </c>
    </row>
    <row r="341" spans="1:44" ht="17.25">
      <c r="A341" s="1643"/>
      <c r="B341" s="1647" t="s">
        <v>73</v>
      </c>
      <c r="C341" s="54" t="s">
        <v>43</v>
      </c>
      <c r="D341" s="242">
        <f t="shared" si="926"/>
        <v>0</v>
      </c>
      <c r="E341" s="259">
        <f t="shared" si="926"/>
        <v>0</v>
      </c>
      <c r="F341" s="259">
        <f t="shared" si="925"/>
        <v>0</v>
      </c>
      <c r="G341" s="259">
        <f t="shared" si="923"/>
        <v>0</v>
      </c>
      <c r="H341" s="258">
        <f t="shared" si="924"/>
        <v>0</v>
      </c>
      <c r="I341" s="291">
        <f>SUM('3-1'!I341,'3-2'!I341)</f>
        <v>0</v>
      </c>
      <c r="J341" s="292">
        <f>SUM('3-1'!J341,'3-2'!J341)</f>
        <v>0</v>
      </c>
      <c r="K341" s="292">
        <f>SUM('3-1'!K341,'3-2'!K341)</f>
        <v>0</v>
      </c>
      <c r="L341" s="292">
        <f>SUM('3-1'!L341,'3-2'!L341)</f>
        <v>0</v>
      </c>
      <c r="M341" s="701">
        <f>SUM('3-1'!M341,'3-2'!M341)</f>
        <v>0</v>
      </c>
      <c r="N341" s="291">
        <f>SUM('3-1'!N341,'3-2'!N341)</f>
        <v>0</v>
      </c>
      <c r="O341" s="292">
        <f>SUM('3-1'!O341,'3-2'!O341)</f>
        <v>0</v>
      </c>
      <c r="P341" s="292">
        <f>SUM('3-1'!P341,'3-2'!P341)</f>
        <v>0</v>
      </c>
      <c r="Q341" s="292">
        <f>SUM('3-1'!Q341,'3-2'!Q341)</f>
        <v>0</v>
      </c>
      <c r="R341" s="701">
        <f>SUM('3-1'!R341,'3-2'!R341)</f>
        <v>0</v>
      </c>
      <c r="S341" s="291">
        <f>SUM('3-1'!S341,'3-2'!S341)</f>
        <v>0</v>
      </c>
      <c r="T341" s="292">
        <f>SUM('3-1'!T341,'3-2'!T341)</f>
        <v>0</v>
      </c>
      <c r="U341" s="292">
        <f>SUM('3-1'!U341,'3-2'!U341)</f>
        <v>0</v>
      </c>
      <c r="V341" s="292">
        <f>SUM('3-1'!V341,'3-2'!V341)</f>
        <v>0</v>
      </c>
      <c r="W341" s="701">
        <f>SUM('3-1'!W341,'3-2'!W341)</f>
        <v>0</v>
      </c>
      <c r="X341" s="291">
        <f>SUM('3-1'!X341,'3-2'!X341)</f>
        <v>0</v>
      </c>
      <c r="Y341" s="292">
        <f>SUM('3-1'!Y341,'3-2'!Y341)</f>
        <v>0</v>
      </c>
      <c r="Z341" s="292">
        <f>SUM('3-1'!Z341,'3-2'!Z341)</f>
        <v>0</v>
      </c>
      <c r="AA341" s="292">
        <f>SUM('3-1'!AA341,'3-2'!AA341)</f>
        <v>0</v>
      </c>
      <c r="AB341" s="701">
        <f>SUM('3-1'!AB341,'3-2'!AB341)</f>
        <v>0</v>
      </c>
      <c r="AC341" s="291">
        <f>SUM('3-1'!AC341,'3-2'!AC341)</f>
        <v>0</v>
      </c>
      <c r="AD341" s="292">
        <f>SUM('3-1'!AD341,'3-2'!AD341)</f>
        <v>0</v>
      </c>
      <c r="AE341" s="292">
        <f>SUM('3-1'!AE341,'3-2'!AE341)</f>
        <v>0</v>
      </c>
      <c r="AF341" s="292">
        <f>SUM('3-1'!AF341,'3-2'!AF341)</f>
        <v>0</v>
      </c>
      <c r="AG341" s="701">
        <f>SUM('3-1'!AG341,'3-2'!AG341)</f>
        <v>0</v>
      </c>
      <c r="AH341" s="291">
        <f>SUM('3-1'!AH341,'3-2'!AH341)</f>
        <v>0</v>
      </c>
      <c r="AI341" s="292">
        <f>SUM('3-1'!AI341,'3-2'!AI341)</f>
        <v>0</v>
      </c>
      <c r="AJ341" s="292">
        <f>SUM('3-1'!AJ341,'3-2'!AJ341)</f>
        <v>0</v>
      </c>
      <c r="AK341" s="292">
        <f>SUM('3-1'!AK341,'3-2'!AK341)</f>
        <v>0</v>
      </c>
      <c r="AL341" s="701">
        <f>SUM('3-1'!AL341,'3-2'!AL341)</f>
        <v>0</v>
      </c>
      <c r="AM341" s="291">
        <f>SUM('3-1'!AM341,'3-2'!AM341)</f>
        <v>0</v>
      </c>
      <c r="AN341" s="292">
        <f>SUM('3-1'!AN341,'3-2'!AN341)</f>
        <v>0</v>
      </c>
      <c r="AO341" s="292">
        <f>SUM('3-1'!AO341,'3-2'!AO341)</f>
        <v>0</v>
      </c>
      <c r="AP341" s="292">
        <f>SUM('3-1'!AP341,'3-2'!AP341)</f>
        <v>0</v>
      </c>
      <c r="AQ341" s="701">
        <f>SUM('3-1'!AQ341,'3-2'!AQ341)</f>
        <v>0</v>
      </c>
      <c r="AR341" s="721">
        <f>SUM('3-1'!AR341,'3-2'!AR341)</f>
        <v>0</v>
      </c>
    </row>
    <row r="342" spans="1:44" ht="17.25">
      <c r="A342" s="1643"/>
      <c r="B342" s="1646"/>
      <c r="C342" s="188" t="s">
        <v>44</v>
      </c>
      <c r="D342" s="279">
        <f t="shared" si="926"/>
        <v>0</v>
      </c>
      <c r="E342" s="513">
        <f t="shared" si="926"/>
        <v>0</v>
      </c>
      <c r="F342" s="525">
        <f t="shared" si="925"/>
        <v>0</v>
      </c>
      <c r="G342" s="525">
        <f t="shared" si="923"/>
        <v>0</v>
      </c>
      <c r="H342" s="526">
        <f t="shared" si="924"/>
        <v>0</v>
      </c>
      <c r="I342" s="702">
        <f>SUM('3-1'!I342,'3-2'!I342)</f>
        <v>0</v>
      </c>
      <c r="J342" s="1502">
        <f>SUM('3-1'!J342,'3-2'!J342)</f>
        <v>0</v>
      </c>
      <c r="K342" s="1502">
        <f>SUM('3-1'!K342,'3-2'!K342)</f>
        <v>0</v>
      </c>
      <c r="L342" s="1502">
        <f>SUM('3-1'!L342,'3-2'!L342)</f>
        <v>0</v>
      </c>
      <c r="M342" s="1503">
        <f>SUM('3-1'!M342,'3-2'!M342)</f>
        <v>0</v>
      </c>
      <c r="N342" s="702">
        <f>SUM('3-1'!N342,'3-2'!N342)</f>
        <v>0</v>
      </c>
      <c r="O342" s="1502">
        <f>SUM('3-1'!O342,'3-2'!O342)</f>
        <v>0</v>
      </c>
      <c r="P342" s="1502">
        <f>SUM('3-1'!P342,'3-2'!P342)</f>
        <v>0</v>
      </c>
      <c r="Q342" s="1502">
        <f>SUM('3-1'!Q342,'3-2'!Q342)</f>
        <v>0</v>
      </c>
      <c r="R342" s="1503">
        <f>SUM('3-1'!R342,'3-2'!R342)</f>
        <v>0</v>
      </c>
      <c r="S342" s="702">
        <f>SUM('3-1'!S342,'3-2'!S342)</f>
        <v>0</v>
      </c>
      <c r="T342" s="1502">
        <f>SUM('3-1'!T342,'3-2'!T342)</f>
        <v>0</v>
      </c>
      <c r="U342" s="1502">
        <f>SUM('3-1'!U342,'3-2'!U342)</f>
        <v>0</v>
      </c>
      <c r="V342" s="1502">
        <f>SUM('3-1'!V342,'3-2'!V342)</f>
        <v>0</v>
      </c>
      <c r="W342" s="1503">
        <f>SUM('3-1'!W342,'3-2'!W342)</f>
        <v>0</v>
      </c>
      <c r="X342" s="702">
        <f>SUM('3-1'!X342,'3-2'!X342)</f>
        <v>0</v>
      </c>
      <c r="Y342" s="1502">
        <f>SUM('3-1'!Y342,'3-2'!Y342)</f>
        <v>0</v>
      </c>
      <c r="Z342" s="1502">
        <f>SUM('3-1'!Z342,'3-2'!Z342)</f>
        <v>0</v>
      </c>
      <c r="AA342" s="1502">
        <f>SUM('3-1'!AA342,'3-2'!AA342)</f>
        <v>0</v>
      </c>
      <c r="AB342" s="1503">
        <f>SUM('3-1'!AB342,'3-2'!AB342)</f>
        <v>0</v>
      </c>
      <c r="AC342" s="702">
        <f>SUM('3-1'!AC342,'3-2'!AC342)</f>
        <v>0</v>
      </c>
      <c r="AD342" s="1502">
        <f>SUM('3-1'!AD342,'3-2'!AD342)</f>
        <v>0</v>
      </c>
      <c r="AE342" s="1502">
        <f>SUM('3-1'!AE342,'3-2'!AE342)</f>
        <v>0</v>
      </c>
      <c r="AF342" s="1502">
        <f>SUM('3-1'!AF342,'3-2'!AF342)</f>
        <v>0</v>
      </c>
      <c r="AG342" s="1503">
        <f>SUM('3-1'!AG342,'3-2'!AG342)</f>
        <v>0</v>
      </c>
      <c r="AH342" s="702">
        <f>SUM('3-1'!AH342,'3-2'!AH342)</f>
        <v>0</v>
      </c>
      <c r="AI342" s="1502">
        <f>SUM('3-1'!AI342,'3-2'!AI342)</f>
        <v>0</v>
      </c>
      <c r="AJ342" s="1502">
        <f>SUM('3-1'!AJ342,'3-2'!AJ342)</f>
        <v>0</v>
      </c>
      <c r="AK342" s="1502">
        <f>SUM('3-1'!AK342,'3-2'!AK342)</f>
        <v>0</v>
      </c>
      <c r="AL342" s="1503">
        <f>SUM('3-1'!AL342,'3-2'!AL342)</f>
        <v>0</v>
      </c>
      <c r="AM342" s="702">
        <f>SUM('3-1'!AM342,'3-2'!AM342)</f>
        <v>0</v>
      </c>
      <c r="AN342" s="1502">
        <f>SUM('3-1'!AN342,'3-2'!AN342)</f>
        <v>0</v>
      </c>
      <c r="AO342" s="1502">
        <f>SUM('3-1'!AO342,'3-2'!AO342)</f>
        <v>0</v>
      </c>
      <c r="AP342" s="1502">
        <f>SUM('3-1'!AP342,'3-2'!AP342)</f>
        <v>0</v>
      </c>
      <c r="AQ342" s="1503">
        <f>SUM('3-1'!AQ342,'3-2'!AQ342)</f>
        <v>0</v>
      </c>
      <c r="AR342" s="722">
        <f>SUM('3-1'!AR342,'3-2'!AR342)</f>
        <v>0</v>
      </c>
    </row>
    <row r="343" spans="1:44" ht="17.25">
      <c r="A343" s="1643"/>
      <c r="B343" s="1647" t="s">
        <v>74</v>
      </c>
      <c r="C343" s="54" t="s">
        <v>43</v>
      </c>
      <c r="D343" s="242">
        <f t="shared" si="926"/>
        <v>0</v>
      </c>
      <c r="E343" s="259">
        <f t="shared" si="926"/>
        <v>0</v>
      </c>
      <c r="F343" s="259">
        <f t="shared" si="925"/>
        <v>0</v>
      </c>
      <c r="G343" s="259">
        <f t="shared" si="923"/>
        <v>0</v>
      </c>
      <c r="H343" s="258">
        <f t="shared" si="924"/>
        <v>0</v>
      </c>
      <c r="I343" s="291">
        <f>SUM('3-1'!I343,'3-2'!I343)</f>
        <v>0</v>
      </c>
      <c r="J343" s="292">
        <f>SUM('3-1'!J343,'3-2'!J343)</f>
        <v>0</v>
      </c>
      <c r="K343" s="292">
        <f>SUM('3-1'!K343,'3-2'!K343)</f>
        <v>0</v>
      </c>
      <c r="L343" s="292">
        <f>SUM('3-1'!L343,'3-2'!L343)</f>
        <v>0</v>
      </c>
      <c r="M343" s="701">
        <f>SUM('3-1'!M343,'3-2'!M343)</f>
        <v>0</v>
      </c>
      <c r="N343" s="291">
        <f>SUM('3-1'!N343,'3-2'!N343)</f>
        <v>0</v>
      </c>
      <c r="O343" s="292">
        <f>SUM('3-1'!O343,'3-2'!O343)</f>
        <v>0</v>
      </c>
      <c r="P343" s="292">
        <f>SUM('3-1'!P343,'3-2'!P343)</f>
        <v>0</v>
      </c>
      <c r="Q343" s="292">
        <f>SUM('3-1'!Q343,'3-2'!Q343)</f>
        <v>0</v>
      </c>
      <c r="R343" s="701">
        <f>SUM('3-1'!R343,'3-2'!R343)</f>
        <v>0</v>
      </c>
      <c r="S343" s="291">
        <f>SUM('3-1'!S343,'3-2'!S343)</f>
        <v>0</v>
      </c>
      <c r="T343" s="292">
        <f>SUM('3-1'!T343,'3-2'!T343)</f>
        <v>0</v>
      </c>
      <c r="U343" s="292">
        <f>SUM('3-1'!U343,'3-2'!U343)</f>
        <v>0</v>
      </c>
      <c r="V343" s="292">
        <f>SUM('3-1'!V343,'3-2'!V343)</f>
        <v>0</v>
      </c>
      <c r="W343" s="701">
        <f>SUM('3-1'!W343,'3-2'!W343)</f>
        <v>0</v>
      </c>
      <c r="X343" s="291">
        <f>SUM('3-1'!X343,'3-2'!X343)</f>
        <v>0</v>
      </c>
      <c r="Y343" s="292">
        <f>SUM('3-1'!Y343,'3-2'!Y343)</f>
        <v>0</v>
      </c>
      <c r="Z343" s="292">
        <f>SUM('3-1'!Z343,'3-2'!Z343)</f>
        <v>0</v>
      </c>
      <c r="AA343" s="292">
        <f>SUM('3-1'!AA343,'3-2'!AA343)</f>
        <v>0</v>
      </c>
      <c r="AB343" s="701">
        <f>SUM('3-1'!AB343,'3-2'!AB343)</f>
        <v>0</v>
      </c>
      <c r="AC343" s="291">
        <f>SUM('3-1'!AC343,'3-2'!AC343)</f>
        <v>0</v>
      </c>
      <c r="AD343" s="292">
        <f>SUM('3-1'!AD343,'3-2'!AD343)</f>
        <v>0</v>
      </c>
      <c r="AE343" s="292">
        <f>SUM('3-1'!AE343,'3-2'!AE343)</f>
        <v>0</v>
      </c>
      <c r="AF343" s="292">
        <f>SUM('3-1'!AF343,'3-2'!AF343)</f>
        <v>0</v>
      </c>
      <c r="AG343" s="701">
        <f>SUM('3-1'!AG343,'3-2'!AG343)</f>
        <v>0</v>
      </c>
      <c r="AH343" s="291">
        <f>SUM('3-1'!AH343,'3-2'!AH343)</f>
        <v>0</v>
      </c>
      <c r="AI343" s="292">
        <f>SUM('3-1'!AI343,'3-2'!AI343)</f>
        <v>0</v>
      </c>
      <c r="AJ343" s="292">
        <f>SUM('3-1'!AJ343,'3-2'!AJ343)</f>
        <v>0</v>
      </c>
      <c r="AK343" s="292">
        <f>SUM('3-1'!AK343,'3-2'!AK343)</f>
        <v>0</v>
      </c>
      <c r="AL343" s="701">
        <f>SUM('3-1'!AL343,'3-2'!AL343)</f>
        <v>0</v>
      </c>
      <c r="AM343" s="291">
        <f>SUM('3-1'!AM343,'3-2'!AM343)</f>
        <v>0</v>
      </c>
      <c r="AN343" s="292">
        <f>SUM('3-1'!AN343,'3-2'!AN343)</f>
        <v>0</v>
      </c>
      <c r="AO343" s="292">
        <f>SUM('3-1'!AO343,'3-2'!AO343)</f>
        <v>0</v>
      </c>
      <c r="AP343" s="292">
        <f>SUM('3-1'!AP343,'3-2'!AP343)</f>
        <v>0</v>
      </c>
      <c r="AQ343" s="701">
        <f>SUM('3-1'!AQ343,'3-2'!AQ343)</f>
        <v>0</v>
      </c>
      <c r="AR343" s="721">
        <f>SUM('3-1'!AR343,'3-2'!AR343)</f>
        <v>0</v>
      </c>
    </row>
    <row r="344" spans="1:44" ht="17.25">
      <c r="A344" s="1643"/>
      <c r="B344" s="1646"/>
      <c r="C344" s="40" t="s">
        <v>44</v>
      </c>
      <c r="D344" s="279">
        <f t="shared" si="926"/>
        <v>0</v>
      </c>
      <c r="E344" s="513">
        <f t="shared" si="926"/>
        <v>0</v>
      </c>
      <c r="F344" s="525">
        <f t="shared" si="925"/>
        <v>0</v>
      </c>
      <c r="G344" s="525">
        <f t="shared" si="923"/>
        <v>0</v>
      </c>
      <c r="H344" s="526">
        <f t="shared" si="924"/>
        <v>0</v>
      </c>
      <c r="I344" s="702">
        <f>SUM('3-1'!I344,'3-2'!I344)</f>
        <v>0</v>
      </c>
      <c r="J344" s="1502">
        <f>SUM('3-1'!J344,'3-2'!J344)</f>
        <v>0</v>
      </c>
      <c r="K344" s="1502">
        <f>SUM('3-1'!K344,'3-2'!K344)</f>
        <v>0</v>
      </c>
      <c r="L344" s="1502">
        <f>SUM('3-1'!L344,'3-2'!L344)</f>
        <v>0</v>
      </c>
      <c r="M344" s="1503">
        <f>SUM('3-1'!M344,'3-2'!M344)</f>
        <v>0</v>
      </c>
      <c r="N344" s="702">
        <f>SUM('3-1'!N344,'3-2'!N344)</f>
        <v>0</v>
      </c>
      <c r="O344" s="1502">
        <f>SUM('3-1'!O344,'3-2'!O344)</f>
        <v>0</v>
      </c>
      <c r="P344" s="1502">
        <f>SUM('3-1'!P344,'3-2'!P344)</f>
        <v>0</v>
      </c>
      <c r="Q344" s="1502">
        <f>SUM('3-1'!Q344,'3-2'!Q344)</f>
        <v>0</v>
      </c>
      <c r="R344" s="1503">
        <f>SUM('3-1'!R344,'3-2'!R344)</f>
        <v>0</v>
      </c>
      <c r="S344" s="702">
        <f>SUM('3-1'!S344,'3-2'!S344)</f>
        <v>0</v>
      </c>
      <c r="T344" s="1502">
        <f>SUM('3-1'!T344,'3-2'!T344)</f>
        <v>0</v>
      </c>
      <c r="U344" s="1502">
        <f>SUM('3-1'!U344,'3-2'!U344)</f>
        <v>0</v>
      </c>
      <c r="V344" s="1502">
        <f>SUM('3-1'!V344,'3-2'!V344)</f>
        <v>0</v>
      </c>
      <c r="W344" s="1503">
        <f>SUM('3-1'!W344,'3-2'!W344)</f>
        <v>0</v>
      </c>
      <c r="X344" s="702">
        <f>SUM('3-1'!X344,'3-2'!X344)</f>
        <v>0</v>
      </c>
      <c r="Y344" s="1502">
        <f>SUM('3-1'!Y344,'3-2'!Y344)</f>
        <v>0</v>
      </c>
      <c r="Z344" s="1502">
        <f>SUM('3-1'!Z344,'3-2'!Z344)</f>
        <v>0</v>
      </c>
      <c r="AA344" s="1502">
        <f>SUM('3-1'!AA344,'3-2'!AA344)</f>
        <v>0</v>
      </c>
      <c r="AB344" s="482">
        <f>SUM('3-1'!AB344,'3-2'!AB344)</f>
        <v>0</v>
      </c>
      <c r="AC344" s="702">
        <f>SUM('3-1'!AC344,'3-2'!AC344)</f>
        <v>0</v>
      </c>
      <c r="AD344" s="1502">
        <f>SUM('3-1'!AD344,'3-2'!AD344)</f>
        <v>0</v>
      </c>
      <c r="AE344" s="1502">
        <f>SUM('3-1'!AE344,'3-2'!AE344)</f>
        <v>0</v>
      </c>
      <c r="AF344" s="1502">
        <f>SUM('3-1'!AF344,'3-2'!AF344)</f>
        <v>0</v>
      </c>
      <c r="AG344" s="1503">
        <f>SUM('3-1'!AG344,'3-2'!AG344)</f>
        <v>0</v>
      </c>
      <c r="AH344" s="702">
        <f>SUM('3-1'!AH344,'3-2'!AH344)</f>
        <v>0</v>
      </c>
      <c r="AI344" s="1502">
        <f>SUM('3-1'!AI344,'3-2'!AI344)</f>
        <v>0</v>
      </c>
      <c r="AJ344" s="1502">
        <f>SUM('3-1'!AJ344,'3-2'!AJ344)</f>
        <v>0</v>
      </c>
      <c r="AK344" s="1502">
        <f>SUM('3-1'!AK344,'3-2'!AK344)</f>
        <v>0</v>
      </c>
      <c r="AL344" s="1503">
        <f>SUM('3-1'!AL344,'3-2'!AL344)</f>
        <v>0</v>
      </c>
      <c r="AM344" s="702">
        <f>SUM('3-1'!AM344,'3-2'!AM344)</f>
        <v>0</v>
      </c>
      <c r="AN344" s="1502">
        <f>SUM('3-1'!AN344,'3-2'!AN344)</f>
        <v>0</v>
      </c>
      <c r="AO344" s="1502">
        <f>SUM('3-1'!AO344,'3-2'!AO344)</f>
        <v>0</v>
      </c>
      <c r="AP344" s="1502">
        <f>SUM('3-1'!AP344,'3-2'!AP344)</f>
        <v>0</v>
      </c>
      <c r="AQ344" s="1503">
        <f>SUM('3-1'!AQ344,'3-2'!AQ344)</f>
        <v>0</v>
      </c>
      <c r="AR344" s="722">
        <f>SUM('3-1'!AR344,'3-2'!AR344)</f>
        <v>0</v>
      </c>
    </row>
    <row r="345" spans="1:44" ht="17.25">
      <c r="A345" s="1643"/>
      <c r="B345" s="1648" t="s">
        <v>75</v>
      </c>
      <c r="C345" s="54" t="s">
        <v>43</v>
      </c>
      <c r="D345" s="242">
        <f t="shared" si="926"/>
        <v>270</v>
      </c>
      <c r="E345" s="259">
        <f t="shared" si="926"/>
        <v>270</v>
      </c>
      <c r="F345" s="259">
        <f t="shared" si="925"/>
        <v>82</v>
      </c>
      <c r="G345" s="259">
        <f t="shared" si="923"/>
        <v>82</v>
      </c>
      <c r="H345" s="258">
        <f t="shared" si="924"/>
        <v>0</v>
      </c>
      <c r="I345" s="291">
        <f>SUM('3-1'!I345,'3-2'!I345)</f>
        <v>0</v>
      </c>
      <c r="J345" s="292">
        <f>SUM('3-1'!J345,'3-2'!J345)</f>
        <v>0</v>
      </c>
      <c r="K345" s="292">
        <f>SUM('3-1'!K345,'3-2'!K345)</f>
        <v>0</v>
      </c>
      <c r="L345" s="292">
        <f>SUM('3-1'!L345,'3-2'!L345)</f>
        <v>0</v>
      </c>
      <c r="M345" s="701">
        <f>SUM('3-1'!M345,'3-2'!M345)</f>
        <v>0</v>
      </c>
      <c r="N345" s="291">
        <f>SUM('3-1'!N345,'3-2'!N345)</f>
        <v>0</v>
      </c>
      <c r="O345" s="292">
        <f>SUM('3-1'!O345,'3-2'!O345)</f>
        <v>0</v>
      </c>
      <c r="P345" s="292">
        <f>SUM('3-1'!P345,'3-2'!P345)</f>
        <v>0</v>
      </c>
      <c r="Q345" s="292">
        <f>SUM('3-1'!Q345,'3-2'!Q345)</f>
        <v>0</v>
      </c>
      <c r="R345" s="701">
        <f>SUM('3-1'!R345,'3-2'!R345)</f>
        <v>0</v>
      </c>
      <c r="S345" s="291">
        <f>SUM('3-1'!S345,'3-2'!S345)</f>
        <v>0</v>
      </c>
      <c r="T345" s="292">
        <f>SUM('3-1'!T345,'3-2'!T345)</f>
        <v>0</v>
      </c>
      <c r="U345" s="292">
        <f>SUM('3-1'!U345,'3-2'!U345)</f>
        <v>0</v>
      </c>
      <c r="V345" s="292">
        <f>SUM('3-1'!V345,'3-2'!V345)</f>
        <v>0</v>
      </c>
      <c r="W345" s="701">
        <f>SUM('3-1'!W345,'3-2'!W345)</f>
        <v>0</v>
      </c>
      <c r="X345" s="291">
        <f>SUM('3-1'!X345,'3-2'!X345)</f>
        <v>0</v>
      </c>
      <c r="Y345" s="292">
        <f>SUM('3-1'!Y345,'3-2'!Y345)</f>
        <v>0</v>
      </c>
      <c r="Z345" s="292">
        <f>SUM('3-1'!Z345,'3-2'!Z345)</f>
        <v>0</v>
      </c>
      <c r="AA345" s="292">
        <f>SUM('3-1'!AA345,'3-2'!AA345)</f>
        <v>0</v>
      </c>
      <c r="AB345" s="701">
        <f>SUM('3-1'!AB345,'3-2'!AB345)</f>
        <v>0</v>
      </c>
      <c r="AC345" s="291">
        <f>SUM('3-1'!AC345,'3-2'!AC345)</f>
        <v>270</v>
      </c>
      <c r="AD345" s="292">
        <f>SUM('3-1'!AD345,'3-2'!AD345)</f>
        <v>270</v>
      </c>
      <c r="AE345" s="292">
        <f>SUM('3-1'!AE345,'3-2'!AE345)</f>
        <v>82</v>
      </c>
      <c r="AF345" s="292">
        <f>SUM('3-1'!AF345,'3-2'!AF345)</f>
        <v>82</v>
      </c>
      <c r="AG345" s="701">
        <f>SUM('3-1'!AG345,'3-2'!AG345)</f>
        <v>0</v>
      </c>
      <c r="AH345" s="291">
        <f>SUM('3-1'!AH345,'3-2'!AH345)</f>
        <v>0</v>
      </c>
      <c r="AI345" s="292">
        <f>SUM('3-1'!AI345,'3-2'!AI345)</f>
        <v>0</v>
      </c>
      <c r="AJ345" s="292">
        <f>SUM('3-1'!AJ345,'3-2'!AJ345)</f>
        <v>0</v>
      </c>
      <c r="AK345" s="292">
        <f>SUM('3-1'!AK345,'3-2'!AK345)</f>
        <v>0</v>
      </c>
      <c r="AL345" s="701">
        <f>SUM('3-1'!AL345,'3-2'!AL345)</f>
        <v>0</v>
      </c>
      <c r="AM345" s="291">
        <f>SUM('3-1'!AM345,'3-2'!AM345)</f>
        <v>0</v>
      </c>
      <c r="AN345" s="292">
        <f>SUM('3-1'!AN345,'3-2'!AN345)</f>
        <v>0</v>
      </c>
      <c r="AO345" s="292">
        <f>SUM('3-1'!AO345,'3-2'!AO345)</f>
        <v>0</v>
      </c>
      <c r="AP345" s="292">
        <f>SUM('3-1'!AP345,'3-2'!AP345)</f>
        <v>0</v>
      </c>
      <c r="AQ345" s="701">
        <f>SUM('3-1'!AQ345,'3-2'!AQ345)</f>
        <v>0</v>
      </c>
      <c r="AR345" s="721">
        <f>SUM('3-1'!AR345,'3-2'!AR345)</f>
        <v>0</v>
      </c>
    </row>
    <row r="346" spans="1:44" ht="18" thickBot="1">
      <c r="A346" s="1644"/>
      <c r="B346" s="1649"/>
      <c r="C346" s="45" t="s">
        <v>44</v>
      </c>
      <c r="D346" s="251">
        <f t="shared" si="926"/>
        <v>0</v>
      </c>
      <c r="E346" s="268">
        <f t="shared" si="926"/>
        <v>0</v>
      </c>
      <c r="F346" s="259">
        <f t="shared" si="925"/>
        <v>0</v>
      </c>
      <c r="G346" s="259">
        <f t="shared" si="923"/>
        <v>0</v>
      </c>
      <c r="H346" s="258">
        <f t="shared" si="924"/>
        <v>0</v>
      </c>
      <c r="I346" s="291">
        <f>SUM('3-1'!I346,'3-2'!I346)</f>
        <v>0</v>
      </c>
      <c r="J346" s="292">
        <f>SUM('3-1'!J346,'3-2'!J346)</f>
        <v>0</v>
      </c>
      <c r="K346" s="292">
        <f>SUM('3-1'!K346,'3-2'!K346)</f>
        <v>0</v>
      </c>
      <c r="L346" s="292">
        <f>SUM('3-1'!L346,'3-2'!L346)</f>
        <v>0</v>
      </c>
      <c r="M346" s="701">
        <f>SUM('3-1'!M346,'3-2'!M346)</f>
        <v>0</v>
      </c>
      <c r="N346" s="291">
        <f>SUM('3-1'!N346,'3-2'!N346)</f>
        <v>0</v>
      </c>
      <c r="O346" s="292">
        <f>SUM('3-1'!O346,'3-2'!O346)</f>
        <v>0</v>
      </c>
      <c r="P346" s="292">
        <f>SUM('3-1'!P346,'3-2'!P346)</f>
        <v>0</v>
      </c>
      <c r="Q346" s="292">
        <f>SUM('3-1'!Q346,'3-2'!Q346)</f>
        <v>0</v>
      </c>
      <c r="R346" s="701">
        <f>SUM('3-1'!R346,'3-2'!R346)</f>
        <v>0</v>
      </c>
      <c r="S346" s="294">
        <f>SUM('3-1'!S346,'3-2'!S346)</f>
        <v>0</v>
      </c>
      <c r="T346" s="295">
        <f>SUM('3-1'!T346,'3-2'!T346)</f>
        <v>0</v>
      </c>
      <c r="U346" s="295">
        <f>SUM('3-1'!U346,'3-2'!U346)</f>
        <v>0</v>
      </c>
      <c r="V346" s="295">
        <f>SUM('3-1'!V346,'3-2'!V346)</f>
        <v>0</v>
      </c>
      <c r="W346" s="1523">
        <f>SUM('3-1'!W346,'3-2'!W346)</f>
        <v>0</v>
      </c>
      <c r="X346" s="294">
        <f>SUM('3-1'!X346,'3-2'!X346)</f>
        <v>0</v>
      </c>
      <c r="Y346" s="295">
        <f>SUM('3-1'!Y346,'3-2'!Y346)</f>
        <v>0</v>
      </c>
      <c r="Z346" s="295">
        <f>SUM('3-1'!Z346,'3-2'!Z346)</f>
        <v>0</v>
      </c>
      <c r="AA346" s="295">
        <f>SUM('3-1'!AA346,'3-2'!AA346)</f>
        <v>0</v>
      </c>
      <c r="AB346" s="482">
        <f>SUM('3-1'!AB346,'3-2'!AB346)</f>
        <v>0</v>
      </c>
      <c r="AC346" s="291">
        <f>SUM('3-1'!AC346,'3-2'!AC346)</f>
        <v>0</v>
      </c>
      <c r="AD346" s="292">
        <f>SUM('3-1'!AD346,'3-2'!AD346)</f>
        <v>0</v>
      </c>
      <c r="AE346" s="292">
        <f>SUM('3-1'!AE346,'3-2'!AE346)</f>
        <v>0</v>
      </c>
      <c r="AF346" s="292">
        <f>SUM('3-1'!AF346,'3-2'!AF346)</f>
        <v>0</v>
      </c>
      <c r="AG346" s="701">
        <f>SUM('3-1'!AG346,'3-2'!AG346)</f>
        <v>0</v>
      </c>
      <c r="AH346" s="291">
        <f>SUM('3-1'!AH346,'3-2'!AH346)</f>
        <v>0</v>
      </c>
      <c r="AI346" s="292">
        <f>SUM('3-1'!AI346,'3-2'!AI346)</f>
        <v>0</v>
      </c>
      <c r="AJ346" s="292">
        <f>SUM('3-1'!AJ346,'3-2'!AJ346)</f>
        <v>0</v>
      </c>
      <c r="AK346" s="292">
        <f>SUM('3-1'!AK346,'3-2'!AK346)</f>
        <v>0</v>
      </c>
      <c r="AL346" s="701">
        <f>SUM('3-1'!AL346,'3-2'!AL346)</f>
        <v>0</v>
      </c>
      <c r="AM346" s="291">
        <f>SUM('3-1'!AM346,'3-2'!AM346)</f>
        <v>0</v>
      </c>
      <c r="AN346" s="292">
        <f>SUM('3-1'!AN346,'3-2'!AN346)</f>
        <v>0</v>
      </c>
      <c r="AO346" s="292">
        <f>SUM('3-1'!AO346,'3-2'!AO346)</f>
        <v>0</v>
      </c>
      <c r="AP346" s="292">
        <f>SUM('3-1'!AP346,'3-2'!AP346)</f>
        <v>0</v>
      </c>
      <c r="AQ346" s="701">
        <f>SUM('3-1'!AQ346,'3-2'!AQ346)</f>
        <v>0</v>
      </c>
      <c r="AR346" s="721">
        <f>SUM('3-1'!AR346,'3-2'!AR346)</f>
        <v>0</v>
      </c>
    </row>
    <row r="347" spans="1:44" ht="17.25">
      <c r="A347" s="1650" t="s">
        <v>139</v>
      </c>
      <c r="B347" s="1645" t="s">
        <v>69</v>
      </c>
      <c r="C347" s="183" t="s">
        <v>43</v>
      </c>
      <c r="D347" s="234">
        <f>SUM(I347,N347,S347,X347,AC347,AH347,AM347)</f>
        <v>0</v>
      </c>
      <c r="E347" s="323">
        <f>SUM(J347,O347,T347,Y347,AD347,AI347,AN347)</f>
        <v>0</v>
      </c>
      <c r="F347" s="323">
        <f>G347+H347</f>
        <v>0</v>
      </c>
      <c r="G347" s="323">
        <f t="shared" ref="G347:G348" si="927">SUM(L347,Q347,V347,AA347,AF347,AK347,AP347)</f>
        <v>0</v>
      </c>
      <c r="H347" s="235">
        <f t="shared" ref="H347:H348" si="928">SUM(M347,R347,W347,AB347,AG347,AL347,AQ347)</f>
        <v>0</v>
      </c>
      <c r="I347" s="236">
        <f>SUM(I349,I351,I353,I355,I357,I359)</f>
        <v>0</v>
      </c>
      <c r="J347" s="237">
        <f>SUM(J349,J351,J353,J355,J357,J359)</f>
        <v>0</v>
      </c>
      <c r="K347" s="237">
        <f>L347+M347</f>
        <v>0</v>
      </c>
      <c r="L347" s="237">
        <f t="shared" ref="L347:M347" si="929">SUM(L349,L351,L353,L355,L357,L359)</f>
        <v>0</v>
      </c>
      <c r="M347" s="238">
        <f t="shared" si="929"/>
        <v>0</v>
      </c>
      <c r="N347" s="236">
        <f>SUM(N349,N351,N353,N355,N357,N359)</f>
        <v>0</v>
      </c>
      <c r="O347" s="237">
        <f>SUM(O349,O351,O353,O355,O357,O359)</f>
        <v>0</v>
      </c>
      <c r="P347" s="237">
        <f>Q347+R347</f>
        <v>0</v>
      </c>
      <c r="Q347" s="237">
        <f t="shared" ref="Q347:R347" si="930">SUM(Q349,Q351,Q353,Q355,Q357,Q359)</f>
        <v>0</v>
      </c>
      <c r="R347" s="238">
        <f t="shared" si="930"/>
        <v>0</v>
      </c>
      <c r="S347" s="236">
        <f>SUM(S349,S351,S353,S355,S357,S359)</f>
        <v>0</v>
      </c>
      <c r="T347" s="237">
        <f>SUM(T349,T351,T353,T355,T357,T359)</f>
        <v>0</v>
      </c>
      <c r="U347" s="237">
        <f>V347+W347</f>
        <v>0</v>
      </c>
      <c r="V347" s="237">
        <f t="shared" ref="V347:X347" si="931">SUM(V349,V351,V353,V355,V357,V359)</f>
        <v>0</v>
      </c>
      <c r="W347" s="238">
        <f t="shared" si="931"/>
        <v>0</v>
      </c>
      <c r="X347" s="236">
        <f t="shared" si="931"/>
        <v>0</v>
      </c>
      <c r="Y347" s="237">
        <f t="shared" ref="Y347" si="932">SUM(Y349,Y351,Y353,Y355,Y357,Y359)</f>
        <v>0</v>
      </c>
      <c r="Z347" s="237">
        <f>AA347+AB347</f>
        <v>0</v>
      </c>
      <c r="AA347" s="237">
        <f t="shared" ref="AA347:AC347" si="933">SUM(AA349,AA351,AA353,AA355,AA357,AA359)</f>
        <v>0</v>
      </c>
      <c r="AB347" s="238">
        <f t="shared" si="933"/>
        <v>0</v>
      </c>
      <c r="AC347" s="236">
        <f t="shared" si="933"/>
        <v>0</v>
      </c>
      <c r="AD347" s="237">
        <f t="shared" ref="AD347" si="934">SUM(AD349,AD351,AD353,AD355,AD357,AD359)</f>
        <v>0</v>
      </c>
      <c r="AE347" s="237">
        <f>AF347+AG347</f>
        <v>0</v>
      </c>
      <c r="AF347" s="237">
        <f t="shared" ref="AF347:AH347" si="935">SUM(AF349,AF351,AF353,AF355,AF357,AF359)</f>
        <v>0</v>
      </c>
      <c r="AG347" s="238">
        <f t="shared" si="935"/>
        <v>0</v>
      </c>
      <c r="AH347" s="236">
        <f t="shared" si="935"/>
        <v>0</v>
      </c>
      <c r="AI347" s="237">
        <f t="shared" ref="AI347" si="936">SUM(AI349,AI351,AI353,AI355,AI357,AI359)</f>
        <v>0</v>
      </c>
      <c r="AJ347" s="237">
        <f>AK347+AL347</f>
        <v>0</v>
      </c>
      <c r="AK347" s="237">
        <f t="shared" ref="AK347:AM347" si="937">SUM(AK349,AK351,AK353,AK355,AK357,AK359)</f>
        <v>0</v>
      </c>
      <c r="AL347" s="238">
        <f t="shared" si="937"/>
        <v>0</v>
      </c>
      <c r="AM347" s="236">
        <f t="shared" si="937"/>
        <v>0</v>
      </c>
      <c r="AN347" s="237">
        <f t="shared" ref="AN347" si="938">SUM(AN349,AN351,AN353,AN355,AN357,AN359)</f>
        <v>0</v>
      </c>
      <c r="AO347" s="237">
        <f>AP347+AQ347</f>
        <v>0</v>
      </c>
      <c r="AP347" s="237">
        <f t="shared" ref="AP347:AR347" si="939">SUM(AP349,AP351,AP353,AP355,AP357,AP359)</f>
        <v>0</v>
      </c>
      <c r="AQ347" s="238">
        <f t="shared" si="939"/>
        <v>0</v>
      </c>
      <c r="AR347" s="368">
        <f t="shared" si="939"/>
        <v>0</v>
      </c>
    </row>
    <row r="348" spans="1:44" ht="17.25">
      <c r="A348" s="1651"/>
      <c r="B348" s="1646"/>
      <c r="C348" s="40" t="s">
        <v>44</v>
      </c>
      <c r="D348" s="240">
        <f>SUM(I348,N348,S348,X348,AC348,AH348,AM348)</f>
        <v>0</v>
      </c>
      <c r="E348" s="216">
        <f>SUM(J348,O348,T348,Y348,AD348,AI348,AN348)</f>
        <v>0</v>
      </c>
      <c r="F348" s="216">
        <f>G348+H348</f>
        <v>0</v>
      </c>
      <c r="G348" s="216">
        <f t="shared" si="927"/>
        <v>0</v>
      </c>
      <c r="H348" s="241">
        <f t="shared" si="928"/>
        <v>0</v>
      </c>
      <c r="I348" s="212">
        <f>SUM(I350,I352,I354,I356,I358,I360)</f>
        <v>0</v>
      </c>
      <c r="J348" s="211">
        <f>SUM(J350,J352,J354,J356,J358,J360)</f>
        <v>0</v>
      </c>
      <c r="K348" s="211">
        <f>L348+M348</f>
        <v>0</v>
      </c>
      <c r="L348" s="211">
        <f t="shared" ref="L348:M348" si="940">SUM(L350,L352,L354,L356,L358,L360)</f>
        <v>0</v>
      </c>
      <c r="M348" s="217">
        <f t="shared" si="940"/>
        <v>0</v>
      </c>
      <c r="N348" s="212">
        <f>SUM(N350,N352,N354,N356,N358,N360)</f>
        <v>0</v>
      </c>
      <c r="O348" s="211">
        <f>SUM(O350,O352,O354,O356,O358,O360)</f>
        <v>0</v>
      </c>
      <c r="P348" s="211">
        <f>Q348+R348</f>
        <v>0</v>
      </c>
      <c r="Q348" s="211">
        <f t="shared" ref="Q348:R348" si="941">SUM(Q350,Q352,Q354,Q356,Q358,Q360)</f>
        <v>0</v>
      </c>
      <c r="R348" s="217">
        <f t="shared" si="941"/>
        <v>0</v>
      </c>
      <c r="S348" s="212">
        <f>SUM(S350,S352,S354,S356,S358,S360)</f>
        <v>0</v>
      </c>
      <c r="T348" s="211">
        <f>SUM(T350,T352,T354,T356,T358,T360)</f>
        <v>0</v>
      </c>
      <c r="U348" s="211">
        <f>V348+W348</f>
        <v>0</v>
      </c>
      <c r="V348" s="211">
        <f t="shared" ref="V348:X348" si="942">SUM(V350,V352,V354,V356,V358,V360)</f>
        <v>0</v>
      </c>
      <c r="W348" s="217">
        <f t="shared" si="942"/>
        <v>0</v>
      </c>
      <c r="X348" s="212">
        <f t="shared" si="942"/>
        <v>0</v>
      </c>
      <c r="Y348" s="211">
        <f t="shared" ref="Y348" si="943">SUM(Y350,Y352,Y354,Y356,Y358,Y360)</f>
        <v>0</v>
      </c>
      <c r="Z348" s="211">
        <f>AA348+AB348</f>
        <v>0</v>
      </c>
      <c r="AA348" s="211">
        <f t="shared" ref="AA348:AC348" si="944">SUM(AA350,AA352,AA354,AA356,AA358,AA360)</f>
        <v>0</v>
      </c>
      <c r="AB348" s="217">
        <f t="shared" si="944"/>
        <v>0</v>
      </c>
      <c r="AC348" s="212">
        <f t="shared" si="944"/>
        <v>0</v>
      </c>
      <c r="AD348" s="211">
        <f t="shared" ref="AD348" si="945">SUM(AD350,AD352,AD354,AD356,AD358,AD360)</f>
        <v>0</v>
      </c>
      <c r="AE348" s="211">
        <f>AF348+AG348</f>
        <v>0</v>
      </c>
      <c r="AF348" s="211">
        <f t="shared" ref="AF348:AH348" si="946">SUM(AF350,AF352,AF354,AF356,AF358,AF360)</f>
        <v>0</v>
      </c>
      <c r="AG348" s="217">
        <f t="shared" si="946"/>
        <v>0</v>
      </c>
      <c r="AH348" s="212">
        <f t="shared" si="946"/>
        <v>0</v>
      </c>
      <c r="AI348" s="211">
        <f t="shared" ref="AI348" si="947">SUM(AI350,AI352,AI354,AI356,AI358,AI360)</f>
        <v>0</v>
      </c>
      <c r="AJ348" s="211">
        <f>AK348+AL348</f>
        <v>0</v>
      </c>
      <c r="AK348" s="211">
        <f t="shared" ref="AK348:AM348" si="948">SUM(AK350,AK352,AK354,AK356,AK358,AK360)</f>
        <v>0</v>
      </c>
      <c r="AL348" s="217">
        <f t="shared" si="948"/>
        <v>0</v>
      </c>
      <c r="AM348" s="212">
        <f t="shared" si="948"/>
        <v>0</v>
      </c>
      <c r="AN348" s="211">
        <f t="shared" ref="AN348" si="949">SUM(AN350,AN352,AN354,AN356,AN358,AN360)</f>
        <v>0</v>
      </c>
      <c r="AO348" s="211">
        <f>AP348+AQ348</f>
        <v>0</v>
      </c>
      <c r="AP348" s="211">
        <f t="shared" ref="AP348:AR348" si="950">SUM(AP350,AP352,AP354,AP356,AP358,AP360)</f>
        <v>0</v>
      </c>
      <c r="AQ348" s="217">
        <f t="shared" si="950"/>
        <v>0</v>
      </c>
      <c r="AR348" s="369">
        <f t="shared" si="950"/>
        <v>0</v>
      </c>
    </row>
    <row r="349" spans="1:44" ht="17.25">
      <c r="A349" s="1651"/>
      <c r="B349" s="1647" t="s">
        <v>70</v>
      </c>
      <c r="C349" s="54" t="s">
        <v>43</v>
      </c>
      <c r="D349" s="242">
        <f t="shared" ref="D349:E360" si="951">SUM(I349,N349,S349,X349,AC349,AH349,AM349)</f>
        <v>0</v>
      </c>
      <c r="E349" s="259">
        <f t="shared" si="951"/>
        <v>0</v>
      </c>
      <c r="F349" s="259">
        <f>G349+H349</f>
        <v>0</v>
      </c>
      <c r="G349" s="259">
        <f t="shared" ref="G349:G360" si="952">SUM(L349+Q349+V349+AA349+AF349+AK349+AP349)</f>
        <v>0</v>
      </c>
      <c r="H349" s="258">
        <f t="shared" ref="H349:H360" si="953">SUM(M349+R349+W349+AB349+AG349+AL349+AQ349)</f>
        <v>0</v>
      </c>
      <c r="I349" s="264">
        <f>SUM('3-1'!I349,'3-2'!I349)</f>
        <v>0</v>
      </c>
      <c r="J349" s="262">
        <f>SUM('3-1'!J349,'3-2'!J349)</f>
        <v>0</v>
      </c>
      <c r="K349" s="262">
        <f>SUM('3-1'!K349,'3-2'!K349)</f>
        <v>0</v>
      </c>
      <c r="L349" s="262">
        <f>SUM('3-1'!L349,'3-2'!L349)</f>
        <v>0</v>
      </c>
      <c r="M349" s="265">
        <f>SUM('3-1'!M349,'3-2'!M349)</f>
        <v>0</v>
      </c>
      <c r="N349" s="264">
        <f>SUM('3-1'!N349,'3-2'!N349)</f>
        <v>0</v>
      </c>
      <c r="O349" s="262">
        <f>SUM('3-1'!O349,'3-2'!O349)</f>
        <v>0</v>
      </c>
      <c r="P349" s="262">
        <f>SUM('3-1'!P349,'3-2'!P349)</f>
        <v>0</v>
      </c>
      <c r="Q349" s="262">
        <f>SUM('3-1'!Q349,'3-2'!Q349)</f>
        <v>0</v>
      </c>
      <c r="R349" s="265">
        <f>SUM('3-1'!R349,'3-2'!R349)</f>
        <v>0</v>
      </c>
      <c r="S349" s="264">
        <f>SUM('3-1'!S349,'3-2'!S349)</f>
        <v>0</v>
      </c>
      <c r="T349" s="262">
        <f>SUM('3-1'!T349,'3-2'!T349)</f>
        <v>0</v>
      </c>
      <c r="U349" s="262">
        <f>SUM('3-1'!U349,'3-2'!U349)</f>
        <v>0</v>
      </c>
      <c r="V349" s="262">
        <f>SUM('3-1'!V349,'3-2'!V349)</f>
        <v>0</v>
      </c>
      <c r="W349" s="265">
        <f>SUM('3-1'!W349,'3-2'!W349)</f>
        <v>0</v>
      </c>
      <c r="X349" s="264">
        <f>SUM('3-1'!X349,'3-2'!X349)</f>
        <v>0</v>
      </c>
      <c r="Y349" s="262">
        <f>SUM('3-1'!Y349,'3-2'!Y349)</f>
        <v>0</v>
      </c>
      <c r="Z349" s="262">
        <f>SUM('3-1'!Z349,'3-2'!Z349)</f>
        <v>0</v>
      </c>
      <c r="AA349" s="262">
        <f>SUM('3-1'!AA349,'3-2'!AA349)</f>
        <v>0</v>
      </c>
      <c r="AB349" s="265">
        <f>SUM('3-1'!AB349,'3-2'!AB349)</f>
        <v>0</v>
      </c>
      <c r="AC349" s="264">
        <f>SUM('3-1'!AC349,'3-2'!AC349)</f>
        <v>0</v>
      </c>
      <c r="AD349" s="262">
        <f>SUM('3-1'!AD349,'3-2'!AD349)</f>
        <v>0</v>
      </c>
      <c r="AE349" s="262">
        <f>SUM('3-1'!AE349,'3-2'!AE349)</f>
        <v>0</v>
      </c>
      <c r="AF349" s="262">
        <f>SUM('3-1'!AF349,'3-2'!AF349)</f>
        <v>0</v>
      </c>
      <c r="AG349" s="265">
        <f>SUM('3-1'!AG349,'3-2'!AG349)</f>
        <v>0</v>
      </c>
      <c r="AH349" s="264">
        <f>SUM('3-1'!AH349,'3-2'!AH349)</f>
        <v>0</v>
      </c>
      <c r="AI349" s="262">
        <f>SUM('3-1'!AI349,'3-2'!AI349)</f>
        <v>0</v>
      </c>
      <c r="AJ349" s="262">
        <f>SUM('3-1'!AJ349,'3-2'!AJ349)</f>
        <v>0</v>
      </c>
      <c r="AK349" s="262">
        <f>SUM('3-1'!AK349,'3-2'!AK349)</f>
        <v>0</v>
      </c>
      <c r="AL349" s="265">
        <f>SUM('3-1'!AL349,'3-2'!AL349)</f>
        <v>0</v>
      </c>
      <c r="AM349" s="264">
        <f>SUM('3-1'!AM349,'3-2'!AM349)</f>
        <v>0</v>
      </c>
      <c r="AN349" s="262">
        <f>SUM('3-1'!AN349,'3-2'!AN349)</f>
        <v>0</v>
      </c>
      <c r="AO349" s="262">
        <f>SUM('3-1'!AO349,'3-2'!AO349)</f>
        <v>0</v>
      </c>
      <c r="AP349" s="262">
        <f>SUM('3-1'!AP349,'3-2'!AP349)</f>
        <v>0</v>
      </c>
      <c r="AQ349" s="265">
        <f>SUM('3-1'!AQ349,'3-2'!AQ349)</f>
        <v>0</v>
      </c>
      <c r="AR349" s="721">
        <f>SUM('3-1'!AR349,'3-2'!AR349)</f>
        <v>0</v>
      </c>
    </row>
    <row r="350" spans="1:44" ht="17.25">
      <c r="A350" s="1651"/>
      <c r="B350" s="1646"/>
      <c r="C350" s="40" t="s">
        <v>44</v>
      </c>
      <c r="D350" s="279">
        <f t="shared" si="951"/>
        <v>0</v>
      </c>
      <c r="E350" s="513">
        <f t="shared" si="951"/>
        <v>0</v>
      </c>
      <c r="F350" s="513">
        <f t="shared" ref="F350:F360" si="954">G350+H350</f>
        <v>0</v>
      </c>
      <c r="G350" s="513">
        <f t="shared" si="952"/>
        <v>0</v>
      </c>
      <c r="H350" s="514">
        <f t="shared" si="953"/>
        <v>0</v>
      </c>
      <c r="I350" s="523">
        <f>SUM('3-1'!I350,'3-2'!I350)</f>
        <v>0</v>
      </c>
      <c r="J350" s="521">
        <f>SUM('3-1'!J350,'3-2'!J350)</f>
        <v>0</v>
      </c>
      <c r="K350" s="521">
        <f>SUM('3-1'!K350,'3-2'!K350)</f>
        <v>0</v>
      </c>
      <c r="L350" s="521">
        <f>SUM('3-1'!L350,'3-2'!L350)</f>
        <v>0</v>
      </c>
      <c r="M350" s="524">
        <f>SUM('3-1'!M350,'3-2'!M350)</f>
        <v>0</v>
      </c>
      <c r="N350" s="523">
        <f>SUM('3-1'!N350,'3-2'!N350)</f>
        <v>0</v>
      </c>
      <c r="O350" s="521">
        <f>SUM('3-1'!O350,'3-2'!O350)</f>
        <v>0</v>
      </c>
      <c r="P350" s="521">
        <f>SUM('3-1'!P350,'3-2'!P350)</f>
        <v>0</v>
      </c>
      <c r="Q350" s="521">
        <f>SUM('3-1'!Q350,'3-2'!Q350)</f>
        <v>0</v>
      </c>
      <c r="R350" s="524">
        <f>SUM('3-1'!R350,'3-2'!R350)</f>
        <v>0</v>
      </c>
      <c r="S350" s="523">
        <f>SUM('3-1'!S350,'3-2'!S350)</f>
        <v>0</v>
      </c>
      <c r="T350" s="521">
        <f>SUM('3-1'!T350,'3-2'!T350)</f>
        <v>0</v>
      </c>
      <c r="U350" s="521">
        <f>SUM('3-1'!U350,'3-2'!U350)</f>
        <v>0</v>
      </c>
      <c r="V350" s="521">
        <f>SUM('3-1'!V350,'3-2'!V350)</f>
        <v>0</v>
      </c>
      <c r="W350" s="524">
        <f>SUM('3-1'!W350,'3-2'!W350)</f>
        <v>0</v>
      </c>
      <c r="X350" s="523">
        <f>SUM('3-1'!X350,'3-2'!X350)</f>
        <v>0</v>
      </c>
      <c r="Y350" s="521">
        <f>SUM('3-1'!Y350,'3-2'!Y350)</f>
        <v>0</v>
      </c>
      <c r="Z350" s="521">
        <f>SUM('3-1'!Z350,'3-2'!Z350)</f>
        <v>0</v>
      </c>
      <c r="AA350" s="521">
        <f>SUM('3-1'!AA350,'3-2'!AA350)</f>
        <v>0</v>
      </c>
      <c r="AB350" s="524">
        <f>SUM('3-1'!AB350,'3-2'!AB350)</f>
        <v>0</v>
      </c>
      <c r="AC350" s="523">
        <f>SUM('3-1'!AC350,'3-2'!AC350)</f>
        <v>0</v>
      </c>
      <c r="AD350" s="521">
        <f>SUM('3-1'!AD350,'3-2'!AD350)</f>
        <v>0</v>
      </c>
      <c r="AE350" s="521">
        <f>SUM('3-1'!AE350,'3-2'!AE350)</f>
        <v>0</v>
      </c>
      <c r="AF350" s="521">
        <f>SUM('3-1'!AF350,'3-2'!AF350)</f>
        <v>0</v>
      </c>
      <c r="AG350" s="524">
        <f>SUM('3-1'!AG350,'3-2'!AG350)</f>
        <v>0</v>
      </c>
      <c r="AH350" s="523">
        <f>SUM('3-1'!AH350,'3-2'!AH350)</f>
        <v>0</v>
      </c>
      <c r="AI350" s="521">
        <f>SUM('3-1'!AI350,'3-2'!AI350)</f>
        <v>0</v>
      </c>
      <c r="AJ350" s="521">
        <f>SUM('3-1'!AJ350,'3-2'!AJ350)</f>
        <v>0</v>
      </c>
      <c r="AK350" s="521">
        <f>SUM('3-1'!AK350,'3-2'!AK350)</f>
        <v>0</v>
      </c>
      <c r="AL350" s="524">
        <f>SUM('3-1'!AL350,'3-2'!AL350)</f>
        <v>0</v>
      </c>
      <c r="AM350" s="523">
        <f>SUM('3-1'!AM350,'3-2'!AM350)</f>
        <v>0</v>
      </c>
      <c r="AN350" s="521">
        <f>SUM('3-1'!AN350,'3-2'!AN350)</f>
        <v>0</v>
      </c>
      <c r="AO350" s="521">
        <f>SUM('3-1'!AO350,'3-2'!AO350)</f>
        <v>0</v>
      </c>
      <c r="AP350" s="521">
        <f>SUM('3-1'!AP350,'3-2'!AP350)</f>
        <v>0</v>
      </c>
      <c r="AQ350" s="524">
        <f>SUM('3-1'!AQ350,'3-2'!AQ350)</f>
        <v>0</v>
      </c>
      <c r="AR350" s="723">
        <f>SUM('3-1'!AR350,'3-2'!AR350)</f>
        <v>0</v>
      </c>
    </row>
    <row r="351" spans="1:44" ht="17.25">
      <c r="A351" s="1651"/>
      <c r="B351" s="1647" t="s">
        <v>71</v>
      </c>
      <c r="C351" s="54" t="s">
        <v>43</v>
      </c>
      <c r="D351" s="242">
        <f t="shared" si="951"/>
        <v>0</v>
      </c>
      <c r="E351" s="259">
        <f t="shared" si="951"/>
        <v>0</v>
      </c>
      <c r="F351" s="259">
        <f t="shared" si="954"/>
        <v>0</v>
      </c>
      <c r="G351" s="259">
        <f t="shared" si="952"/>
        <v>0</v>
      </c>
      <c r="H351" s="258">
        <f t="shared" si="953"/>
        <v>0</v>
      </c>
      <c r="I351" s="264">
        <f>SUM('3-1'!I351,'3-2'!I351)</f>
        <v>0</v>
      </c>
      <c r="J351" s="262">
        <f>SUM('3-1'!J351,'3-2'!J351)</f>
        <v>0</v>
      </c>
      <c r="K351" s="262">
        <f>SUM('3-1'!K351,'3-2'!K351)</f>
        <v>0</v>
      </c>
      <c r="L351" s="262">
        <f>SUM('3-1'!L351,'3-2'!L351)</f>
        <v>0</v>
      </c>
      <c r="M351" s="265">
        <f>SUM('3-1'!M351,'3-2'!M351)</f>
        <v>0</v>
      </c>
      <c r="N351" s="264">
        <f>SUM('3-1'!N351,'3-2'!N351)</f>
        <v>0</v>
      </c>
      <c r="O351" s="262">
        <f>SUM('3-1'!O351,'3-2'!O351)</f>
        <v>0</v>
      </c>
      <c r="P351" s="262">
        <f>SUM('3-1'!P351,'3-2'!P351)</f>
        <v>0</v>
      </c>
      <c r="Q351" s="262">
        <f>SUM('3-1'!Q351,'3-2'!Q351)</f>
        <v>0</v>
      </c>
      <c r="R351" s="265">
        <f>SUM('3-1'!R351,'3-2'!R351)</f>
        <v>0</v>
      </c>
      <c r="S351" s="264">
        <f>SUM('3-1'!S351,'3-2'!S351)</f>
        <v>0</v>
      </c>
      <c r="T351" s="262">
        <f>SUM('3-1'!T351,'3-2'!T351)</f>
        <v>0</v>
      </c>
      <c r="U351" s="262">
        <f>SUM('3-1'!U351,'3-2'!U351)</f>
        <v>0</v>
      </c>
      <c r="V351" s="262">
        <f>SUM('3-1'!V351,'3-2'!V351)</f>
        <v>0</v>
      </c>
      <c r="W351" s="265">
        <f>SUM('3-1'!W351,'3-2'!W351)</f>
        <v>0</v>
      </c>
      <c r="X351" s="264">
        <f>SUM('3-1'!X351,'3-2'!X351)</f>
        <v>0</v>
      </c>
      <c r="Y351" s="262">
        <f>SUM('3-1'!Y351,'3-2'!Y351)</f>
        <v>0</v>
      </c>
      <c r="Z351" s="262">
        <f>SUM('3-1'!Z351,'3-2'!Z351)</f>
        <v>0</v>
      </c>
      <c r="AA351" s="262">
        <f>SUM('3-1'!AA351,'3-2'!AA351)</f>
        <v>0</v>
      </c>
      <c r="AB351" s="265">
        <f>SUM('3-1'!AB351,'3-2'!AB351)</f>
        <v>0</v>
      </c>
      <c r="AC351" s="264">
        <f>SUM('3-1'!AC351,'3-2'!AC351)</f>
        <v>0</v>
      </c>
      <c r="AD351" s="262">
        <f>SUM('3-1'!AD351,'3-2'!AD351)</f>
        <v>0</v>
      </c>
      <c r="AE351" s="262">
        <f>SUM('3-1'!AE351,'3-2'!AE351)</f>
        <v>0</v>
      </c>
      <c r="AF351" s="262">
        <f>SUM('3-1'!AF351,'3-2'!AF351)</f>
        <v>0</v>
      </c>
      <c r="AG351" s="265">
        <f>SUM('3-1'!AG351,'3-2'!AG351)</f>
        <v>0</v>
      </c>
      <c r="AH351" s="264">
        <f>SUM('3-1'!AH351,'3-2'!AH351)</f>
        <v>0</v>
      </c>
      <c r="AI351" s="262">
        <f>SUM('3-1'!AI351,'3-2'!AI351)</f>
        <v>0</v>
      </c>
      <c r="AJ351" s="262">
        <f>SUM('3-1'!AJ351,'3-2'!AJ351)</f>
        <v>0</v>
      </c>
      <c r="AK351" s="262">
        <f>SUM('3-1'!AK351,'3-2'!AK351)</f>
        <v>0</v>
      </c>
      <c r="AL351" s="265">
        <f>SUM('3-1'!AL351,'3-2'!AL351)</f>
        <v>0</v>
      </c>
      <c r="AM351" s="264">
        <f>SUM('3-1'!AM351,'3-2'!AM351)</f>
        <v>0</v>
      </c>
      <c r="AN351" s="262">
        <f>SUM('3-1'!AN351,'3-2'!AN351)</f>
        <v>0</v>
      </c>
      <c r="AO351" s="262">
        <f>SUM('3-1'!AO351,'3-2'!AO351)</f>
        <v>0</v>
      </c>
      <c r="AP351" s="262">
        <f>SUM('3-1'!AP351,'3-2'!AP351)</f>
        <v>0</v>
      </c>
      <c r="AQ351" s="265">
        <f>SUM('3-1'!AQ351,'3-2'!AQ351)</f>
        <v>0</v>
      </c>
      <c r="AR351" s="721">
        <f>SUM('3-1'!AR351,'3-2'!AR351)</f>
        <v>0</v>
      </c>
    </row>
    <row r="352" spans="1:44" ht="17.25">
      <c r="A352" s="1651"/>
      <c r="B352" s="1646"/>
      <c r="C352" s="40" t="s">
        <v>44</v>
      </c>
      <c r="D352" s="279">
        <f t="shared" si="951"/>
        <v>0</v>
      </c>
      <c r="E352" s="513">
        <f t="shared" si="951"/>
        <v>0</v>
      </c>
      <c r="F352" s="513">
        <f t="shared" si="954"/>
        <v>0</v>
      </c>
      <c r="G352" s="513">
        <f t="shared" si="952"/>
        <v>0</v>
      </c>
      <c r="H352" s="514">
        <f t="shared" si="953"/>
        <v>0</v>
      </c>
      <c r="I352" s="523">
        <f>SUM('3-1'!I352,'3-2'!I352)</f>
        <v>0</v>
      </c>
      <c r="J352" s="521">
        <f>SUM('3-1'!J352,'3-2'!J352)</f>
        <v>0</v>
      </c>
      <c r="K352" s="521">
        <f>SUM('3-1'!K352,'3-2'!K352)</f>
        <v>0</v>
      </c>
      <c r="L352" s="521">
        <f>SUM('3-1'!L352,'3-2'!L352)</f>
        <v>0</v>
      </c>
      <c r="M352" s="524">
        <f>SUM('3-1'!M352,'3-2'!M352)</f>
        <v>0</v>
      </c>
      <c r="N352" s="523">
        <f>SUM('3-1'!N352,'3-2'!N352)</f>
        <v>0</v>
      </c>
      <c r="O352" s="521">
        <f>SUM('3-1'!O352,'3-2'!O352)</f>
        <v>0</v>
      </c>
      <c r="P352" s="521">
        <f>SUM('3-1'!P352,'3-2'!P352)</f>
        <v>0</v>
      </c>
      <c r="Q352" s="521">
        <f>SUM('3-1'!Q352,'3-2'!Q352)</f>
        <v>0</v>
      </c>
      <c r="R352" s="524">
        <f>SUM('3-1'!R352,'3-2'!R352)</f>
        <v>0</v>
      </c>
      <c r="S352" s="523">
        <f>SUM('3-1'!S352,'3-2'!S352)</f>
        <v>0</v>
      </c>
      <c r="T352" s="521">
        <f>SUM('3-1'!T352,'3-2'!T352)</f>
        <v>0</v>
      </c>
      <c r="U352" s="521">
        <f>SUM('3-1'!U352,'3-2'!U352)</f>
        <v>0</v>
      </c>
      <c r="V352" s="521">
        <f>SUM('3-1'!V352,'3-2'!V352)</f>
        <v>0</v>
      </c>
      <c r="W352" s="524">
        <f>SUM('3-1'!W352,'3-2'!W352)</f>
        <v>0</v>
      </c>
      <c r="X352" s="523">
        <f>SUM('3-1'!X352,'3-2'!X352)</f>
        <v>0</v>
      </c>
      <c r="Y352" s="521">
        <f>SUM('3-1'!Y352,'3-2'!Y352)</f>
        <v>0</v>
      </c>
      <c r="Z352" s="521">
        <f>SUM('3-1'!Z352,'3-2'!Z352)</f>
        <v>0</v>
      </c>
      <c r="AA352" s="521">
        <f>SUM('3-1'!AA352,'3-2'!AA352)</f>
        <v>0</v>
      </c>
      <c r="AB352" s="524">
        <f>SUM('3-1'!AB352,'3-2'!AB352)</f>
        <v>0</v>
      </c>
      <c r="AC352" s="523">
        <f>SUM('3-1'!AC352,'3-2'!AC352)</f>
        <v>0</v>
      </c>
      <c r="AD352" s="521">
        <f>SUM('3-1'!AD352,'3-2'!AD352)</f>
        <v>0</v>
      </c>
      <c r="AE352" s="521">
        <f>SUM('3-1'!AE352,'3-2'!AE352)</f>
        <v>0</v>
      </c>
      <c r="AF352" s="521">
        <f>SUM('3-1'!AF352,'3-2'!AF352)</f>
        <v>0</v>
      </c>
      <c r="AG352" s="524">
        <f>SUM('3-1'!AG352,'3-2'!AG352)</f>
        <v>0</v>
      </c>
      <c r="AH352" s="523">
        <f>SUM('3-1'!AH352,'3-2'!AH352)</f>
        <v>0</v>
      </c>
      <c r="AI352" s="521">
        <f>SUM('3-1'!AI352,'3-2'!AI352)</f>
        <v>0</v>
      </c>
      <c r="AJ352" s="521">
        <f>SUM('3-1'!AJ352,'3-2'!AJ352)</f>
        <v>0</v>
      </c>
      <c r="AK352" s="521">
        <f>SUM('3-1'!AK352,'3-2'!AK352)</f>
        <v>0</v>
      </c>
      <c r="AL352" s="524">
        <f>SUM('3-1'!AL352,'3-2'!AL352)</f>
        <v>0</v>
      </c>
      <c r="AM352" s="523">
        <f>SUM('3-1'!AM352,'3-2'!AM352)</f>
        <v>0</v>
      </c>
      <c r="AN352" s="521">
        <f>SUM('3-1'!AN352,'3-2'!AN352)</f>
        <v>0</v>
      </c>
      <c r="AO352" s="521">
        <f>SUM('3-1'!AO352,'3-2'!AO352)</f>
        <v>0</v>
      </c>
      <c r="AP352" s="521">
        <f>SUM('3-1'!AP352,'3-2'!AP352)</f>
        <v>0</v>
      </c>
      <c r="AQ352" s="524">
        <f>SUM('3-1'!AQ352,'3-2'!AQ352)</f>
        <v>0</v>
      </c>
      <c r="AR352" s="723">
        <f>SUM('3-1'!AR352,'3-2'!AR352)</f>
        <v>0</v>
      </c>
    </row>
    <row r="353" spans="1:44" ht="17.25">
      <c r="A353" s="1651"/>
      <c r="B353" s="1647" t="s">
        <v>72</v>
      </c>
      <c r="C353" s="54" t="s">
        <v>43</v>
      </c>
      <c r="D353" s="242">
        <f t="shared" si="951"/>
        <v>0</v>
      </c>
      <c r="E353" s="259">
        <f t="shared" si="951"/>
        <v>0</v>
      </c>
      <c r="F353" s="259">
        <f t="shared" si="954"/>
        <v>0</v>
      </c>
      <c r="G353" s="259">
        <f t="shared" si="952"/>
        <v>0</v>
      </c>
      <c r="H353" s="258">
        <f t="shared" si="953"/>
        <v>0</v>
      </c>
      <c r="I353" s="264">
        <f>SUM('3-1'!I353,'3-2'!I353)</f>
        <v>0</v>
      </c>
      <c r="J353" s="262">
        <f>SUM('3-1'!J353,'3-2'!J353)</f>
        <v>0</v>
      </c>
      <c r="K353" s="262">
        <f>SUM('3-1'!K353,'3-2'!K353)</f>
        <v>0</v>
      </c>
      <c r="L353" s="262">
        <f>SUM('3-1'!L353,'3-2'!L353)</f>
        <v>0</v>
      </c>
      <c r="M353" s="265">
        <f>SUM('3-1'!M353,'3-2'!M353)</f>
        <v>0</v>
      </c>
      <c r="N353" s="264">
        <f>SUM('3-1'!N353,'3-2'!N353)</f>
        <v>0</v>
      </c>
      <c r="O353" s="262">
        <f>SUM('3-1'!O353,'3-2'!O353)</f>
        <v>0</v>
      </c>
      <c r="P353" s="262">
        <f>SUM('3-1'!P353,'3-2'!P353)</f>
        <v>0</v>
      </c>
      <c r="Q353" s="262">
        <f>SUM('3-1'!Q353,'3-2'!Q353)</f>
        <v>0</v>
      </c>
      <c r="R353" s="265">
        <f>SUM('3-1'!R353,'3-2'!R353)</f>
        <v>0</v>
      </c>
      <c r="S353" s="264">
        <f>SUM('3-1'!S353,'3-2'!S353)</f>
        <v>0</v>
      </c>
      <c r="T353" s="262">
        <f>SUM('3-1'!T353,'3-2'!T353)</f>
        <v>0</v>
      </c>
      <c r="U353" s="262">
        <f>SUM('3-1'!U353,'3-2'!U353)</f>
        <v>0</v>
      </c>
      <c r="V353" s="262">
        <f>SUM('3-1'!V353,'3-2'!V353)</f>
        <v>0</v>
      </c>
      <c r="W353" s="265">
        <f>SUM('3-1'!W353,'3-2'!W353)</f>
        <v>0</v>
      </c>
      <c r="X353" s="264">
        <f>SUM('3-1'!X353,'3-2'!X353)</f>
        <v>0</v>
      </c>
      <c r="Y353" s="262">
        <f>SUM('3-1'!Y353,'3-2'!Y353)</f>
        <v>0</v>
      </c>
      <c r="Z353" s="262">
        <f>SUM('3-1'!Z353,'3-2'!Z353)</f>
        <v>0</v>
      </c>
      <c r="AA353" s="262">
        <f>SUM('3-1'!AA353,'3-2'!AA353)</f>
        <v>0</v>
      </c>
      <c r="AB353" s="265">
        <f>SUM('3-1'!AB353,'3-2'!AB353)</f>
        <v>0</v>
      </c>
      <c r="AC353" s="264">
        <f>SUM('3-1'!AC353,'3-2'!AC353)</f>
        <v>0</v>
      </c>
      <c r="AD353" s="262">
        <f>SUM('3-1'!AD353,'3-2'!AD353)</f>
        <v>0</v>
      </c>
      <c r="AE353" s="262">
        <f>SUM('3-1'!AE353,'3-2'!AE353)</f>
        <v>0</v>
      </c>
      <c r="AF353" s="262">
        <f>SUM('3-1'!AF353,'3-2'!AF353)</f>
        <v>0</v>
      </c>
      <c r="AG353" s="265">
        <f>SUM('3-1'!AG353,'3-2'!AG353)</f>
        <v>0</v>
      </c>
      <c r="AH353" s="264">
        <f>SUM('3-1'!AH353,'3-2'!AH353)</f>
        <v>0</v>
      </c>
      <c r="AI353" s="262">
        <f>SUM('3-1'!AI353,'3-2'!AI353)</f>
        <v>0</v>
      </c>
      <c r="AJ353" s="262">
        <f>SUM('3-1'!AJ353,'3-2'!AJ353)</f>
        <v>0</v>
      </c>
      <c r="AK353" s="262">
        <f>SUM('3-1'!AK353,'3-2'!AK353)</f>
        <v>0</v>
      </c>
      <c r="AL353" s="265">
        <f>SUM('3-1'!AL353,'3-2'!AL353)</f>
        <v>0</v>
      </c>
      <c r="AM353" s="264">
        <f>SUM('3-1'!AM353,'3-2'!AM353)</f>
        <v>0</v>
      </c>
      <c r="AN353" s="262">
        <f>SUM('3-1'!AN353,'3-2'!AN353)</f>
        <v>0</v>
      </c>
      <c r="AO353" s="262">
        <f>SUM('3-1'!AO353,'3-2'!AO353)</f>
        <v>0</v>
      </c>
      <c r="AP353" s="262">
        <f>SUM('3-1'!AP353,'3-2'!AP353)</f>
        <v>0</v>
      </c>
      <c r="AQ353" s="265">
        <f>SUM('3-1'!AQ353,'3-2'!AQ353)</f>
        <v>0</v>
      </c>
      <c r="AR353" s="721">
        <f>SUM('3-1'!AR353,'3-2'!AR353)</f>
        <v>0</v>
      </c>
    </row>
    <row r="354" spans="1:44" ht="17.25">
      <c r="A354" s="1651"/>
      <c r="B354" s="1646"/>
      <c r="C354" s="40" t="s">
        <v>44</v>
      </c>
      <c r="D354" s="279">
        <f t="shared" si="951"/>
        <v>0</v>
      </c>
      <c r="E354" s="513">
        <f t="shared" si="951"/>
        <v>0</v>
      </c>
      <c r="F354" s="513">
        <f t="shared" si="954"/>
        <v>0</v>
      </c>
      <c r="G354" s="513">
        <f t="shared" si="952"/>
        <v>0</v>
      </c>
      <c r="H354" s="514">
        <f t="shared" si="953"/>
        <v>0</v>
      </c>
      <c r="I354" s="523">
        <f>SUM('3-1'!I354,'3-2'!I354)</f>
        <v>0</v>
      </c>
      <c r="J354" s="521">
        <f>SUM('3-1'!J354,'3-2'!J354)</f>
        <v>0</v>
      </c>
      <c r="K354" s="521">
        <f>SUM('3-1'!K354,'3-2'!K354)</f>
        <v>0</v>
      </c>
      <c r="L354" s="521">
        <f>SUM('3-1'!L354,'3-2'!L354)</f>
        <v>0</v>
      </c>
      <c r="M354" s="524">
        <f>SUM('3-1'!M354,'3-2'!M354)</f>
        <v>0</v>
      </c>
      <c r="N354" s="523">
        <f>SUM('3-1'!N354,'3-2'!N354)</f>
        <v>0</v>
      </c>
      <c r="O354" s="521">
        <f>SUM('3-1'!O354,'3-2'!O354)</f>
        <v>0</v>
      </c>
      <c r="P354" s="521">
        <f>SUM('3-1'!P354,'3-2'!P354)</f>
        <v>0</v>
      </c>
      <c r="Q354" s="521">
        <f>SUM('3-1'!Q354,'3-2'!Q354)</f>
        <v>0</v>
      </c>
      <c r="R354" s="524">
        <f>SUM('3-1'!R354,'3-2'!R354)</f>
        <v>0</v>
      </c>
      <c r="S354" s="523">
        <f>SUM('3-1'!S354,'3-2'!S354)</f>
        <v>0</v>
      </c>
      <c r="T354" s="521">
        <f>SUM('3-1'!T354,'3-2'!T354)</f>
        <v>0</v>
      </c>
      <c r="U354" s="521">
        <f>SUM('3-1'!U354,'3-2'!U354)</f>
        <v>0</v>
      </c>
      <c r="V354" s="521">
        <f>SUM('3-1'!V354,'3-2'!V354)</f>
        <v>0</v>
      </c>
      <c r="W354" s="524">
        <f>SUM('3-1'!W354,'3-2'!W354)</f>
        <v>0</v>
      </c>
      <c r="X354" s="523">
        <f>SUM('3-1'!X354,'3-2'!X354)</f>
        <v>0</v>
      </c>
      <c r="Y354" s="521">
        <f>SUM('3-1'!Y354,'3-2'!Y354)</f>
        <v>0</v>
      </c>
      <c r="Z354" s="521">
        <f>SUM('3-1'!Z354,'3-2'!Z354)</f>
        <v>0</v>
      </c>
      <c r="AA354" s="521">
        <f>SUM('3-1'!AA354,'3-2'!AA354)</f>
        <v>0</v>
      </c>
      <c r="AB354" s="524">
        <f>SUM('3-1'!AB354,'3-2'!AB354)</f>
        <v>0</v>
      </c>
      <c r="AC354" s="523">
        <f>SUM('3-1'!AC354,'3-2'!AC354)</f>
        <v>0</v>
      </c>
      <c r="AD354" s="521">
        <f>SUM('3-1'!AD354,'3-2'!AD354)</f>
        <v>0</v>
      </c>
      <c r="AE354" s="521">
        <f>SUM('3-1'!AE354,'3-2'!AE354)</f>
        <v>0</v>
      </c>
      <c r="AF354" s="521">
        <f>SUM('3-1'!AF354,'3-2'!AF354)</f>
        <v>0</v>
      </c>
      <c r="AG354" s="524">
        <f>SUM('3-1'!AG354,'3-2'!AG354)</f>
        <v>0</v>
      </c>
      <c r="AH354" s="523">
        <f>SUM('3-1'!AH354,'3-2'!AH354)</f>
        <v>0</v>
      </c>
      <c r="AI354" s="521">
        <f>SUM('3-1'!AI354,'3-2'!AI354)</f>
        <v>0</v>
      </c>
      <c r="AJ354" s="521">
        <f>SUM('3-1'!AJ354,'3-2'!AJ354)</f>
        <v>0</v>
      </c>
      <c r="AK354" s="521">
        <f>SUM('3-1'!AK354,'3-2'!AK354)</f>
        <v>0</v>
      </c>
      <c r="AL354" s="524">
        <f>SUM('3-1'!AL354,'3-2'!AL354)</f>
        <v>0</v>
      </c>
      <c r="AM354" s="523">
        <f>SUM('3-1'!AM354,'3-2'!AM354)</f>
        <v>0</v>
      </c>
      <c r="AN354" s="521">
        <f>SUM('3-1'!AN354,'3-2'!AN354)</f>
        <v>0</v>
      </c>
      <c r="AO354" s="521">
        <f>SUM('3-1'!AO354,'3-2'!AO354)</f>
        <v>0</v>
      </c>
      <c r="AP354" s="521">
        <f>SUM('3-1'!AP354,'3-2'!AP354)</f>
        <v>0</v>
      </c>
      <c r="AQ354" s="524">
        <f>SUM('3-1'!AQ354,'3-2'!AQ354)</f>
        <v>0</v>
      </c>
      <c r="AR354" s="723">
        <f>SUM('3-1'!AR354,'3-2'!AR354)</f>
        <v>0</v>
      </c>
    </row>
    <row r="355" spans="1:44" ht="17.25">
      <c r="A355" s="1651"/>
      <c r="B355" s="1647" t="s">
        <v>73</v>
      </c>
      <c r="C355" s="54" t="s">
        <v>43</v>
      </c>
      <c r="D355" s="242">
        <f t="shared" si="951"/>
        <v>0</v>
      </c>
      <c r="E355" s="259">
        <f t="shared" si="951"/>
        <v>0</v>
      </c>
      <c r="F355" s="259">
        <f t="shared" si="954"/>
        <v>0</v>
      </c>
      <c r="G355" s="259">
        <f t="shared" si="952"/>
        <v>0</v>
      </c>
      <c r="H355" s="258">
        <f t="shared" si="953"/>
        <v>0</v>
      </c>
      <c r="I355" s="264">
        <f>SUM('3-1'!I355,'3-2'!I355)</f>
        <v>0</v>
      </c>
      <c r="J355" s="262">
        <f>SUM('3-1'!J355,'3-2'!J355)</f>
        <v>0</v>
      </c>
      <c r="K355" s="262">
        <f>SUM('3-1'!K355,'3-2'!K355)</f>
        <v>0</v>
      </c>
      <c r="L355" s="262">
        <f>SUM('3-1'!L355,'3-2'!L355)</f>
        <v>0</v>
      </c>
      <c r="M355" s="265">
        <f>SUM('3-1'!M355,'3-2'!M355)</f>
        <v>0</v>
      </c>
      <c r="N355" s="264">
        <f>SUM('3-1'!N355,'3-2'!N355)</f>
        <v>0</v>
      </c>
      <c r="O355" s="262">
        <f>SUM('3-1'!O355,'3-2'!O355)</f>
        <v>0</v>
      </c>
      <c r="P355" s="262">
        <f>SUM('3-1'!P355,'3-2'!P355)</f>
        <v>0</v>
      </c>
      <c r="Q355" s="262">
        <f>SUM('3-1'!Q355,'3-2'!Q355)</f>
        <v>0</v>
      </c>
      <c r="R355" s="265">
        <f>SUM('3-1'!R355,'3-2'!R355)</f>
        <v>0</v>
      </c>
      <c r="S355" s="264">
        <f>SUM('3-1'!S355,'3-2'!S355)</f>
        <v>0</v>
      </c>
      <c r="T355" s="262">
        <f>SUM('3-1'!T355,'3-2'!T355)</f>
        <v>0</v>
      </c>
      <c r="U355" s="262">
        <f>SUM('3-1'!U355,'3-2'!U355)</f>
        <v>0</v>
      </c>
      <c r="V355" s="262">
        <f>SUM('3-1'!V355,'3-2'!V355)</f>
        <v>0</v>
      </c>
      <c r="W355" s="265">
        <f>SUM('3-1'!W355,'3-2'!W355)</f>
        <v>0</v>
      </c>
      <c r="X355" s="264">
        <f>SUM('3-1'!X355,'3-2'!X355)</f>
        <v>0</v>
      </c>
      <c r="Y355" s="262">
        <f>SUM('3-1'!Y355,'3-2'!Y355)</f>
        <v>0</v>
      </c>
      <c r="Z355" s="262">
        <f>SUM('3-1'!Z355,'3-2'!Z355)</f>
        <v>0</v>
      </c>
      <c r="AA355" s="262">
        <f>SUM('3-1'!AA355,'3-2'!AA355)</f>
        <v>0</v>
      </c>
      <c r="AB355" s="265">
        <f>SUM('3-1'!AB355,'3-2'!AB355)</f>
        <v>0</v>
      </c>
      <c r="AC355" s="264">
        <f>SUM('3-1'!AC355,'3-2'!AC355)</f>
        <v>0</v>
      </c>
      <c r="AD355" s="262">
        <f>SUM('3-1'!AD355,'3-2'!AD355)</f>
        <v>0</v>
      </c>
      <c r="AE355" s="262">
        <f>SUM('3-1'!AE355,'3-2'!AE355)</f>
        <v>0</v>
      </c>
      <c r="AF355" s="262">
        <f>SUM('3-1'!AF355,'3-2'!AF355)</f>
        <v>0</v>
      </c>
      <c r="AG355" s="265">
        <f>SUM('3-1'!AG355,'3-2'!AG355)</f>
        <v>0</v>
      </c>
      <c r="AH355" s="264">
        <f>SUM('3-1'!AH355,'3-2'!AH355)</f>
        <v>0</v>
      </c>
      <c r="AI355" s="262">
        <f>SUM('3-1'!AI355,'3-2'!AI355)</f>
        <v>0</v>
      </c>
      <c r="AJ355" s="262">
        <f>SUM('3-1'!AJ355,'3-2'!AJ355)</f>
        <v>0</v>
      </c>
      <c r="AK355" s="262">
        <f>SUM('3-1'!AK355,'3-2'!AK355)</f>
        <v>0</v>
      </c>
      <c r="AL355" s="265">
        <f>SUM('3-1'!AL355,'3-2'!AL355)</f>
        <v>0</v>
      </c>
      <c r="AM355" s="264">
        <f>SUM('3-1'!AM355,'3-2'!AM355)</f>
        <v>0</v>
      </c>
      <c r="AN355" s="262">
        <f>SUM('3-1'!AN355,'3-2'!AN355)</f>
        <v>0</v>
      </c>
      <c r="AO355" s="262">
        <f>SUM('3-1'!AO355,'3-2'!AO355)</f>
        <v>0</v>
      </c>
      <c r="AP355" s="262">
        <f>SUM('3-1'!AP355,'3-2'!AP355)</f>
        <v>0</v>
      </c>
      <c r="AQ355" s="265">
        <f>SUM('3-1'!AQ355,'3-2'!AQ355)</f>
        <v>0</v>
      </c>
      <c r="AR355" s="721">
        <f>SUM('3-1'!AR355,'3-2'!AR355)</f>
        <v>0</v>
      </c>
    </row>
    <row r="356" spans="1:44" ht="17.25">
      <c r="A356" s="1651"/>
      <c r="B356" s="1646"/>
      <c r="C356" s="40" t="s">
        <v>44</v>
      </c>
      <c r="D356" s="279">
        <f t="shared" si="951"/>
        <v>0</v>
      </c>
      <c r="E356" s="513">
        <f t="shared" si="951"/>
        <v>0</v>
      </c>
      <c r="F356" s="513">
        <f t="shared" si="954"/>
        <v>0</v>
      </c>
      <c r="G356" s="513">
        <f t="shared" si="952"/>
        <v>0</v>
      </c>
      <c r="H356" s="514">
        <f t="shared" si="953"/>
        <v>0</v>
      </c>
      <c r="I356" s="523">
        <f>SUM('3-1'!I356,'3-2'!I356)</f>
        <v>0</v>
      </c>
      <c r="J356" s="521">
        <f>SUM('3-1'!J356,'3-2'!J356)</f>
        <v>0</v>
      </c>
      <c r="K356" s="521">
        <f>SUM('3-1'!K356,'3-2'!K356)</f>
        <v>0</v>
      </c>
      <c r="L356" s="521">
        <f>SUM('3-1'!L356,'3-2'!L356)</f>
        <v>0</v>
      </c>
      <c r="M356" s="524">
        <f>SUM('3-1'!M356,'3-2'!M356)</f>
        <v>0</v>
      </c>
      <c r="N356" s="523">
        <f>SUM('3-1'!N356,'3-2'!N356)</f>
        <v>0</v>
      </c>
      <c r="O356" s="521">
        <f>SUM('3-1'!O356,'3-2'!O356)</f>
        <v>0</v>
      </c>
      <c r="P356" s="521">
        <f>SUM('3-1'!P356,'3-2'!P356)</f>
        <v>0</v>
      </c>
      <c r="Q356" s="521">
        <f>SUM('3-1'!Q356,'3-2'!Q356)</f>
        <v>0</v>
      </c>
      <c r="R356" s="524">
        <f>SUM('3-1'!R356,'3-2'!R356)</f>
        <v>0</v>
      </c>
      <c r="S356" s="523">
        <f>SUM('3-1'!S356,'3-2'!S356)</f>
        <v>0</v>
      </c>
      <c r="T356" s="521">
        <f>SUM('3-1'!T356,'3-2'!T356)</f>
        <v>0</v>
      </c>
      <c r="U356" s="521">
        <f>SUM('3-1'!U356,'3-2'!U356)</f>
        <v>0</v>
      </c>
      <c r="V356" s="521">
        <f>SUM('3-1'!V356,'3-2'!V356)</f>
        <v>0</v>
      </c>
      <c r="W356" s="524">
        <f>SUM('3-1'!W356,'3-2'!W356)</f>
        <v>0</v>
      </c>
      <c r="X356" s="523">
        <f>SUM('3-1'!X356,'3-2'!X356)</f>
        <v>0</v>
      </c>
      <c r="Y356" s="521">
        <f>SUM('3-1'!Y356,'3-2'!Y356)</f>
        <v>0</v>
      </c>
      <c r="Z356" s="521">
        <f>SUM('3-1'!Z356,'3-2'!Z356)</f>
        <v>0</v>
      </c>
      <c r="AA356" s="521">
        <f>SUM('3-1'!AA356,'3-2'!AA356)</f>
        <v>0</v>
      </c>
      <c r="AB356" s="524">
        <f>SUM('3-1'!AB356,'3-2'!AB356)</f>
        <v>0</v>
      </c>
      <c r="AC356" s="523">
        <f>SUM('3-1'!AC356,'3-2'!AC356)</f>
        <v>0</v>
      </c>
      <c r="AD356" s="521">
        <f>SUM('3-1'!AD356,'3-2'!AD356)</f>
        <v>0</v>
      </c>
      <c r="AE356" s="521">
        <f>SUM('3-1'!AE356,'3-2'!AE356)</f>
        <v>0</v>
      </c>
      <c r="AF356" s="521">
        <f>SUM('3-1'!AF356,'3-2'!AF356)</f>
        <v>0</v>
      </c>
      <c r="AG356" s="524">
        <f>SUM('3-1'!AG356,'3-2'!AG356)</f>
        <v>0</v>
      </c>
      <c r="AH356" s="523">
        <f>SUM('3-1'!AH356,'3-2'!AH356)</f>
        <v>0</v>
      </c>
      <c r="AI356" s="521">
        <f>SUM('3-1'!AI356,'3-2'!AI356)</f>
        <v>0</v>
      </c>
      <c r="AJ356" s="521">
        <f>SUM('3-1'!AJ356,'3-2'!AJ356)</f>
        <v>0</v>
      </c>
      <c r="AK356" s="521">
        <f>SUM('3-1'!AK356,'3-2'!AK356)</f>
        <v>0</v>
      </c>
      <c r="AL356" s="524">
        <f>SUM('3-1'!AL356,'3-2'!AL356)</f>
        <v>0</v>
      </c>
      <c r="AM356" s="523">
        <f>SUM('3-1'!AM356,'3-2'!AM356)</f>
        <v>0</v>
      </c>
      <c r="AN356" s="521">
        <f>SUM('3-1'!AN356,'3-2'!AN356)</f>
        <v>0</v>
      </c>
      <c r="AO356" s="521">
        <f>SUM('3-1'!AO356,'3-2'!AO356)</f>
        <v>0</v>
      </c>
      <c r="AP356" s="521">
        <f>SUM('3-1'!AP356,'3-2'!AP356)</f>
        <v>0</v>
      </c>
      <c r="AQ356" s="524">
        <f>SUM('3-1'!AQ356,'3-2'!AQ356)</f>
        <v>0</v>
      </c>
      <c r="AR356" s="723">
        <f>SUM('3-1'!AR356,'3-2'!AR356)</f>
        <v>0</v>
      </c>
    </row>
    <row r="357" spans="1:44" ht="17.25">
      <c r="A357" s="1651"/>
      <c r="B357" s="1647" t="s">
        <v>74</v>
      </c>
      <c r="C357" s="54" t="s">
        <v>43</v>
      </c>
      <c r="D357" s="242">
        <f t="shared" si="951"/>
        <v>0</v>
      </c>
      <c r="E357" s="259">
        <f t="shared" si="951"/>
        <v>0</v>
      </c>
      <c r="F357" s="259">
        <f t="shared" si="954"/>
        <v>0</v>
      </c>
      <c r="G357" s="259">
        <f t="shared" si="952"/>
        <v>0</v>
      </c>
      <c r="H357" s="258">
        <f t="shared" si="953"/>
        <v>0</v>
      </c>
      <c r="I357" s="264">
        <f>SUM('3-1'!I357,'3-2'!I357)</f>
        <v>0</v>
      </c>
      <c r="J357" s="262">
        <f>SUM('3-1'!J357,'3-2'!J357)</f>
        <v>0</v>
      </c>
      <c r="K357" s="262">
        <f>SUM('3-1'!K357,'3-2'!K357)</f>
        <v>0</v>
      </c>
      <c r="L357" s="262">
        <f>SUM('3-1'!L357,'3-2'!L357)</f>
        <v>0</v>
      </c>
      <c r="M357" s="265">
        <f>SUM('3-1'!M357,'3-2'!M357)</f>
        <v>0</v>
      </c>
      <c r="N357" s="264">
        <f>SUM('3-1'!N357,'3-2'!N357)</f>
        <v>0</v>
      </c>
      <c r="O357" s="262">
        <f>SUM('3-1'!O357,'3-2'!O357)</f>
        <v>0</v>
      </c>
      <c r="P357" s="262">
        <f>SUM('3-1'!P357,'3-2'!P357)</f>
        <v>0</v>
      </c>
      <c r="Q357" s="262">
        <f>SUM('3-1'!Q357,'3-2'!Q357)</f>
        <v>0</v>
      </c>
      <c r="R357" s="265">
        <f>SUM('3-1'!R357,'3-2'!R357)</f>
        <v>0</v>
      </c>
      <c r="S357" s="264">
        <f>SUM('3-1'!S357,'3-2'!S357)</f>
        <v>0</v>
      </c>
      <c r="T357" s="262">
        <f>SUM('3-1'!T357,'3-2'!T357)</f>
        <v>0</v>
      </c>
      <c r="U357" s="262">
        <f>SUM('3-1'!U357,'3-2'!U357)</f>
        <v>0</v>
      </c>
      <c r="V357" s="262">
        <f>SUM('3-1'!V357,'3-2'!V357)</f>
        <v>0</v>
      </c>
      <c r="W357" s="265">
        <f>SUM('3-1'!W357,'3-2'!W357)</f>
        <v>0</v>
      </c>
      <c r="X357" s="264">
        <f>SUM('3-1'!X357,'3-2'!X357)</f>
        <v>0</v>
      </c>
      <c r="Y357" s="262">
        <f>SUM('3-1'!Y357,'3-2'!Y357)</f>
        <v>0</v>
      </c>
      <c r="Z357" s="262">
        <f>SUM('3-1'!Z357,'3-2'!Z357)</f>
        <v>0</v>
      </c>
      <c r="AA357" s="262">
        <f>SUM('3-1'!AA357,'3-2'!AA357)</f>
        <v>0</v>
      </c>
      <c r="AB357" s="265">
        <f>SUM('3-1'!AB357,'3-2'!AB357)</f>
        <v>0</v>
      </c>
      <c r="AC357" s="264">
        <f>SUM('3-1'!AC357,'3-2'!AC357)</f>
        <v>0</v>
      </c>
      <c r="AD357" s="262">
        <f>SUM('3-1'!AD357,'3-2'!AD357)</f>
        <v>0</v>
      </c>
      <c r="AE357" s="262">
        <f>SUM('3-1'!AE357,'3-2'!AE357)</f>
        <v>0</v>
      </c>
      <c r="AF357" s="262">
        <f>SUM('3-1'!AF357,'3-2'!AF357)</f>
        <v>0</v>
      </c>
      <c r="AG357" s="265">
        <f>SUM('3-1'!AG357,'3-2'!AG357)</f>
        <v>0</v>
      </c>
      <c r="AH357" s="264">
        <f>SUM('3-1'!AH357,'3-2'!AH357)</f>
        <v>0</v>
      </c>
      <c r="AI357" s="262">
        <f>SUM('3-1'!AI357,'3-2'!AI357)</f>
        <v>0</v>
      </c>
      <c r="AJ357" s="262">
        <f>SUM('3-1'!AJ357,'3-2'!AJ357)</f>
        <v>0</v>
      </c>
      <c r="AK357" s="262">
        <f>SUM('3-1'!AK357,'3-2'!AK357)</f>
        <v>0</v>
      </c>
      <c r="AL357" s="265">
        <f>SUM('3-1'!AL357,'3-2'!AL357)</f>
        <v>0</v>
      </c>
      <c r="AM357" s="264">
        <f>SUM('3-1'!AM357,'3-2'!AM357)</f>
        <v>0</v>
      </c>
      <c r="AN357" s="262">
        <f>SUM('3-1'!AN357,'3-2'!AN357)</f>
        <v>0</v>
      </c>
      <c r="AO357" s="262">
        <f>SUM('3-1'!AO357,'3-2'!AO357)</f>
        <v>0</v>
      </c>
      <c r="AP357" s="262">
        <f>SUM('3-1'!AP357,'3-2'!AP357)</f>
        <v>0</v>
      </c>
      <c r="AQ357" s="265">
        <f>SUM('3-1'!AQ357,'3-2'!AQ357)</f>
        <v>0</v>
      </c>
      <c r="AR357" s="721">
        <f>SUM('3-1'!AR357,'3-2'!AR357)</f>
        <v>0</v>
      </c>
    </row>
    <row r="358" spans="1:44" ht="17.25">
      <c r="A358" s="1651"/>
      <c r="B358" s="1646"/>
      <c r="C358" s="40" t="s">
        <v>44</v>
      </c>
      <c r="D358" s="279">
        <f t="shared" si="951"/>
        <v>0</v>
      </c>
      <c r="E358" s="513">
        <f t="shared" si="951"/>
        <v>0</v>
      </c>
      <c r="F358" s="513">
        <f t="shared" si="954"/>
        <v>0</v>
      </c>
      <c r="G358" s="513">
        <f t="shared" si="952"/>
        <v>0</v>
      </c>
      <c r="H358" s="514">
        <f t="shared" si="953"/>
        <v>0</v>
      </c>
      <c r="I358" s="523">
        <f>SUM('3-1'!I358,'3-2'!I358)</f>
        <v>0</v>
      </c>
      <c r="J358" s="521">
        <f>SUM('3-1'!J358,'3-2'!J358)</f>
        <v>0</v>
      </c>
      <c r="K358" s="521">
        <f>SUM('3-1'!K358,'3-2'!K358)</f>
        <v>0</v>
      </c>
      <c r="L358" s="521">
        <f>SUM('3-1'!L358,'3-2'!L358)</f>
        <v>0</v>
      </c>
      <c r="M358" s="524">
        <f>SUM('3-1'!M358,'3-2'!M358)</f>
        <v>0</v>
      </c>
      <c r="N358" s="523">
        <f>SUM('3-1'!N358,'3-2'!N358)</f>
        <v>0</v>
      </c>
      <c r="O358" s="521">
        <f>SUM('3-1'!O358,'3-2'!O358)</f>
        <v>0</v>
      </c>
      <c r="P358" s="521">
        <f>SUM('3-1'!P358,'3-2'!P358)</f>
        <v>0</v>
      </c>
      <c r="Q358" s="521">
        <f>SUM('3-1'!Q358,'3-2'!Q358)</f>
        <v>0</v>
      </c>
      <c r="R358" s="524">
        <f>SUM('3-1'!R358,'3-2'!R358)</f>
        <v>0</v>
      </c>
      <c r="S358" s="523">
        <f>SUM('3-1'!S358,'3-2'!S358)</f>
        <v>0</v>
      </c>
      <c r="T358" s="521">
        <f>SUM('3-1'!T358,'3-2'!T358)</f>
        <v>0</v>
      </c>
      <c r="U358" s="521">
        <f>SUM('3-1'!U358,'3-2'!U358)</f>
        <v>0</v>
      </c>
      <c r="V358" s="521">
        <f>SUM('3-1'!V358,'3-2'!V358)</f>
        <v>0</v>
      </c>
      <c r="W358" s="524">
        <f>SUM('3-1'!W358,'3-2'!W358)</f>
        <v>0</v>
      </c>
      <c r="X358" s="523">
        <f>SUM('3-1'!X358,'3-2'!X358)</f>
        <v>0</v>
      </c>
      <c r="Y358" s="521">
        <f>SUM('3-1'!Y358,'3-2'!Y358)</f>
        <v>0</v>
      </c>
      <c r="Z358" s="521">
        <f>SUM('3-1'!Z358,'3-2'!Z358)</f>
        <v>0</v>
      </c>
      <c r="AA358" s="521">
        <f>SUM('3-1'!AA358,'3-2'!AA358)</f>
        <v>0</v>
      </c>
      <c r="AB358" s="524">
        <f>SUM('3-1'!AB358,'3-2'!AB358)</f>
        <v>0</v>
      </c>
      <c r="AC358" s="523">
        <f>SUM('3-1'!AC358,'3-2'!AC358)</f>
        <v>0</v>
      </c>
      <c r="AD358" s="521">
        <f>SUM('3-1'!AD358,'3-2'!AD358)</f>
        <v>0</v>
      </c>
      <c r="AE358" s="521">
        <f>SUM('3-1'!AE358,'3-2'!AE358)</f>
        <v>0</v>
      </c>
      <c r="AF358" s="521">
        <f>SUM('3-1'!AF358,'3-2'!AF358)</f>
        <v>0</v>
      </c>
      <c r="AG358" s="524">
        <f>SUM('3-1'!AG358,'3-2'!AG358)</f>
        <v>0</v>
      </c>
      <c r="AH358" s="523">
        <f>SUM('3-1'!AH358,'3-2'!AH358)</f>
        <v>0</v>
      </c>
      <c r="AI358" s="521">
        <f>SUM('3-1'!AI358,'3-2'!AI358)</f>
        <v>0</v>
      </c>
      <c r="AJ358" s="521">
        <f>SUM('3-1'!AJ358,'3-2'!AJ358)</f>
        <v>0</v>
      </c>
      <c r="AK358" s="521">
        <f>SUM('3-1'!AK358,'3-2'!AK358)</f>
        <v>0</v>
      </c>
      <c r="AL358" s="524">
        <f>SUM('3-1'!AL358,'3-2'!AL358)</f>
        <v>0</v>
      </c>
      <c r="AM358" s="523">
        <f>SUM('3-1'!AM358,'3-2'!AM358)</f>
        <v>0</v>
      </c>
      <c r="AN358" s="521">
        <f>SUM('3-1'!AN358,'3-2'!AN358)</f>
        <v>0</v>
      </c>
      <c r="AO358" s="521">
        <f>SUM('3-1'!AO358,'3-2'!AO358)</f>
        <v>0</v>
      </c>
      <c r="AP358" s="521">
        <f>SUM('3-1'!AP358,'3-2'!AP358)</f>
        <v>0</v>
      </c>
      <c r="AQ358" s="524">
        <f>SUM('3-1'!AQ358,'3-2'!AQ358)</f>
        <v>0</v>
      </c>
      <c r="AR358" s="723">
        <f>SUM('3-1'!AR358,'3-2'!AR358)</f>
        <v>0</v>
      </c>
    </row>
    <row r="359" spans="1:44" ht="17.25">
      <c r="A359" s="1651"/>
      <c r="B359" s="1648" t="s">
        <v>75</v>
      </c>
      <c r="C359" s="54" t="s">
        <v>43</v>
      </c>
      <c r="D359" s="242">
        <f t="shared" si="951"/>
        <v>0</v>
      </c>
      <c r="E359" s="259">
        <f t="shared" si="951"/>
        <v>0</v>
      </c>
      <c r="F359" s="259">
        <f t="shared" si="954"/>
        <v>0</v>
      </c>
      <c r="G359" s="259">
        <f t="shared" si="952"/>
        <v>0</v>
      </c>
      <c r="H359" s="258">
        <f t="shared" si="953"/>
        <v>0</v>
      </c>
      <c r="I359" s="264">
        <f>SUM('3-1'!I359,'3-2'!I359)</f>
        <v>0</v>
      </c>
      <c r="J359" s="262">
        <f>SUM('3-1'!J359,'3-2'!J359)</f>
        <v>0</v>
      </c>
      <c r="K359" s="262">
        <f>SUM('3-1'!K359,'3-2'!K359)</f>
        <v>0</v>
      </c>
      <c r="L359" s="262">
        <f>SUM('3-1'!L359,'3-2'!L359)</f>
        <v>0</v>
      </c>
      <c r="M359" s="265">
        <f>SUM('3-1'!M359,'3-2'!M359)</f>
        <v>0</v>
      </c>
      <c r="N359" s="264">
        <f>SUM('3-1'!N359,'3-2'!N359)</f>
        <v>0</v>
      </c>
      <c r="O359" s="262">
        <f>SUM('3-1'!O359,'3-2'!O359)</f>
        <v>0</v>
      </c>
      <c r="P359" s="262">
        <f>SUM('3-1'!P359,'3-2'!P359)</f>
        <v>0</v>
      </c>
      <c r="Q359" s="262">
        <f>SUM('3-1'!Q359,'3-2'!Q359)</f>
        <v>0</v>
      </c>
      <c r="R359" s="265">
        <f>SUM('3-1'!R359,'3-2'!R359)</f>
        <v>0</v>
      </c>
      <c r="S359" s="264">
        <f>SUM('3-1'!S359,'3-2'!S359)</f>
        <v>0</v>
      </c>
      <c r="T359" s="262">
        <f>SUM('3-1'!T359,'3-2'!T359)</f>
        <v>0</v>
      </c>
      <c r="U359" s="262">
        <f>SUM('3-1'!U359,'3-2'!U359)</f>
        <v>0</v>
      </c>
      <c r="V359" s="262">
        <f>SUM('3-1'!V359,'3-2'!V359)</f>
        <v>0</v>
      </c>
      <c r="W359" s="265">
        <f>SUM('3-1'!W359,'3-2'!W359)</f>
        <v>0</v>
      </c>
      <c r="X359" s="264">
        <f>SUM('3-1'!X359,'3-2'!X359)</f>
        <v>0</v>
      </c>
      <c r="Y359" s="262">
        <f>SUM('3-1'!Y359,'3-2'!Y359)</f>
        <v>0</v>
      </c>
      <c r="Z359" s="262">
        <f>SUM('3-1'!Z359,'3-2'!Z359)</f>
        <v>0</v>
      </c>
      <c r="AA359" s="262">
        <f>SUM('3-1'!AA359,'3-2'!AA359)</f>
        <v>0</v>
      </c>
      <c r="AB359" s="265">
        <f>SUM('3-1'!AB359,'3-2'!AB359)</f>
        <v>0</v>
      </c>
      <c r="AC359" s="264">
        <f>SUM('3-1'!AC359,'3-2'!AC359)</f>
        <v>0</v>
      </c>
      <c r="AD359" s="262">
        <f>SUM('3-1'!AD359,'3-2'!AD359)</f>
        <v>0</v>
      </c>
      <c r="AE359" s="262">
        <f>SUM('3-1'!AE359,'3-2'!AE359)</f>
        <v>0</v>
      </c>
      <c r="AF359" s="262">
        <f>SUM('3-1'!AF359,'3-2'!AF359)</f>
        <v>0</v>
      </c>
      <c r="AG359" s="265">
        <f>SUM('3-1'!AG359,'3-2'!AG359)</f>
        <v>0</v>
      </c>
      <c r="AH359" s="264">
        <f>SUM('3-1'!AH359,'3-2'!AH359)</f>
        <v>0</v>
      </c>
      <c r="AI359" s="262">
        <f>SUM('3-1'!AI359,'3-2'!AI359)</f>
        <v>0</v>
      </c>
      <c r="AJ359" s="262">
        <f>SUM('3-1'!AJ359,'3-2'!AJ359)</f>
        <v>0</v>
      </c>
      <c r="AK359" s="262">
        <f>SUM('3-1'!AK359,'3-2'!AK359)</f>
        <v>0</v>
      </c>
      <c r="AL359" s="265">
        <f>SUM('3-1'!AL359,'3-2'!AL359)</f>
        <v>0</v>
      </c>
      <c r="AM359" s="264">
        <f>SUM('3-1'!AM359,'3-2'!AM359)</f>
        <v>0</v>
      </c>
      <c r="AN359" s="262">
        <f>SUM('3-1'!AN359,'3-2'!AN359)</f>
        <v>0</v>
      </c>
      <c r="AO359" s="262">
        <f>SUM('3-1'!AO359,'3-2'!AO359)</f>
        <v>0</v>
      </c>
      <c r="AP359" s="262">
        <f>SUM('3-1'!AP359,'3-2'!AP359)</f>
        <v>0</v>
      </c>
      <c r="AQ359" s="265">
        <f>SUM('3-1'!AQ359,'3-2'!AQ359)</f>
        <v>0</v>
      </c>
      <c r="AR359" s="721">
        <f>SUM('3-1'!AR359,'3-2'!AR359)</f>
        <v>0</v>
      </c>
    </row>
    <row r="360" spans="1:44" ht="18" thickBot="1">
      <c r="A360" s="1652"/>
      <c r="B360" s="1649"/>
      <c r="C360" s="45" t="s">
        <v>44</v>
      </c>
      <c r="D360" s="251">
        <f t="shared" si="951"/>
        <v>0</v>
      </c>
      <c r="E360" s="268">
        <f t="shared" si="951"/>
        <v>0</v>
      </c>
      <c r="F360" s="259">
        <f t="shared" si="954"/>
        <v>0</v>
      </c>
      <c r="G360" s="259">
        <f t="shared" si="952"/>
        <v>0</v>
      </c>
      <c r="H360" s="258">
        <f t="shared" si="953"/>
        <v>0</v>
      </c>
      <c r="I360" s="273">
        <f>SUM('3-1'!I360,'3-2'!I360)</f>
        <v>0</v>
      </c>
      <c r="J360" s="271">
        <f>SUM('3-1'!J360,'3-2'!J360)</f>
        <v>0</v>
      </c>
      <c r="K360" s="271">
        <f>SUM('3-1'!K360,'3-2'!K360)</f>
        <v>0</v>
      </c>
      <c r="L360" s="271">
        <f>SUM('3-1'!L360,'3-2'!L360)</f>
        <v>0</v>
      </c>
      <c r="M360" s="274">
        <f>SUM('3-1'!M360,'3-2'!M360)</f>
        <v>0</v>
      </c>
      <c r="N360" s="273">
        <f>SUM('3-1'!N360,'3-2'!N360)</f>
        <v>0</v>
      </c>
      <c r="O360" s="271">
        <f>SUM('3-1'!O360,'3-2'!O360)</f>
        <v>0</v>
      </c>
      <c r="P360" s="271">
        <f>SUM('3-1'!P360,'3-2'!P360)</f>
        <v>0</v>
      </c>
      <c r="Q360" s="271">
        <f>SUM('3-1'!Q360,'3-2'!Q360)</f>
        <v>0</v>
      </c>
      <c r="R360" s="274">
        <f>SUM('3-1'!R360,'3-2'!R360)</f>
        <v>0</v>
      </c>
      <c r="S360" s="273">
        <f>SUM('3-1'!S360,'3-2'!S360)</f>
        <v>0</v>
      </c>
      <c r="T360" s="271">
        <f>SUM('3-1'!T360,'3-2'!T360)</f>
        <v>0</v>
      </c>
      <c r="U360" s="271">
        <f>SUM('3-1'!U360,'3-2'!U360)</f>
        <v>0</v>
      </c>
      <c r="V360" s="271">
        <f>SUM('3-1'!V360,'3-2'!V360)</f>
        <v>0</v>
      </c>
      <c r="W360" s="274">
        <f>SUM('3-1'!W360,'3-2'!W360)</f>
        <v>0</v>
      </c>
      <c r="X360" s="273">
        <f>SUM('3-1'!X360,'3-2'!X360)</f>
        <v>0</v>
      </c>
      <c r="Y360" s="271">
        <f>SUM('3-1'!Y360,'3-2'!Y360)</f>
        <v>0</v>
      </c>
      <c r="Z360" s="271">
        <f>SUM('3-1'!Z360,'3-2'!Z360)</f>
        <v>0</v>
      </c>
      <c r="AA360" s="271">
        <f>SUM('3-1'!AA360,'3-2'!AA360)</f>
        <v>0</v>
      </c>
      <c r="AB360" s="274">
        <f>SUM('3-1'!AB360,'3-2'!AB360)</f>
        <v>0</v>
      </c>
      <c r="AC360" s="273">
        <f>SUM('3-1'!AC360,'3-2'!AC360)</f>
        <v>0</v>
      </c>
      <c r="AD360" s="271">
        <f>SUM('3-1'!AD360,'3-2'!AD360)</f>
        <v>0</v>
      </c>
      <c r="AE360" s="271">
        <f>SUM('3-1'!AE360,'3-2'!AE360)</f>
        <v>0</v>
      </c>
      <c r="AF360" s="271">
        <f>SUM('3-1'!AF360,'3-2'!AF360)</f>
        <v>0</v>
      </c>
      <c r="AG360" s="274">
        <f>SUM('3-1'!AG360,'3-2'!AG360)</f>
        <v>0</v>
      </c>
      <c r="AH360" s="273">
        <f>SUM('3-1'!AH360,'3-2'!AH360)</f>
        <v>0</v>
      </c>
      <c r="AI360" s="271">
        <f>SUM('3-1'!AI360,'3-2'!AI360)</f>
        <v>0</v>
      </c>
      <c r="AJ360" s="271">
        <f>SUM('3-1'!AJ360,'3-2'!AJ360)</f>
        <v>0</v>
      </c>
      <c r="AK360" s="271">
        <f>SUM('3-1'!AK360,'3-2'!AK360)</f>
        <v>0</v>
      </c>
      <c r="AL360" s="274">
        <f>SUM('3-1'!AL360,'3-2'!AL360)</f>
        <v>0</v>
      </c>
      <c r="AM360" s="273">
        <f>SUM('3-1'!AM360,'3-2'!AM360)</f>
        <v>0</v>
      </c>
      <c r="AN360" s="271">
        <f>SUM('3-1'!AN360,'3-2'!AN360)</f>
        <v>0</v>
      </c>
      <c r="AO360" s="271">
        <f>SUM('3-1'!AO360,'3-2'!AO360)</f>
        <v>0</v>
      </c>
      <c r="AP360" s="271">
        <f>SUM('3-1'!AP360,'3-2'!AP360)</f>
        <v>0</v>
      </c>
      <c r="AQ360" s="274">
        <f>SUM('3-1'!AQ360,'3-2'!AQ360)</f>
        <v>0</v>
      </c>
      <c r="AR360" s="721">
        <f>SUM('3-1'!AR360,'3-2'!AR360)</f>
        <v>0</v>
      </c>
    </row>
    <row r="361" spans="1:44" ht="17.25">
      <c r="A361" s="1650" t="s">
        <v>161</v>
      </c>
      <c r="B361" s="1645" t="s">
        <v>69</v>
      </c>
      <c r="C361" s="183" t="s">
        <v>43</v>
      </c>
      <c r="D361" s="234">
        <f>SUM(I361,N361,S361,X361,AC361,AH361,AM361)</f>
        <v>4</v>
      </c>
      <c r="E361" s="323">
        <f>SUM(J361,O361,T361,Y361,AD361,AI361,AN361)</f>
        <v>4</v>
      </c>
      <c r="F361" s="323">
        <f>G361+H361</f>
        <v>396</v>
      </c>
      <c r="G361" s="323">
        <f t="shared" ref="G361:G362" si="955">SUM(L361,Q361,V361,AA361,AF361,AK361,AP361)</f>
        <v>259</v>
      </c>
      <c r="H361" s="235">
        <f t="shared" ref="H361:H362" si="956">SUM(M361,R361,W361,AB361,AG361,AL361,AQ361)</f>
        <v>137</v>
      </c>
      <c r="I361" s="236">
        <f>SUM(I363,I365,I367,I369,I371,I373)</f>
        <v>0</v>
      </c>
      <c r="J361" s="237">
        <f>SUM(J363,J365,J367,J369,J371,J373)</f>
        <v>0</v>
      </c>
      <c r="K361" s="237">
        <f>L361+M361</f>
        <v>0</v>
      </c>
      <c r="L361" s="237">
        <f t="shared" ref="L361:M361" si="957">SUM(L363,L365,L367,L369,L371,L373)</f>
        <v>0</v>
      </c>
      <c r="M361" s="238">
        <f t="shared" si="957"/>
        <v>0</v>
      </c>
      <c r="N361" s="236">
        <f>SUM(N363,N365,N367,N369,N371,N373)</f>
        <v>0</v>
      </c>
      <c r="O361" s="237">
        <f>SUM(O363,O365,O367,O369,O371,O373)</f>
        <v>0</v>
      </c>
      <c r="P361" s="237">
        <f>Q361+R361</f>
        <v>0</v>
      </c>
      <c r="Q361" s="237">
        <f t="shared" ref="Q361:R361" si="958">SUM(Q363,Q365,Q367,Q369,Q371,Q373)</f>
        <v>0</v>
      </c>
      <c r="R361" s="238">
        <f t="shared" si="958"/>
        <v>0</v>
      </c>
      <c r="S361" s="236">
        <f>SUM(S363,S365,S367,S369,S371,S373)</f>
        <v>0</v>
      </c>
      <c r="T361" s="237">
        <f>SUM(T363,T365,T367,T369,T371,T373)</f>
        <v>0</v>
      </c>
      <c r="U361" s="237">
        <f>V361+W361</f>
        <v>0</v>
      </c>
      <c r="V361" s="237">
        <f t="shared" ref="V361:X361" si="959">SUM(V363,V365,V367,V369,V371,V373)</f>
        <v>0</v>
      </c>
      <c r="W361" s="238">
        <f t="shared" si="959"/>
        <v>0</v>
      </c>
      <c r="X361" s="236">
        <f t="shared" si="959"/>
        <v>0</v>
      </c>
      <c r="Y361" s="237">
        <f t="shared" ref="Y361" si="960">SUM(Y363,Y365,Y367,Y369,Y371,Y373)</f>
        <v>0</v>
      </c>
      <c r="Z361" s="237">
        <f>AA361+AB361</f>
        <v>0</v>
      </c>
      <c r="AA361" s="237">
        <f t="shared" ref="AA361:AC361" si="961">SUM(AA363,AA365,AA367,AA369,AA371,AA373)</f>
        <v>0</v>
      </c>
      <c r="AB361" s="238">
        <f t="shared" si="961"/>
        <v>0</v>
      </c>
      <c r="AC361" s="236">
        <f t="shared" si="961"/>
        <v>0</v>
      </c>
      <c r="AD361" s="237">
        <f t="shared" ref="AD361" si="962">SUM(AD363,AD365,AD367,AD369,AD371,AD373)</f>
        <v>0</v>
      </c>
      <c r="AE361" s="237">
        <f>AF361+AG361</f>
        <v>0</v>
      </c>
      <c r="AF361" s="237">
        <f t="shared" ref="AF361:AH361" si="963">SUM(AF363,AF365,AF367,AF369,AF371,AF373)</f>
        <v>0</v>
      </c>
      <c r="AG361" s="238">
        <f t="shared" si="963"/>
        <v>0</v>
      </c>
      <c r="AH361" s="236">
        <f t="shared" si="963"/>
        <v>0</v>
      </c>
      <c r="AI361" s="237">
        <f t="shared" ref="AI361" si="964">SUM(AI363,AI365,AI367,AI369,AI371,AI373)</f>
        <v>0</v>
      </c>
      <c r="AJ361" s="237">
        <f>AK361+AL361</f>
        <v>0</v>
      </c>
      <c r="AK361" s="237">
        <f t="shared" ref="AK361:AM361" si="965">SUM(AK363,AK365,AK367,AK369,AK371,AK373)</f>
        <v>0</v>
      </c>
      <c r="AL361" s="238">
        <f t="shared" si="965"/>
        <v>0</v>
      </c>
      <c r="AM361" s="236">
        <f t="shared" si="965"/>
        <v>4</v>
      </c>
      <c r="AN361" s="237">
        <f t="shared" ref="AN361" si="966">SUM(AN363,AN365,AN367,AN369,AN371,AN373)</f>
        <v>4</v>
      </c>
      <c r="AO361" s="237">
        <f>AP361+AQ361</f>
        <v>396</v>
      </c>
      <c r="AP361" s="237">
        <f t="shared" ref="AP361:AR361" si="967">SUM(AP363,AP365,AP367,AP369,AP371,AP373)</f>
        <v>259</v>
      </c>
      <c r="AQ361" s="238">
        <f t="shared" si="967"/>
        <v>137</v>
      </c>
      <c r="AR361" s="368">
        <f t="shared" si="967"/>
        <v>0</v>
      </c>
    </row>
    <row r="362" spans="1:44" ht="17.25">
      <c r="A362" s="1651"/>
      <c r="B362" s="1646"/>
      <c r="C362" s="40" t="s">
        <v>44</v>
      </c>
      <c r="D362" s="240">
        <f>SUM(I362,N362,S362,X362,AC362,AH362,AM362)</f>
        <v>4</v>
      </c>
      <c r="E362" s="216">
        <f>SUM(J362,O362,T362,Y362,AD362,AI362,AN362)</f>
        <v>4</v>
      </c>
      <c r="F362" s="216">
        <f>G362+H362</f>
        <v>305</v>
      </c>
      <c r="G362" s="216">
        <f t="shared" si="955"/>
        <v>201</v>
      </c>
      <c r="H362" s="241">
        <f t="shared" si="956"/>
        <v>104</v>
      </c>
      <c r="I362" s="212">
        <f>SUM(I364,I366,I368,I370,I372,I374)</f>
        <v>0</v>
      </c>
      <c r="J362" s="211">
        <f>SUM(J364,J366,J368,J370,J372,J374)</f>
        <v>0</v>
      </c>
      <c r="K362" s="211">
        <f>L362+M362</f>
        <v>0</v>
      </c>
      <c r="L362" s="211">
        <f t="shared" ref="L362:M362" si="968">SUM(L364,L366,L368,L370,L372,L374)</f>
        <v>0</v>
      </c>
      <c r="M362" s="217">
        <f t="shared" si="968"/>
        <v>0</v>
      </c>
      <c r="N362" s="212">
        <f>SUM(N364,N366,N368,N370,N372,N374)</f>
        <v>0</v>
      </c>
      <c r="O362" s="211">
        <f>SUM(O364,O366,O368,O370,O372,O374)</f>
        <v>0</v>
      </c>
      <c r="P362" s="211">
        <f>Q362+R362</f>
        <v>0</v>
      </c>
      <c r="Q362" s="211">
        <f t="shared" ref="Q362:S362" si="969">SUM(Q364,Q366,Q368,Q370,Q372,Q374)</f>
        <v>0</v>
      </c>
      <c r="R362" s="217">
        <f t="shared" si="969"/>
        <v>0</v>
      </c>
      <c r="S362" s="212">
        <f t="shared" si="969"/>
        <v>0</v>
      </c>
      <c r="T362" s="211">
        <f t="shared" ref="T362" si="970">SUM(T364,T366,T368,T370,T372,T374)</f>
        <v>0</v>
      </c>
      <c r="U362" s="211">
        <f>V362+W362</f>
        <v>0</v>
      </c>
      <c r="V362" s="211">
        <f t="shared" ref="V362:X362" si="971">SUM(V364,V366,V368,V370,V372,V374)</f>
        <v>0</v>
      </c>
      <c r="W362" s="217">
        <f t="shared" si="971"/>
        <v>0</v>
      </c>
      <c r="X362" s="212">
        <f t="shared" si="971"/>
        <v>0</v>
      </c>
      <c r="Y362" s="211">
        <f t="shared" ref="Y362" si="972">SUM(Y364,Y366,Y368,Y370,Y372,Y374)</f>
        <v>0</v>
      </c>
      <c r="Z362" s="211">
        <f>AA362+AB362</f>
        <v>0</v>
      </c>
      <c r="AA362" s="211">
        <f t="shared" ref="AA362:AC362" si="973">SUM(AA364,AA366,AA368,AA370,AA372,AA374)</f>
        <v>0</v>
      </c>
      <c r="AB362" s="217">
        <f t="shared" si="973"/>
        <v>0</v>
      </c>
      <c r="AC362" s="212">
        <f t="shared" si="973"/>
        <v>0</v>
      </c>
      <c r="AD362" s="211">
        <f t="shared" ref="AD362" si="974">SUM(AD364,AD366,AD368,AD370,AD372,AD374)</f>
        <v>0</v>
      </c>
      <c r="AE362" s="211">
        <f>AF362+AG362</f>
        <v>0</v>
      </c>
      <c r="AF362" s="211">
        <f t="shared" ref="AF362:AH362" si="975">SUM(AF364,AF366,AF368,AF370,AF372,AF374)</f>
        <v>0</v>
      </c>
      <c r="AG362" s="217">
        <f t="shared" si="975"/>
        <v>0</v>
      </c>
      <c r="AH362" s="212">
        <f t="shared" si="975"/>
        <v>0</v>
      </c>
      <c r="AI362" s="211">
        <f t="shared" ref="AI362" si="976">SUM(AI364,AI366,AI368,AI370,AI372,AI374)</f>
        <v>0</v>
      </c>
      <c r="AJ362" s="211">
        <f>AK362+AL362</f>
        <v>0</v>
      </c>
      <c r="AK362" s="211">
        <f t="shared" ref="AK362:AM362" si="977">SUM(AK364,AK366,AK368,AK370,AK372,AK374)</f>
        <v>0</v>
      </c>
      <c r="AL362" s="217">
        <f t="shared" si="977"/>
        <v>0</v>
      </c>
      <c r="AM362" s="212">
        <f t="shared" si="977"/>
        <v>4</v>
      </c>
      <c r="AN362" s="211">
        <f t="shared" ref="AN362" si="978">SUM(AN364,AN366,AN368,AN370,AN372,AN374)</f>
        <v>4</v>
      </c>
      <c r="AO362" s="211">
        <f>AP362+AQ362</f>
        <v>305</v>
      </c>
      <c r="AP362" s="211">
        <f t="shared" ref="AP362:AR362" si="979">SUM(AP364,AP366,AP368,AP370,AP372,AP374)</f>
        <v>201</v>
      </c>
      <c r="AQ362" s="217">
        <f t="shared" si="979"/>
        <v>104</v>
      </c>
      <c r="AR362" s="369">
        <f t="shared" si="979"/>
        <v>0</v>
      </c>
    </row>
    <row r="363" spans="1:44" ht="17.25">
      <c r="A363" s="1651"/>
      <c r="B363" s="1647" t="s">
        <v>70</v>
      </c>
      <c r="C363" s="54" t="s">
        <v>43</v>
      </c>
      <c r="D363" s="242">
        <f t="shared" ref="D363:E374" si="980">SUM(I363,N363,S363,X363,AC363,AH363,AM363)</f>
        <v>4</v>
      </c>
      <c r="E363" s="259">
        <f t="shared" si="980"/>
        <v>4</v>
      </c>
      <c r="F363" s="259">
        <f>G363+H363</f>
        <v>396</v>
      </c>
      <c r="G363" s="259">
        <f t="shared" ref="G363:G374" si="981">SUM(L363+Q363+V363+AA363+AF363+AK363+AP363)</f>
        <v>259</v>
      </c>
      <c r="H363" s="258">
        <f t="shared" ref="H363:H374" si="982">SUM(M363+R363+W363+AB363+AG363+AL363+AQ363)</f>
        <v>137</v>
      </c>
      <c r="I363" s="357">
        <f>SUM('3-1'!I363,'3-2'!I363)</f>
        <v>0</v>
      </c>
      <c r="J363" s="358">
        <f>SUM('3-1'!J363,'3-2'!J363)</f>
        <v>0</v>
      </c>
      <c r="K363" s="358">
        <f>SUM('3-1'!K363,'3-2'!K363)</f>
        <v>0</v>
      </c>
      <c r="L363" s="358">
        <f>SUM('3-1'!L363,'3-2'!L363)</f>
        <v>0</v>
      </c>
      <c r="M363" s="360">
        <f>SUM('3-1'!M363,'3-2'!M363)</f>
        <v>0</v>
      </c>
      <c r="N363" s="357">
        <f>SUM('3-1'!N363,'3-2'!N363)</f>
        <v>0</v>
      </c>
      <c r="O363" s="358">
        <f>SUM('3-1'!O363,'3-2'!O363)</f>
        <v>0</v>
      </c>
      <c r="P363" s="358">
        <f>SUM('3-1'!P363,'3-2'!P363)</f>
        <v>0</v>
      </c>
      <c r="Q363" s="358">
        <f>SUM('3-1'!Q363,'3-2'!Q363)</f>
        <v>0</v>
      </c>
      <c r="R363" s="360">
        <f>SUM('3-1'!R363,'3-2'!R363)</f>
        <v>0</v>
      </c>
      <c r="S363" s="357">
        <f>SUM('3-1'!S363,'3-2'!S363)</f>
        <v>0</v>
      </c>
      <c r="T363" s="358">
        <f>SUM('3-1'!T363,'3-2'!T363)</f>
        <v>0</v>
      </c>
      <c r="U363" s="358">
        <f>SUM('3-1'!U363,'3-2'!U363)</f>
        <v>0</v>
      </c>
      <c r="V363" s="358">
        <f>SUM('3-1'!V363,'3-2'!V363)</f>
        <v>0</v>
      </c>
      <c r="W363" s="360">
        <f>SUM('3-1'!W363,'3-2'!W363)</f>
        <v>0</v>
      </c>
      <c r="X363" s="357">
        <f>SUM('3-1'!X363,'3-2'!X363)</f>
        <v>0</v>
      </c>
      <c r="Y363" s="358">
        <f>SUM('3-1'!Y363,'3-2'!Y363)</f>
        <v>0</v>
      </c>
      <c r="Z363" s="358">
        <f>SUM('3-1'!Z363,'3-2'!Z363)</f>
        <v>0</v>
      </c>
      <c r="AA363" s="358">
        <f>SUM('3-1'!AA363,'3-2'!AA363)</f>
        <v>0</v>
      </c>
      <c r="AB363" s="360">
        <f>SUM('3-1'!AB363,'3-2'!AB363)</f>
        <v>0</v>
      </c>
      <c r="AC363" s="357">
        <f>SUM('3-1'!AC363,'3-2'!AC363)</f>
        <v>0</v>
      </c>
      <c r="AD363" s="358">
        <f>SUM('3-1'!AD363,'3-2'!AD363)</f>
        <v>0</v>
      </c>
      <c r="AE363" s="358">
        <f>SUM('3-1'!AE363,'3-2'!AE363)</f>
        <v>0</v>
      </c>
      <c r="AF363" s="358">
        <f>SUM('3-1'!AF363,'3-2'!AF363)</f>
        <v>0</v>
      </c>
      <c r="AG363" s="360">
        <f>SUM('3-1'!AG363,'3-2'!AG363)</f>
        <v>0</v>
      </c>
      <c r="AH363" s="357">
        <f>SUM('3-1'!AH363,'3-2'!AH363)</f>
        <v>0</v>
      </c>
      <c r="AI363" s="358">
        <f>SUM('3-1'!AI363,'3-2'!AI363)</f>
        <v>0</v>
      </c>
      <c r="AJ363" s="361">
        <f>SUM('3-1'!AJ363,'3-2'!AJ363)</f>
        <v>0</v>
      </c>
      <c r="AK363" s="358">
        <f>SUM('3-1'!AK363,'3-2'!AK363)</f>
        <v>0</v>
      </c>
      <c r="AL363" s="360">
        <f>SUM('3-1'!AL363,'3-2'!AL363)</f>
        <v>0</v>
      </c>
      <c r="AM363" s="357">
        <f>SUM('3-1'!AM363,'3-2'!AM363)</f>
        <v>4</v>
      </c>
      <c r="AN363" s="358">
        <f>SUM('3-1'!AN363,'3-2'!AN363)</f>
        <v>4</v>
      </c>
      <c r="AO363" s="358">
        <f>SUM('3-1'!AO363,'3-2'!AO363)</f>
        <v>396</v>
      </c>
      <c r="AP363" s="358">
        <f>SUM('3-1'!AP363,'3-2'!AP363)</f>
        <v>259</v>
      </c>
      <c r="AQ363" s="360">
        <f>SUM('3-1'!AQ363,'3-2'!AQ363)</f>
        <v>137</v>
      </c>
      <c r="AR363" s="721">
        <f>SUM('3-1'!AR363,'3-2'!AR363)</f>
        <v>0</v>
      </c>
    </row>
    <row r="364" spans="1:44" ht="17.25">
      <c r="A364" s="1651"/>
      <c r="B364" s="1646"/>
      <c r="C364" s="40" t="s">
        <v>44</v>
      </c>
      <c r="D364" s="279">
        <f t="shared" si="980"/>
        <v>4</v>
      </c>
      <c r="E364" s="513">
        <f t="shared" si="980"/>
        <v>4</v>
      </c>
      <c r="F364" s="513">
        <f t="shared" ref="F364:F374" si="983">G364+H364</f>
        <v>305</v>
      </c>
      <c r="G364" s="513">
        <f t="shared" si="981"/>
        <v>201</v>
      </c>
      <c r="H364" s="514">
        <f t="shared" si="982"/>
        <v>104</v>
      </c>
      <c r="I364" s="586">
        <f>SUM('3-1'!I364,'3-2'!I364)</f>
        <v>0</v>
      </c>
      <c r="J364" s="587">
        <f>SUM('3-1'!J364,'3-2'!J364)</f>
        <v>0</v>
      </c>
      <c r="K364" s="587">
        <f>SUM('3-1'!K364,'3-2'!K364)</f>
        <v>0</v>
      </c>
      <c r="L364" s="587">
        <f>SUM('3-1'!L364,'3-2'!L364)</f>
        <v>0</v>
      </c>
      <c r="M364" s="588">
        <f>SUM('3-1'!M364,'3-2'!M364)</f>
        <v>0</v>
      </c>
      <c r="N364" s="586">
        <f>SUM('3-1'!N364,'3-2'!N364)</f>
        <v>0</v>
      </c>
      <c r="O364" s="587">
        <f>SUM('3-1'!O364,'3-2'!O364)</f>
        <v>0</v>
      </c>
      <c r="P364" s="587">
        <f>SUM('3-1'!P364,'3-2'!P364)</f>
        <v>0</v>
      </c>
      <c r="Q364" s="587">
        <f>SUM('3-1'!Q364,'3-2'!Q364)</f>
        <v>0</v>
      </c>
      <c r="R364" s="588">
        <f>SUM('3-1'!R364,'3-2'!R364)</f>
        <v>0</v>
      </c>
      <c r="S364" s="586">
        <f>SUM('3-1'!S364,'3-2'!S364)</f>
        <v>0</v>
      </c>
      <c r="T364" s="587">
        <f>SUM('3-1'!T364,'3-2'!T364)</f>
        <v>0</v>
      </c>
      <c r="U364" s="587">
        <f>SUM('3-1'!U364,'3-2'!U364)</f>
        <v>0</v>
      </c>
      <c r="V364" s="587">
        <f>SUM('3-1'!V364,'3-2'!V364)</f>
        <v>0</v>
      </c>
      <c r="W364" s="588">
        <f>SUM('3-1'!W364,'3-2'!W364)</f>
        <v>0</v>
      </c>
      <c r="X364" s="586">
        <f>SUM('3-1'!X364,'3-2'!X364)</f>
        <v>0</v>
      </c>
      <c r="Y364" s="587">
        <f>SUM('3-1'!Y364,'3-2'!Y364)</f>
        <v>0</v>
      </c>
      <c r="Z364" s="587">
        <f>SUM('3-1'!Z364,'3-2'!Z364)</f>
        <v>0</v>
      </c>
      <c r="AA364" s="587">
        <f>SUM('3-1'!AA364,'3-2'!AA364)</f>
        <v>0</v>
      </c>
      <c r="AB364" s="588">
        <f>SUM('3-1'!AB364,'3-2'!AB364)</f>
        <v>0</v>
      </c>
      <c r="AC364" s="586">
        <f>SUM('3-1'!AC364,'3-2'!AC364)</f>
        <v>0</v>
      </c>
      <c r="AD364" s="587">
        <f>SUM('3-1'!AD364,'3-2'!AD364)</f>
        <v>0</v>
      </c>
      <c r="AE364" s="587">
        <f>SUM('3-1'!AE364,'3-2'!AE364)</f>
        <v>0</v>
      </c>
      <c r="AF364" s="587">
        <f>SUM('3-1'!AF364,'3-2'!AF364)</f>
        <v>0</v>
      </c>
      <c r="AG364" s="588">
        <f>SUM('3-1'!AG364,'3-2'!AG364)</f>
        <v>0</v>
      </c>
      <c r="AH364" s="586">
        <f>SUM('3-1'!AH364,'3-2'!AH364)</f>
        <v>0</v>
      </c>
      <c r="AI364" s="587">
        <f>SUM('3-1'!AI364,'3-2'!AI364)</f>
        <v>0</v>
      </c>
      <c r="AJ364" s="705">
        <f>SUM('3-1'!AJ364,'3-2'!AJ364)</f>
        <v>0</v>
      </c>
      <c r="AK364" s="587">
        <f>SUM('3-1'!AK364,'3-2'!AK364)</f>
        <v>0</v>
      </c>
      <c r="AL364" s="588">
        <f>SUM('3-1'!AL364,'3-2'!AL364)</f>
        <v>0</v>
      </c>
      <c r="AM364" s="586">
        <f>SUM('3-1'!AM364,'3-2'!AM364)</f>
        <v>4</v>
      </c>
      <c r="AN364" s="587">
        <f>SUM('3-1'!AN364,'3-2'!AN364)</f>
        <v>4</v>
      </c>
      <c r="AO364" s="587">
        <f>SUM('3-1'!AO364,'3-2'!AO364)</f>
        <v>305</v>
      </c>
      <c r="AP364" s="587">
        <f>SUM('3-1'!AP364,'3-2'!AP364)</f>
        <v>201</v>
      </c>
      <c r="AQ364" s="588">
        <f>SUM('3-1'!AQ364,'3-2'!AQ364)</f>
        <v>104</v>
      </c>
      <c r="AR364" s="723">
        <f>SUM('3-1'!AR364,'3-2'!AR364)</f>
        <v>0</v>
      </c>
    </row>
    <row r="365" spans="1:44" ht="17.25">
      <c r="A365" s="1651"/>
      <c r="B365" s="1647" t="s">
        <v>71</v>
      </c>
      <c r="C365" s="54" t="s">
        <v>43</v>
      </c>
      <c r="D365" s="242">
        <f t="shared" si="980"/>
        <v>0</v>
      </c>
      <c r="E365" s="259">
        <f t="shared" si="980"/>
        <v>0</v>
      </c>
      <c r="F365" s="259">
        <f t="shared" si="983"/>
        <v>0</v>
      </c>
      <c r="G365" s="259">
        <f t="shared" si="981"/>
        <v>0</v>
      </c>
      <c r="H365" s="258">
        <f t="shared" si="982"/>
        <v>0</v>
      </c>
      <c r="I365" s="357">
        <f>SUM('3-1'!I365,'3-2'!I365)</f>
        <v>0</v>
      </c>
      <c r="J365" s="358">
        <f>SUM('3-1'!J365,'3-2'!J365)</f>
        <v>0</v>
      </c>
      <c r="K365" s="358">
        <f>SUM('3-1'!K365,'3-2'!K365)</f>
        <v>0</v>
      </c>
      <c r="L365" s="358">
        <f>SUM('3-1'!L365,'3-2'!L365)</f>
        <v>0</v>
      </c>
      <c r="M365" s="360">
        <f>SUM('3-1'!M365,'3-2'!M365)</f>
        <v>0</v>
      </c>
      <c r="N365" s="357">
        <f>SUM('3-1'!N365,'3-2'!N365)</f>
        <v>0</v>
      </c>
      <c r="O365" s="358">
        <f>SUM('3-1'!O365,'3-2'!O365)</f>
        <v>0</v>
      </c>
      <c r="P365" s="358">
        <f>SUM('3-1'!P365,'3-2'!P365)</f>
        <v>0</v>
      </c>
      <c r="Q365" s="358">
        <f>SUM('3-1'!Q365,'3-2'!Q365)</f>
        <v>0</v>
      </c>
      <c r="R365" s="360">
        <f>SUM('3-1'!R365,'3-2'!R365)</f>
        <v>0</v>
      </c>
      <c r="S365" s="357">
        <f>SUM('3-1'!S365,'3-2'!S365)</f>
        <v>0</v>
      </c>
      <c r="T365" s="358">
        <f>SUM('3-1'!T365,'3-2'!T365)</f>
        <v>0</v>
      </c>
      <c r="U365" s="358">
        <f>SUM('3-1'!U365,'3-2'!U365)</f>
        <v>0</v>
      </c>
      <c r="V365" s="358">
        <f>SUM('3-1'!V365,'3-2'!V365)</f>
        <v>0</v>
      </c>
      <c r="W365" s="360">
        <f>SUM('3-1'!W365,'3-2'!W365)</f>
        <v>0</v>
      </c>
      <c r="X365" s="357">
        <f>SUM('3-1'!X365,'3-2'!X365)</f>
        <v>0</v>
      </c>
      <c r="Y365" s="358">
        <f>SUM('3-1'!Y365,'3-2'!Y365)</f>
        <v>0</v>
      </c>
      <c r="Z365" s="358">
        <f>SUM('3-1'!Z365,'3-2'!Z365)</f>
        <v>0</v>
      </c>
      <c r="AA365" s="358">
        <f>SUM('3-1'!AA365,'3-2'!AA365)</f>
        <v>0</v>
      </c>
      <c r="AB365" s="360">
        <f>SUM('3-1'!AB365,'3-2'!AB365)</f>
        <v>0</v>
      </c>
      <c r="AC365" s="357">
        <f>SUM('3-1'!AC365,'3-2'!AC365)</f>
        <v>0</v>
      </c>
      <c r="AD365" s="358">
        <f>SUM('3-1'!AD365,'3-2'!AD365)</f>
        <v>0</v>
      </c>
      <c r="AE365" s="358">
        <f>SUM('3-1'!AE365,'3-2'!AE365)</f>
        <v>0</v>
      </c>
      <c r="AF365" s="358">
        <f>SUM('3-1'!AF365,'3-2'!AF365)</f>
        <v>0</v>
      </c>
      <c r="AG365" s="360">
        <f>SUM('3-1'!AG365,'3-2'!AG365)</f>
        <v>0</v>
      </c>
      <c r="AH365" s="357">
        <f>SUM('3-1'!AH365,'3-2'!AH365)</f>
        <v>0</v>
      </c>
      <c r="AI365" s="358">
        <f>SUM('3-1'!AI365,'3-2'!AI365)</f>
        <v>0</v>
      </c>
      <c r="AJ365" s="358">
        <f>SUM('3-1'!AJ365,'3-2'!AJ365)</f>
        <v>0</v>
      </c>
      <c r="AK365" s="358">
        <f>SUM('3-1'!AK365,'3-2'!AK365)</f>
        <v>0</v>
      </c>
      <c r="AL365" s="360">
        <f>SUM('3-1'!AL365,'3-2'!AL365)</f>
        <v>0</v>
      </c>
      <c r="AM365" s="357">
        <f>SUM('3-1'!AM365,'3-2'!AM365)</f>
        <v>0</v>
      </c>
      <c r="AN365" s="358">
        <f>SUM('3-1'!AN365,'3-2'!AN365)</f>
        <v>0</v>
      </c>
      <c r="AO365" s="358">
        <f>SUM('3-1'!AO365,'3-2'!AO365)</f>
        <v>0</v>
      </c>
      <c r="AP365" s="358">
        <f>SUM('3-1'!AP365,'3-2'!AP365)</f>
        <v>0</v>
      </c>
      <c r="AQ365" s="360">
        <f>SUM('3-1'!AQ365,'3-2'!AQ365)</f>
        <v>0</v>
      </c>
      <c r="AR365" s="721">
        <f>SUM('3-1'!AR365,'3-2'!AR365)</f>
        <v>0</v>
      </c>
    </row>
    <row r="366" spans="1:44" ht="17.25">
      <c r="A366" s="1651"/>
      <c r="B366" s="1646"/>
      <c r="C366" s="40" t="s">
        <v>44</v>
      </c>
      <c r="D366" s="279">
        <f t="shared" si="980"/>
        <v>0</v>
      </c>
      <c r="E366" s="513">
        <f t="shared" si="980"/>
        <v>0</v>
      </c>
      <c r="F366" s="513">
        <f t="shared" si="983"/>
        <v>0</v>
      </c>
      <c r="G366" s="513">
        <f t="shared" si="981"/>
        <v>0</v>
      </c>
      <c r="H366" s="514">
        <f t="shared" si="982"/>
        <v>0</v>
      </c>
      <c r="I366" s="586">
        <f>SUM('3-1'!I366,'3-2'!I366)</f>
        <v>0</v>
      </c>
      <c r="J366" s="587">
        <f>SUM('3-1'!J366,'3-2'!J366)</f>
        <v>0</v>
      </c>
      <c r="K366" s="587">
        <f>SUM('3-1'!K366,'3-2'!K366)</f>
        <v>0</v>
      </c>
      <c r="L366" s="587">
        <f>SUM('3-1'!L366,'3-2'!L366)</f>
        <v>0</v>
      </c>
      <c r="M366" s="588">
        <f>SUM('3-1'!M366,'3-2'!M366)</f>
        <v>0</v>
      </c>
      <c r="N366" s="586">
        <f>SUM('3-1'!N366,'3-2'!N366)</f>
        <v>0</v>
      </c>
      <c r="O366" s="587">
        <f>SUM('3-1'!O366,'3-2'!O366)</f>
        <v>0</v>
      </c>
      <c r="P366" s="587">
        <f>SUM('3-1'!P366,'3-2'!P366)</f>
        <v>0</v>
      </c>
      <c r="Q366" s="587">
        <f>SUM('3-1'!Q366,'3-2'!Q366)</f>
        <v>0</v>
      </c>
      <c r="R366" s="588">
        <f>SUM('3-1'!R366,'3-2'!R366)</f>
        <v>0</v>
      </c>
      <c r="S366" s="586">
        <f>SUM('3-1'!S366,'3-2'!S366)</f>
        <v>0</v>
      </c>
      <c r="T366" s="587">
        <f>SUM('3-1'!T366,'3-2'!T366)</f>
        <v>0</v>
      </c>
      <c r="U366" s="587">
        <f>SUM('3-1'!U366,'3-2'!U366)</f>
        <v>0</v>
      </c>
      <c r="V366" s="587">
        <f>SUM('3-1'!V366,'3-2'!V366)</f>
        <v>0</v>
      </c>
      <c r="W366" s="588">
        <f>SUM('3-1'!W366,'3-2'!W366)</f>
        <v>0</v>
      </c>
      <c r="X366" s="586">
        <f>SUM('3-1'!X366,'3-2'!X366)</f>
        <v>0</v>
      </c>
      <c r="Y366" s="587">
        <f>SUM('3-1'!Y366,'3-2'!Y366)</f>
        <v>0</v>
      </c>
      <c r="Z366" s="587">
        <f>SUM('3-1'!Z366,'3-2'!Z366)</f>
        <v>0</v>
      </c>
      <c r="AA366" s="587">
        <f>SUM('3-1'!AA366,'3-2'!AA366)</f>
        <v>0</v>
      </c>
      <c r="AB366" s="588">
        <f>SUM('3-1'!AB366,'3-2'!AB366)</f>
        <v>0</v>
      </c>
      <c r="AC366" s="586">
        <f>SUM('3-1'!AC366,'3-2'!AC366)</f>
        <v>0</v>
      </c>
      <c r="AD366" s="587">
        <f>SUM('3-1'!AD366,'3-2'!AD366)</f>
        <v>0</v>
      </c>
      <c r="AE366" s="587">
        <f>SUM('3-1'!AE366,'3-2'!AE366)</f>
        <v>0</v>
      </c>
      <c r="AF366" s="587">
        <f>SUM('3-1'!AF366,'3-2'!AF366)</f>
        <v>0</v>
      </c>
      <c r="AG366" s="588">
        <f>SUM('3-1'!AG366,'3-2'!AG366)</f>
        <v>0</v>
      </c>
      <c r="AH366" s="586">
        <f>SUM('3-1'!AH366,'3-2'!AH366)</f>
        <v>0</v>
      </c>
      <c r="AI366" s="587">
        <f>SUM('3-1'!AI366,'3-2'!AI366)</f>
        <v>0</v>
      </c>
      <c r="AJ366" s="587">
        <f>SUM('3-1'!AJ366,'3-2'!AJ366)</f>
        <v>0</v>
      </c>
      <c r="AK366" s="587">
        <f>SUM('3-1'!AK366,'3-2'!AK366)</f>
        <v>0</v>
      </c>
      <c r="AL366" s="588">
        <f>SUM('3-1'!AL366,'3-2'!AL366)</f>
        <v>0</v>
      </c>
      <c r="AM366" s="586">
        <f>SUM('3-1'!AM366,'3-2'!AM366)</f>
        <v>0</v>
      </c>
      <c r="AN366" s="587">
        <f>SUM('3-1'!AN366,'3-2'!AN366)</f>
        <v>0</v>
      </c>
      <c r="AO366" s="587">
        <f>SUM('3-1'!AO366,'3-2'!AO366)</f>
        <v>0</v>
      </c>
      <c r="AP366" s="587">
        <f>SUM('3-1'!AP366,'3-2'!AP366)</f>
        <v>0</v>
      </c>
      <c r="AQ366" s="588">
        <f>SUM('3-1'!AQ366,'3-2'!AQ366)</f>
        <v>0</v>
      </c>
      <c r="AR366" s="723">
        <f>SUM('3-1'!AR366,'3-2'!AR366)</f>
        <v>0</v>
      </c>
    </row>
    <row r="367" spans="1:44" ht="17.25">
      <c r="A367" s="1651"/>
      <c r="B367" s="1647" t="s">
        <v>72</v>
      </c>
      <c r="C367" s="54" t="s">
        <v>43</v>
      </c>
      <c r="D367" s="242">
        <f t="shared" si="980"/>
        <v>0</v>
      </c>
      <c r="E367" s="259">
        <f t="shared" si="980"/>
        <v>0</v>
      </c>
      <c r="F367" s="259">
        <f t="shared" si="983"/>
        <v>0</v>
      </c>
      <c r="G367" s="259">
        <f t="shared" si="981"/>
        <v>0</v>
      </c>
      <c r="H367" s="258">
        <f t="shared" si="982"/>
        <v>0</v>
      </c>
      <c r="I367" s="357">
        <f>SUM('3-1'!I367,'3-2'!I367)</f>
        <v>0</v>
      </c>
      <c r="J367" s="358">
        <f>SUM('3-1'!J367,'3-2'!J367)</f>
        <v>0</v>
      </c>
      <c r="K367" s="358">
        <f>SUM('3-1'!K367,'3-2'!K367)</f>
        <v>0</v>
      </c>
      <c r="L367" s="358">
        <f>SUM('3-1'!L367,'3-2'!L367)</f>
        <v>0</v>
      </c>
      <c r="M367" s="360">
        <f>SUM('3-1'!M367,'3-2'!M367)</f>
        <v>0</v>
      </c>
      <c r="N367" s="357">
        <f>SUM('3-1'!N367,'3-2'!N367)</f>
        <v>0</v>
      </c>
      <c r="O367" s="358">
        <f>SUM('3-1'!O367,'3-2'!O367)</f>
        <v>0</v>
      </c>
      <c r="P367" s="358">
        <f>SUM('3-1'!P367,'3-2'!P367)</f>
        <v>0</v>
      </c>
      <c r="Q367" s="358">
        <f>SUM('3-1'!Q367,'3-2'!Q367)</f>
        <v>0</v>
      </c>
      <c r="R367" s="360">
        <f>SUM('3-1'!R367,'3-2'!R367)</f>
        <v>0</v>
      </c>
      <c r="S367" s="357">
        <f>SUM('3-1'!S367,'3-2'!S367)</f>
        <v>0</v>
      </c>
      <c r="T367" s="358">
        <f>SUM('3-1'!T367,'3-2'!T367)</f>
        <v>0</v>
      </c>
      <c r="U367" s="358">
        <f>SUM('3-1'!U367,'3-2'!U367)</f>
        <v>0</v>
      </c>
      <c r="V367" s="358">
        <f>SUM('3-1'!V367,'3-2'!V367)</f>
        <v>0</v>
      </c>
      <c r="W367" s="360">
        <f>SUM('3-1'!W367,'3-2'!W367)</f>
        <v>0</v>
      </c>
      <c r="X367" s="357">
        <f>SUM('3-1'!X367,'3-2'!X367)</f>
        <v>0</v>
      </c>
      <c r="Y367" s="358">
        <f>SUM('3-1'!Y367,'3-2'!Y367)</f>
        <v>0</v>
      </c>
      <c r="Z367" s="358">
        <f>SUM('3-1'!Z367,'3-2'!Z367)</f>
        <v>0</v>
      </c>
      <c r="AA367" s="358">
        <f>SUM('3-1'!AA367,'3-2'!AA367)</f>
        <v>0</v>
      </c>
      <c r="AB367" s="360">
        <f>SUM('3-1'!AB367,'3-2'!AB367)</f>
        <v>0</v>
      </c>
      <c r="AC367" s="357">
        <f>SUM('3-1'!AC367,'3-2'!AC367)</f>
        <v>0</v>
      </c>
      <c r="AD367" s="358">
        <f>SUM('3-1'!AD367,'3-2'!AD367)</f>
        <v>0</v>
      </c>
      <c r="AE367" s="358">
        <f>SUM('3-1'!AE367,'3-2'!AE367)</f>
        <v>0</v>
      </c>
      <c r="AF367" s="358">
        <f>SUM('3-1'!AF367,'3-2'!AF367)</f>
        <v>0</v>
      </c>
      <c r="AG367" s="360">
        <f>SUM('3-1'!AG367,'3-2'!AG367)</f>
        <v>0</v>
      </c>
      <c r="AH367" s="357">
        <f>SUM('3-1'!AH367,'3-2'!AH367)</f>
        <v>0</v>
      </c>
      <c r="AI367" s="358">
        <f>SUM('3-1'!AI367,'3-2'!AI367)</f>
        <v>0</v>
      </c>
      <c r="AJ367" s="358">
        <f>SUM('3-1'!AJ367,'3-2'!AJ367)</f>
        <v>0</v>
      </c>
      <c r="AK367" s="358">
        <f>SUM('3-1'!AK367,'3-2'!AK367)</f>
        <v>0</v>
      </c>
      <c r="AL367" s="360">
        <f>SUM('3-1'!AL367,'3-2'!AL367)</f>
        <v>0</v>
      </c>
      <c r="AM367" s="357">
        <f>SUM('3-1'!AM367,'3-2'!AM367)</f>
        <v>0</v>
      </c>
      <c r="AN367" s="358">
        <f>SUM('3-1'!AN367,'3-2'!AN367)</f>
        <v>0</v>
      </c>
      <c r="AO367" s="358">
        <f>SUM('3-1'!AO367,'3-2'!AO367)</f>
        <v>0</v>
      </c>
      <c r="AP367" s="358">
        <f>SUM('3-1'!AP367,'3-2'!AP367)</f>
        <v>0</v>
      </c>
      <c r="AQ367" s="360">
        <f>SUM('3-1'!AQ367,'3-2'!AQ367)</f>
        <v>0</v>
      </c>
      <c r="AR367" s="721">
        <f>SUM('3-1'!AR367,'3-2'!AR367)</f>
        <v>0</v>
      </c>
    </row>
    <row r="368" spans="1:44" ht="17.25">
      <c r="A368" s="1651"/>
      <c r="B368" s="1646"/>
      <c r="C368" s="40" t="s">
        <v>44</v>
      </c>
      <c r="D368" s="279">
        <f t="shared" si="980"/>
        <v>0</v>
      </c>
      <c r="E368" s="513">
        <f t="shared" si="980"/>
        <v>0</v>
      </c>
      <c r="F368" s="513">
        <f t="shared" si="983"/>
        <v>0</v>
      </c>
      <c r="G368" s="513">
        <f t="shared" si="981"/>
        <v>0</v>
      </c>
      <c r="H368" s="514">
        <f t="shared" si="982"/>
        <v>0</v>
      </c>
      <c r="I368" s="586">
        <f>SUM('3-1'!I368,'3-2'!I368)</f>
        <v>0</v>
      </c>
      <c r="J368" s="587">
        <f>SUM('3-1'!J368,'3-2'!J368)</f>
        <v>0</v>
      </c>
      <c r="K368" s="587">
        <f>SUM('3-1'!K368,'3-2'!K368)</f>
        <v>0</v>
      </c>
      <c r="L368" s="587">
        <f>SUM('3-1'!L368,'3-2'!L368)</f>
        <v>0</v>
      </c>
      <c r="M368" s="588">
        <f>SUM('3-1'!M368,'3-2'!M368)</f>
        <v>0</v>
      </c>
      <c r="N368" s="586">
        <f>SUM('3-1'!N368,'3-2'!N368)</f>
        <v>0</v>
      </c>
      <c r="O368" s="587">
        <f>SUM('3-1'!O368,'3-2'!O368)</f>
        <v>0</v>
      </c>
      <c r="P368" s="587">
        <f>SUM('3-1'!P368,'3-2'!P368)</f>
        <v>0</v>
      </c>
      <c r="Q368" s="587">
        <f>SUM('3-1'!Q368,'3-2'!Q368)</f>
        <v>0</v>
      </c>
      <c r="R368" s="588">
        <f>SUM('3-1'!R368,'3-2'!R368)</f>
        <v>0</v>
      </c>
      <c r="S368" s="586">
        <f>SUM('3-1'!S368,'3-2'!S368)</f>
        <v>0</v>
      </c>
      <c r="T368" s="587">
        <f>SUM('3-1'!T368,'3-2'!T368)</f>
        <v>0</v>
      </c>
      <c r="U368" s="587">
        <f>SUM('3-1'!U368,'3-2'!U368)</f>
        <v>0</v>
      </c>
      <c r="V368" s="587">
        <f>SUM('3-1'!V368,'3-2'!V368)</f>
        <v>0</v>
      </c>
      <c r="W368" s="588">
        <f>SUM('3-1'!W368,'3-2'!W368)</f>
        <v>0</v>
      </c>
      <c r="X368" s="586">
        <f>SUM('3-1'!X368,'3-2'!X368)</f>
        <v>0</v>
      </c>
      <c r="Y368" s="587">
        <f>SUM('3-1'!Y368,'3-2'!Y368)</f>
        <v>0</v>
      </c>
      <c r="Z368" s="587">
        <f>SUM('3-1'!Z368,'3-2'!Z368)</f>
        <v>0</v>
      </c>
      <c r="AA368" s="587">
        <f>SUM('3-1'!AA368,'3-2'!AA368)</f>
        <v>0</v>
      </c>
      <c r="AB368" s="588">
        <f>SUM('3-1'!AB368,'3-2'!AB368)</f>
        <v>0</v>
      </c>
      <c r="AC368" s="586">
        <f>SUM('3-1'!AC368,'3-2'!AC368)</f>
        <v>0</v>
      </c>
      <c r="AD368" s="587">
        <f>SUM('3-1'!AD368,'3-2'!AD368)</f>
        <v>0</v>
      </c>
      <c r="AE368" s="587">
        <f>SUM('3-1'!AE368,'3-2'!AE368)</f>
        <v>0</v>
      </c>
      <c r="AF368" s="587">
        <f>SUM('3-1'!AF368,'3-2'!AF368)</f>
        <v>0</v>
      </c>
      <c r="AG368" s="588">
        <f>SUM('3-1'!AG368,'3-2'!AG368)</f>
        <v>0</v>
      </c>
      <c r="AH368" s="586">
        <f>SUM('3-1'!AH368,'3-2'!AH368)</f>
        <v>0</v>
      </c>
      <c r="AI368" s="587">
        <f>SUM('3-1'!AI368,'3-2'!AI368)</f>
        <v>0</v>
      </c>
      <c r="AJ368" s="587">
        <f>SUM('3-1'!AJ368,'3-2'!AJ368)</f>
        <v>0</v>
      </c>
      <c r="AK368" s="587">
        <f>SUM('3-1'!AK368,'3-2'!AK368)</f>
        <v>0</v>
      </c>
      <c r="AL368" s="588">
        <f>SUM('3-1'!AL368,'3-2'!AL368)</f>
        <v>0</v>
      </c>
      <c r="AM368" s="586">
        <f>SUM('3-1'!AM368,'3-2'!AM368)</f>
        <v>0</v>
      </c>
      <c r="AN368" s="587">
        <f>SUM('3-1'!AN368,'3-2'!AN368)</f>
        <v>0</v>
      </c>
      <c r="AO368" s="587">
        <f>SUM('3-1'!AO368,'3-2'!AO368)</f>
        <v>0</v>
      </c>
      <c r="AP368" s="587">
        <f>SUM('3-1'!AP368,'3-2'!AP368)</f>
        <v>0</v>
      </c>
      <c r="AQ368" s="588">
        <f>SUM('3-1'!AQ368,'3-2'!AQ368)</f>
        <v>0</v>
      </c>
      <c r="AR368" s="723">
        <f>SUM('3-1'!AR368,'3-2'!AR368)</f>
        <v>0</v>
      </c>
    </row>
    <row r="369" spans="1:44" ht="17.25">
      <c r="A369" s="1651"/>
      <c r="B369" s="1647" t="s">
        <v>73</v>
      </c>
      <c r="C369" s="54" t="s">
        <v>43</v>
      </c>
      <c r="D369" s="242">
        <f t="shared" si="980"/>
        <v>0</v>
      </c>
      <c r="E369" s="259">
        <f t="shared" si="980"/>
        <v>0</v>
      </c>
      <c r="F369" s="259">
        <f t="shared" si="983"/>
        <v>0</v>
      </c>
      <c r="G369" s="259">
        <f t="shared" si="981"/>
        <v>0</v>
      </c>
      <c r="H369" s="258">
        <f t="shared" si="982"/>
        <v>0</v>
      </c>
      <c r="I369" s="357">
        <f>SUM('3-1'!I369,'3-2'!I369)</f>
        <v>0</v>
      </c>
      <c r="J369" s="358">
        <f>SUM('3-1'!J369,'3-2'!J369)</f>
        <v>0</v>
      </c>
      <c r="K369" s="358">
        <f>SUM('3-1'!K369,'3-2'!K369)</f>
        <v>0</v>
      </c>
      <c r="L369" s="358">
        <f>SUM('3-1'!L369,'3-2'!L369)</f>
        <v>0</v>
      </c>
      <c r="M369" s="360">
        <f>SUM('3-1'!M369,'3-2'!M369)</f>
        <v>0</v>
      </c>
      <c r="N369" s="357">
        <f>SUM('3-1'!N369,'3-2'!N369)</f>
        <v>0</v>
      </c>
      <c r="O369" s="358">
        <f>SUM('3-1'!O369,'3-2'!O369)</f>
        <v>0</v>
      </c>
      <c r="P369" s="358">
        <f>SUM('3-1'!P369,'3-2'!P369)</f>
        <v>0</v>
      </c>
      <c r="Q369" s="358">
        <f>SUM('3-1'!Q369,'3-2'!Q369)</f>
        <v>0</v>
      </c>
      <c r="R369" s="360">
        <f>SUM('3-1'!R369,'3-2'!R369)</f>
        <v>0</v>
      </c>
      <c r="S369" s="357">
        <f>SUM('3-1'!S369,'3-2'!S369)</f>
        <v>0</v>
      </c>
      <c r="T369" s="358">
        <f>SUM('3-1'!T369,'3-2'!T369)</f>
        <v>0</v>
      </c>
      <c r="U369" s="358">
        <f>SUM('3-1'!U369,'3-2'!U369)</f>
        <v>0</v>
      </c>
      <c r="V369" s="358">
        <f>SUM('3-1'!V369,'3-2'!V369)</f>
        <v>0</v>
      </c>
      <c r="W369" s="360">
        <f>SUM('3-1'!W369,'3-2'!W369)</f>
        <v>0</v>
      </c>
      <c r="X369" s="357">
        <f>SUM('3-1'!X369,'3-2'!X369)</f>
        <v>0</v>
      </c>
      <c r="Y369" s="358">
        <f>SUM('3-1'!Y369,'3-2'!Y369)</f>
        <v>0</v>
      </c>
      <c r="Z369" s="358">
        <f>SUM('3-1'!Z369,'3-2'!Z369)</f>
        <v>0</v>
      </c>
      <c r="AA369" s="358">
        <f>SUM('3-1'!AA369,'3-2'!AA369)</f>
        <v>0</v>
      </c>
      <c r="AB369" s="360">
        <f>SUM('3-1'!AB369,'3-2'!AB369)</f>
        <v>0</v>
      </c>
      <c r="AC369" s="357">
        <f>SUM('3-1'!AC369,'3-2'!AC369)</f>
        <v>0</v>
      </c>
      <c r="AD369" s="358">
        <f>SUM('3-1'!AD369,'3-2'!AD369)</f>
        <v>0</v>
      </c>
      <c r="AE369" s="358">
        <f>SUM('3-1'!AE369,'3-2'!AE369)</f>
        <v>0</v>
      </c>
      <c r="AF369" s="358">
        <f>SUM('3-1'!AF369,'3-2'!AF369)</f>
        <v>0</v>
      </c>
      <c r="AG369" s="360">
        <f>SUM('3-1'!AG369,'3-2'!AG369)</f>
        <v>0</v>
      </c>
      <c r="AH369" s="357">
        <f>SUM('3-1'!AH369,'3-2'!AH369)</f>
        <v>0</v>
      </c>
      <c r="AI369" s="358">
        <f>SUM('3-1'!AI369,'3-2'!AI369)</f>
        <v>0</v>
      </c>
      <c r="AJ369" s="358">
        <f>SUM('3-1'!AJ369,'3-2'!AJ369)</f>
        <v>0</v>
      </c>
      <c r="AK369" s="358">
        <f>SUM('3-1'!AK369,'3-2'!AK369)</f>
        <v>0</v>
      </c>
      <c r="AL369" s="360">
        <f>SUM('3-1'!AL369,'3-2'!AL369)</f>
        <v>0</v>
      </c>
      <c r="AM369" s="357">
        <f>SUM('3-1'!AM369,'3-2'!AM369)</f>
        <v>0</v>
      </c>
      <c r="AN369" s="358">
        <f>SUM('3-1'!AN369,'3-2'!AN369)</f>
        <v>0</v>
      </c>
      <c r="AO369" s="358">
        <f>SUM('3-1'!AO369,'3-2'!AO369)</f>
        <v>0</v>
      </c>
      <c r="AP369" s="358">
        <f>SUM('3-1'!AP369,'3-2'!AP369)</f>
        <v>0</v>
      </c>
      <c r="AQ369" s="360">
        <f>SUM('3-1'!AQ369,'3-2'!AQ369)</f>
        <v>0</v>
      </c>
      <c r="AR369" s="721">
        <f>SUM('3-1'!AR369,'3-2'!AR369)</f>
        <v>0</v>
      </c>
    </row>
    <row r="370" spans="1:44" ht="17.25">
      <c r="A370" s="1651"/>
      <c r="B370" s="1646"/>
      <c r="C370" s="40" t="s">
        <v>44</v>
      </c>
      <c r="D370" s="279">
        <f t="shared" si="980"/>
        <v>0</v>
      </c>
      <c r="E370" s="513">
        <f t="shared" si="980"/>
        <v>0</v>
      </c>
      <c r="F370" s="513">
        <f t="shared" si="983"/>
        <v>0</v>
      </c>
      <c r="G370" s="513">
        <f t="shared" si="981"/>
        <v>0</v>
      </c>
      <c r="H370" s="514">
        <f t="shared" si="982"/>
        <v>0</v>
      </c>
      <c r="I370" s="586">
        <f>SUM('3-1'!I370,'3-2'!I370)</f>
        <v>0</v>
      </c>
      <c r="J370" s="587">
        <f>SUM('3-1'!J370,'3-2'!J370)</f>
        <v>0</v>
      </c>
      <c r="K370" s="587">
        <f>SUM('3-1'!K370,'3-2'!K370)</f>
        <v>0</v>
      </c>
      <c r="L370" s="587">
        <f>SUM('3-1'!L370,'3-2'!L370)</f>
        <v>0</v>
      </c>
      <c r="M370" s="588">
        <f>SUM('3-1'!M370,'3-2'!M370)</f>
        <v>0</v>
      </c>
      <c r="N370" s="586">
        <f>SUM('3-1'!N370,'3-2'!N370)</f>
        <v>0</v>
      </c>
      <c r="O370" s="587">
        <f>SUM('3-1'!O370,'3-2'!O370)</f>
        <v>0</v>
      </c>
      <c r="P370" s="587">
        <f>SUM('3-1'!P370,'3-2'!P370)</f>
        <v>0</v>
      </c>
      <c r="Q370" s="587">
        <f>SUM('3-1'!Q370,'3-2'!Q370)</f>
        <v>0</v>
      </c>
      <c r="R370" s="588">
        <f>SUM('3-1'!R370,'3-2'!R370)</f>
        <v>0</v>
      </c>
      <c r="S370" s="586">
        <f>SUM('3-1'!S370,'3-2'!S370)</f>
        <v>0</v>
      </c>
      <c r="T370" s="587">
        <f>SUM('3-1'!T370,'3-2'!T370)</f>
        <v>0</v>
      </c>
      <c r="U370" s="587">
        <f>SUM('3-1'!U370,'3-2'!U370)</f>
        <v>0</v>
      </c>
      <c r="V370" s="587">
        <f>SUM('3-1'!V370,'3-2'!V370)</f>
        <v>0</v>
      </c>
      <c r="W370" s="588">
        <f>SUM('3-1'!W370,'3-2'!W370)</f>
        <v>0</v>
      </c>
      <c r="X370" s="586">
        <f>SUM('3-1'!X370,'3-2'!X370)</f>
        <v>0</v>
      </c>
      <c r="Y370" s="587">
        <f>SUM('3-1'!Y370,'3-2'!Y370)</f>
        <v>0</v>
      </c>
      <c r="Z370" s="587">
        <f>SUM('3-1'!Z370,'3-2'!Z370)</f>
        <v>0</v>
      </c>
      <c r="AA370" s="587">
        <f>SUM('3-1'!AA370,'3-2'!AA370)</f>
        <v>0</v>
      </c>
      <c r="AB370" s="588">
        <f>SUM('3-1'!AB370,'3-2'!AB370)</f>
        <v>0</v>
      </c>
      <c r="AC370" s="586">
        <f>SUM('3-1'!AC370,'3-2'!AC370)</f>
        <v>0</v>
      </c>
      <c r="AD370" s="587">
        <f>SUM('3-1'!AD370,'3-2'!AD370)</f>
        <v>0</v>
      </c>
      <c r="AE370" s="587">
        <f>SUM('3-1'!AE370,'3-2'!AE370)</f>
        <v>0</v>
      </c>
      <c r="AF370" s="587">
        <f>SUM('3-1'!AF370,'3-2'!AF370)</f>
        <v>0</v>
      </c>
      <c r="AG370" s="588">
        <f>SUM('3-1'!AG370,'3-2'!AG370)</f>
        <v>0</v>
      </c>
      <c r="AH370" s="586">
        <f>SUM('3-1'!AH370,'3-2'!AH370)</f>
        <v>0</v>
      </c>
      <c r="AI370" s="587">
        <f>SUM('3-1'!AI370,'3-2'!AI370)</f>
        <v>0</v>
      </c>
      <c r="AJ370" s="587">
        <f>SUM('3-1'!AJ370,'3-2'!AJ370)</f>
        <v>0</v>
      </c>
      <c r="AK370" s="587">
        <f>SUM('3-1'!AK370,'3-2'!AK370)</f>
        <v>0</v>
      </c>
      <c r="AL370" s="588">
        <f>SUM('3-1'!AL370,'3-2'!AL370)</f>
        <v>0</v>
      </c>
      <c r="AM370" s="586">
        <f>SUM('3-1'!AM370,'3-2'!AM370)</f>
        <v>0</v>
      </c>
      <c r="AN370" s="587">
        <f>SUM('3-1'!AN370,'3-2'!AN370)</f>
        <v>0</v>
      </c>
      <c r="AO370" s="587">
        <f>SUM('3-1'!AO370,'3-2'!AO370)</f>
        <v>0</v>
      </c>
      <c r="AP370" s="587">
        <f>SUM('3-1'!AP370,'3-2'!AP370)</f>
        <v>0</v>
      </c>
      <c r="AQ370" s="588">
        <f>SUM('3-1'!AQ370,'3-2'!AQ370)</f>
        <v>0</v>
      </c>
      <c r="AR370" s="723">
        <f>SUM('3-1'!AR370,'3-2'!AR370)</f>
        <v>0</v>
      </c>
    </row>
    <row r="371" spans="1:44" ht="17.25">
      <c r="A371" s="1651"/>
      <c r="B371" s="1647" t="s">
        <v>74</v>
      </c>
      <c r="C371" s="54" t="s">
        <v>43</v>
      </c>
      <c r="D371" s="242">
        <f t="shared" si="980"/>
        <v>0</v>
      </c>
      <c r="E371" s="259">
        <f t="shared" si="980"/>
        <v>0</v>
      </c>
      <c r="F371" s="259">
        <f t="shared" si="983"/>
        <v>0</v>
      </c>
      <c r="G371" s="259">
        <f t="shared" si="981"/>
        <v>0</v>
      </c>
      <c r="H371" s="258">
        <f t="shared" si="982"/>
        <v>0</v>
      </c>
      <c r="I371" s="357">
        <f>SUM('3-1'!I371,'3-2'!I371)</f>
        <v>0</v>
      </c>
      <c r="J371" s="358">
        <f>SUM('3-1'!J371,'3-2'!J371)</f>
        <v>0</v>
      </c>
      <c r="K371" s="358">
        <f>SUM('3-1'!K371,'3-2'!K371)</f>
        <v>0</v>
      </c>
      <c r="L371" s="358">
        <f>SUM('3-1'!L371,'3-2'!L371)</f>
        <v>0</v>
      </c>
      <c r="M371" s="360">
        <f>SUM('3-1'!M371,'3-2'!M371)</f>
        <v>0</v>
      </c>
      <c r="N371" s="357">
        <f>SUM('3-1'!N371,'3-2'!N371)</f>
        <v>0</v>
      </c>
      <c r="O371" s="358">
        <f>SUM('3-1'!O371,'3-2'!O371)</f>
        <v>0</v>
      </c>
      <c r="P371" s="358">
        <f>SUM('3-1'!P371,'3-2'!P371)</f>
        <v>0</v>
      </c>
      <c r="Q371" s="358">
        <f>SUM('3-1'!Q371,'3-2'!Q371)</f>
        <v>0</v>
      </c>
      <c r="R371" s="360">
        <f>SUM('3-1'!R371,'3-2'!R371)</f>
        <v>0</v>
      </c>
      <c r="S371" s="357">
        <f>SUM('3-1'!S371,'3-2'!S371)</f>
        <v>0</v>
      </c>
      <c r="T371" s="358">
        <f>SUM('3-1'!T371,'3-2'!T371)</f>
        <v>0</v>
      </c>
      <c r="U371" s="358">
        <f>SUM('3-1'!U371,'3-2'!U371)</f>
        <v>0</v>
      </c>
      <c r="V371" s="358">
        <f>SUM('3-1'!V371,'3-2'!V371)</f>
        <v>0</v>
      </c>
      <c r="W371" s="360">
        <f>SUM('3-1'!W371,'3-2'!W371)</f>
        <v>0</v>
      </c>
      <c r="X371" s="357">
        <f>SUM('3-1'!X371,'3-2'!X371)</f>
        <v>0</v>
      </c>
      <c r="Y371" s="358">
        <f>SUM('3-1'!Y371,'3-2'!Y371)</f>
        <v>0</v>
      </c>
      <c r="Z371" s="358">
        <f>SUM('3-1'!Z371,'3-2'!Z371)</f>
        <v>0</v>
      </c>
      <c r="AA371" s="358">
        <f>SUM('3-1'!AA371,'3-2'!AA371)</f>
        <v>0</v>
      </c>
      <c r="AB371" s="360">
        <f>SUM('3-1'!AB371,'3-2'!AB371)</f>
        <v>0</v>
      </c>
      <c r="AC371" s="357">
        <f>SUM('3-1'!AC371,'3-2'!AC371)</f>
        <v>0</v>
      </c>
      <c r="AD371" s="358">
        <f>SUM('3-1'!AD371,'3-2'!AD371)</f>
        <v>0</v>
      </c>
      <c r="AE371" s="358">
        <f>SUM('3-1'!AE371,'3-2'!AE371)</f>
        <v>0</v>
      </c>
      <c r="AF371" s="358">
        <f>SUM('3-1'!AF371,'3-2'!AF371)</f>
        <v>0</v>
      </c>
      <c r="AG371" s="360">
        <f>SUM('3-1'!AG371,'3-2'!AG371)</f>
        <v>0</v>
      </c>
      <c r="AH371" s="357">
        <f>SUM('3-1'!AH371,'3-2'!AH371)</f>
        <v>0</v>
      </c>
      <c r="AI371" s="358">
        <f>SUM('3-1'!AI371,'3-2'!AI371)</f>
        <v>0</v>
      </c>
      <c r="AJ371" s="358">
        <f>SUM('3-1'!AJ371,'3-2'!AJ371)</f>
        <v>0</v>
      </c>
      <c r="AK371" s="358">
        <f>SUM('3-1'!AK371,'3-2'!AK371)</f>
        <v>0</v>
      </c>
      <c r="AL371" s="360">
        <f>SUM('3-1'!AL371,'3-2'!AL371)</f>
        <v>0</v>
      </c>
      <c r="AM371" s="357">
        <f>SUM('3-1'!AM371,'3-2'!AM371)</f>
        <v>0</v>
      </c>
      <c r="AN371" s="358">
        <f>SUM('3-1'!AN371,'3-2'!AN371)</f>
        <v>0</v>
      </c>
      <c r="AO371" s="358">
        <f>SUM('3-1'!AO371,'3-2'!AO371)</f>
        <v>0</v>
      </c>
      <c r="AP371" s="358">
        <f>SUM('3-1'!AP371,'3-2'!AP371)</f>
        <v>0</v>
      </c>
      <c r="AQ371" s="360">
        <f>SUM('3-1'!AQ371,'3-2'!AQ371)</f>
        <v>0</v>
      </c>
      <c r="AR371" s="721">
        <f>SUM('3-1'!AR371,'3-2'!AR371)</f>
        <v>0</v>
      </c>
    </row>
    <row r="372" spans="1:44" ht="17.25">
      <c r="A372" s="1651"/>
      <c r="B372" s="1646"/>
      <c r="C372" s="40" t="s">
        <v>44</v>
      </c>
      <c r="D372" s="279">
        <f t="shared" si="980"/>
        <v>0</v>
      </c>
      <c r="E372" s="513">
        <f t="shared" si="980"/>
        <v>0</v>
      </c>
      <c r="F372" s="513">
        <f t="shared" si="983"/>
        <v>0</v>
      </c>
      <c r="G372" s="513">
        <f t="shared" si="981"/>
        <v>0</v>
      </c>
      <c r="H372" s="514">
        <f t="shared" si="982"/>
        <v>0</v>
      </c>
      <c r="I372" s="586">
        <f>SUM('3-1'!I372,'3-2'!I372)</f>
        <v>0</v>
      </c>
      <c r="J372" s="587">
        <f>SUM('3-1'!J372,'3-2'!J372)</f>
        <v>0</v>
      </c>
      <c r="K372" s="587">
        <f>SUM('3-1'!K372,'3-2'!K372)</f>
        <v>0</v>
      </c>
      <c r="L372" s="587">
        <f>SUM('3-1'!L372,'3-2'!L372)</f>
        <v>0</v>
      </c>
      <c r="M372" s="588">
        <f>SUM('3-1'!M372,'3-2'!M372)</f>
        <v>0</v>
      </c>
      <c r="N372" s="586">
        <f>SUM('3-1'!N372,'3-2'!N372)</f>
        <v>0</v>
      </c>
      <c r="O372" s="587">
        <f>SUM('3-1'!O372,'3-2'!O372)</f>
        <v>0</v>
      </c>
      <c r="P372" s="587">
        <f>SUM('3-1'!P372,'3-2'!P372)</f>
        <v>0</v>
      </c>
      <c r="Q372" s="587">
        <f>SUM('3-1'!Q372,'3-2'!Q372)</f>
        <v>0</v>
      </c>
      <c r="R372" s="588">
        <f>SUM('3-1'!R372,'3-2'!R372)</f>
        <v>0</v>
      </c>
      <c r="S372" s="586">
        <f>SUM('3-1'!S372,'3-2'!S372)</f>
        <v>0</v>
      </c>
      <c r="T372" s="587">
        <f>SUM('3-1'!T372,'3-2'!T372)</f>
        <v>0</v>
      </c>
      <c r="U372" s="587">
        <f>SUM('3-1'!U372,'3-2'!U372)</f>
        <v>0</v>
      </c>
      <c r="V372" s="587">
        <f>SUM('3-1'!V372,'3-2'!V372)</f>
        <v>0</v>
      </c>
      <c r="W372" s="588">
        <f>SUM('3-1'!W372,'3-2'!W372)</f>
        <v>0</v>
      </c>
      <c r="X372" s="586">
        <f>SUM('3-1'!X372,'3-2'!X372)</f>
        <v>0</v>
      </c>
      <c r="Y372" s="587">
        <f>SUM('3-1'!Y372,'3-2'!Y372)</f>
        <v>0</v>
      </c>
      <c r="Z372" s="587">
        <f>SUM('3-1'!Z372,'3-2'!Z372)</f>
        <v>0</v>
      </c>
      <c r="AA372" s="587">
        <f>SUM('3-1'!AA372,'3-2'!AA372)</f>
        <v>0</v>
      </c>
      <c r="AB372" s="588">
        <f>SUM('3-1'!AB372,'3-2'!AB372)</f>
        <v>0</v>
      </c>
      <c r="AC372" s="586">
        <f>SUM('3-1'!AC372,'3-2'!AC372)</f>
        <v>0</v>
      </c>
      <c r="AD372" s="587">
        <f>SUM('3-1'!AD372,'3-2'!AD372)</f>
        <v>0</v>
      </c>
      <c r="AE372" s="587">
        <f>SUM('3-1'!AE372,'3-2'!AE372)</f>
        <v>0</v>
      </c>
      <c r="AF372" s="587">
        <f>SUM('3-1'!AF372,'3-2'!AF372)</f>
        <v>0</v>
      </c>
      <c r="AG372" s="588">
        <f>SUM('3-1'!AG372,'3-2'!AG372)</f>
        <v>0</v>
      </c>
      <c r="AH372" s="586">
        <f>SUM('3-1'!AH372,'3-2'!AH372)</f>
        <v>0</v>
      </c>
      <c r="AI372" s="587">
        <f>SUM('3-1'!AI372,'3-2'!AI372)</f>
        <v>0</v>
      </c>
      <c r="AJ372" s="587">
        <f>SUM('3-1'!AJ372,'3-2'!AJ372)</f>
        <v>0</v>
      </c>
      <c r="AK372" s="587">
        <f>SUM('3-1'!AK372,'3-2'!AK372)</f>
        <v>0</v>
      </c>
      <c r="AL372" s="588">
        <f>SUM('3-1'!AL372,'3-2'!AL372)</f>
        <v>0</v>
      </c>
      <c r="AM372" s="586">
        <f>SUM('3-1'!AM372,'3-2'!AM372)</f>
        <v>0</v>
      </c>
      <c r="AN372" s="587">
        <f>SUM('3-1'!AN372,'3-2'!AN372)</f>
        <v>0</v>
      </c>
      <c r="AO372" s="587">
        <f>SUM('3-1'!AO372,'3-2'!AO372)</f>
        <v>0</v>
      </c>
      <c r="AP372" s="587">
        <f>SUM('3-1'!AP372,'3-2'!AP372)</f>
        <v>0</v>
      </c>
      <c r="AQ372" s="588">
        <f>SUM('3-1'!AQ372,'3-2'!AQ372)</f>
        <v>0</v>
      </c>
      <c r="AR372" s="723">
        <f>SUM('3-1'!AR372,'3-2'!AR372)</f>
        <v>0</v>
      </c>
    </row>
    <row r="373" spans="1:44" ht="17.25">
      <c r="A373" s="1651"/>
      <c r="B373" s="1648" t="s">
        <v>75</v>
      </c>
      <c r="C373" s="54" t="s">
        <v>43</v>
      </c>
      <c r="D373" s="242">
        <f t="shared" si="980"/>
        <v>0</v>
      </c>
      <c r="E373" s="259">
        <f t="shared" si="980"/>
        <v>0</v>
      </c>
      <c r="F373" s="259">
        <f t="shared" si="983"/>
        <v>0</v>
      </c>
      <c r="G373" s="259">
        <f t="shared" si="981"/>
        <v>0</v>
      </c>
      <c r="H373" s="258">
        <f t="shared" si="982"/>
        <v>0</v>
      </c>
      <c r="I373" s="357">
        <f>SUM('3-1'!I373,'3-2'!I373)</f>
        <v>0</v>
      </c>
      <c r="J373" s="358">
        <f>SUM('3-1'!J373,'3-2'!J373)</f>
        <v>0</v>
      </c>
      <c r="K373" s="358">
        <f>SUM('3-1'!K373,'3-2'!K373)</f>
        <v>0</v>
      </c>
      <c r="L373" s="358">
        <f>SUM('3-1'!L373,'3-2'!L373)</f>
        <v>0</v>
      </c>
      <c r="M373" s="360">
        <f>SUM('3-1'!M373,'3-2'!M373)</f>
        <v>0</v>
      </c>
      <c r="N373" s="357">
        <f>SUM('3-1'!N373,'3-2'!N373)</f>
        <v>0</v>
      </c>
      <c r="O373" s="358">
        <f>SUM('3-1'!O373,'3-2'!O373)</f>
        <v>0</v>
      </c>
      <c r="P373" s="358">
        <f>SUM('3-1'!P373,'3-2'!P373)</f>
        <v>0</v>
      </c>
      <c r="Q373" s="358">
        <f>SUM('3-1'!Q373,'3-2'!Q373)</f>
        <v>0</v>
      </c>
      <c r="R373" s="360">
        <f>SUM('3-1'!R373,'3-2'!R373)</f>
        <v>0</v>
      </c>
      <c r="S373" s="357">
        <f>SUM('3-1'!S373,'3-2'!S373)</f>
        <v>0</v>
      </c>
      <c r="T373" s="358">
        <f>SUM('3-1'!T373,'3-2'!T373)</f>
        <v>0</v>
      </c>
      <c r="U373" s="358">
        <f>SUM('3-1'!U373,'3-2'!U373)</f>
        <v>0</v>
      </c>
      <c r="V373" s="358">
        <f>SUM('3-1'!V373,'3-2'!V373)</f>
        <v>0</v>
      </c>
      <c r="W373" s="360">
        <f>SUM('3-1'!W373,'3-2'!W373)</f>
        <v>0</v>
      </c>
      <c r="X373" s="357">
        <f>SUM('3-1'!X373,'3-2'!X373)</f>
        <v>0</v>
      </c>
      <c r="Y373" s="358">
        <f>SUM('3-1'!Y373,'3-2'!Y373)</f>
        <v>0</v>
      </c>
      <c r="Z373" s="358">
        <f>SUM('3-1'!Z373,'3-2'!Z373)</f>
        <v>0</v>
      </c>
      <c r="AA373" s="358">
        <f>SUM('3-1'!AA373,'3-2'!AA373)</f>
        <v>0</v>
      </c>
      <c r="AB373" s="360">
        <f>SUM('3-1'!AB373,'3-2'!AB373)</f>
        <v>0</v>
      </c>
      <c r="AC373" s="357">
        <f>SUM('3-1'!AC373,'3-2'!AC373)</f>
        <v>0</v>
      </c>
      <c r="AD373" s="358">
        <f>SUM('3-1'!AD373,'3-2'!AD373)</f>
        <v>0</v>
      </c>
      <c r="AE373" s="358">
        <f>SUM('3-1'!AE373,'3-2'!AE373)</f>
        <v>0</v>
      </c>
      <c r="AF373" s="358">
        <f>SUM('3-1'!AF373,'3-2'!AF373)</f>
        <v>0</v>
      </c>
      <c r="AG373" s="360">
        <f>SUM('3-1'!AG373,'3-2'!AG373)</f>
        <v>0</v>
      </c>
      <c r="AH373" s="357">
        <f>SUM('3-1'!AH373,'3-2'!AH373)</f>
        <v>0</v>
      </c>
      <c r="AI373" s="358">
        <f>SUM('3-1'!AI373,'3-2'!AI373)</f>
        <v>0</v>
      </c>
      <c r="AJ373" s="358">
        <f>SUM('3-1'!AJ373,'3-2'!AJ373)</f>
        <v>0</v>
      </c>
      <c r="AK373" s="358">
        <f>SUM('3-1'!AK373,'3-2'!AK373)</f>
        <v>0</v>
      </c>
      <c r="AL373" s="360">
        <f>SUM('3-1'!AL373,'3-2'!AL373)</f>
        <v>0</v>
      </c>
      <c r="AM373" s="357">
        <f>SUM('3-1'!AM373,'3-2'!AM373)</f>
        <v>0</v>
      </c>
      <c r="AN373" s="358">
        <f>SUM('3-1'!AN373,'3-2'!AN373)</f>
        <v>0</v>
      </c>
      <c r="AO373" s="358">
        <f>SUM('3-1'!AO373,'3-2'!AO373)</f>
        <v>0</v>
      </c>
      <c r="AP373" s="358">
        <f>SUM('3-1'!AP373,'3-2'!AP373)</f>
        <v>0</v>
      </c>
      <c r="AQ373" s="360">
        <f>SUM('3-1'!AQ373,'3-2'!AQ373)</f>
        <v>0</v>
      </c>
      <c r="AR373" s="724">
        <f>SUM('3-1'!AR373,'3-2'!AR373)</f>
        <v>0</v>
      </c>
    </row>
    <row r="374" spans="1:44" ht="18" thickBot="1">
      <c r="A374" s="1652"/>
      <c r="B374" s="1649"/>
      <c r="C374" s="45" t="s">
        <v>44</v>
      </c>
      <c r="D374" s="575">
        <f t="shared" si="980"/>
        <v>0</v>
      </c>
      <c r="E374" s="576">
        <f t="shared" si="980"/>
        <v>0</v>
      </c>
      <c r="F374" s="576">
        <f t="shared" si="983"/>
        <v>0</v>
      </c>
      <c r="G374" s="576">
        <f t="shared" si="981"/>
        <v>0</v>
      </c>
      <c r="H374" s="642">
        <f t="shared" si="982"/>
        <v>0</v>
      </c>
      <c r="I374" s="363">
        <f>SUM('3-1'!I374,'3-2'!I374)</f>
        <v>0</v>
      </c>
      <c r="J374" s="364">
        <f>SUM('3-1'!J374,'3-2'!J374)</f>
        <v>0</v>
      </c>
      <c r="K374" s="364">
        <f>SUM('3-1'!K374,'3-2'!K374)</f>
        <v>0</v>
      </c>
      <c r="L374" s="364">
        <f>SUM('3-1'!L374,'3-2'!L374)</f>
        <v>0</v>
      </c>
      <c r="M374" s="366">
        <f>SUM('3-1'!M374,'3-2'!M374)</f>
        <v>0</v>
      </c>
      <c r="N374" s="363">
        <f>SUM('3-1'!N374,'3-2'!N374)</f>
        <v>0</v>
      </c>
      <c r="O374" s="364">
        <f>SUM('3-1'!O374,'3-2'!O374)</f>
        <v>0</v>
      </c>
      <c r="P374" s="364">
        <f>SUM('3-1'!P374,'3-2'!P374)</f>
        <v>0</v>
      </c>
      <c r="Q374" s="364">
        <f>SUM('3-1'!Q374,'3-2'!Q374)</f>
        <v>0</v>
      </c>
      <c r="R374" s="366">
        <f>SUM('3-1'!R374,'3-2'!R374)</f>
        <v>0</v>
      </c>
      <c r="S374" s="363">
        <f>SUM('3-1'!S374,'3-2'!S374)</f>
        <v>0</v>
      </c>
      <c r="T374" s="364">
        <f>SUM('3-1'!T374,'3-2'!T374)</f>
        <v>0</v>
      </c>
      <c r="U374" s="364">
        <f>SUM('3-1'!U374,'3-2'!U374)</f>
        <v>0</v>
      </c>
      <c r="V374" s="364">
        <f>SUM('3-1'!V374,'3-2'!V374)</f>
        <v>0</v>
      </c>
      <c r="W374" s="366">
        <f>SUM('3-1'!W374,'3-2'!W374)</f>
        <v>0</v>
      </c>
      <c r="X374" s="363">
        <f>SUM('3-1'!X374,'3-2'!X374)</f>
        <v>0</v>
      </c>
      <c r="Y374" s="364">
        <f>SUM('3-1'!Y374,'3-2'!Y374)</f>
        <v>0</v>
      </c>
      <c r="Z374" s="364">
        <f>SUM('3-1'!Z374,'3-2'!Z374)</f>
        <v>0</v>
      </c>
      <c r="AA374" s="364">
        <f>SUM('3-1'!AA374,'3-2'!AA374)</f>
        <v>0</v>
      </c>
      <c r="AB374" s="366">
        <f>SUM('3-1'!AB374,'3-2'!AB374)</f>
        <v>0</v>
      </c>
      <c r="AC374" s="363">
        <f>SUM('3-1'!AC374,'3-2'!AC374)</f>
        <v>0</v>
      </c>
      <c r="AD374" s="364">
        <f>SUM('3-1'!AD374,'3-2'!AD374)</f>
        <v>0</v>
      </c>
      <c r="AE374" s="364">
        <f>SUM('3-1'!AE374,'3-2'!AE374)</f>
        <v>0</v>
      </c>
      <c r="AF374" s="364">
        <f>SUM('3-1'!AF374,'3-2'!AF374)</f>
        <v>0</v>
      </c>
      <c r="AG374" s="366">
        <f>SUM('3-1'!AG374,'3-2'!AG374)</f>
        <v>0</v>
      </c>
      <c r="AH374" s="363">
        <f>SUM('3-1'!AH374,'3-2'!AH374)</f>
        <v>0</v>
      </c>
      <c r="AI374" s="364">
        <f>SUM('3-1'!AI374,'3-2'!AI374)</f>
        <v>0</v>
      </c>
      <c r="AJ374" s="364">
        <f>SUM('3-1'!AJ374,'3-2'!AJ374)</f>
        <v>0</v>
      </c>
      <c r="AK374" s="364">
        <f>SUM('3-1'!AK374,'3-2'!AK374)</f>
        <v>0</v>
      </c>
      <c r="AL374" s="366">
        <f>SUM('3-1'!AL374,'3-2'!AL374)</f>
        <v>0</v>
      </c>
      <c r="AM374" s="363">
        <f>SUM('3-1'!AM374,'3-2'!AM374)</f>
        <v>0</v>
      </c>
      <c r="AN374" s="364">
        <f>SUM('3-1'!AN374,'3-2'!AN374)</f>
        <v>0</v>
      </c>
      <c r="AO374" s="364">
        <f>SUM('3-1'!AO374,'3-2'!AO374)</f>
        <v>0</v>
      </c>
      <c r="AP374" s="364">
        <f>SUM('3-1'!AP374,'3-2'!AP374)</f>
        <v>0</v>
      </c>
      <c r="AQ374" s="366">
        <f>SUM('3-1'!AQ374,'3-2'!AQ374)</f>
        <v>0</v>
      </c>
      <c r="AR374" s="967">
        <f>SUM('3-1'!AR374,'3-2'!AR374)</f>
        <v>0</v>
      </c>
    </row>
  </sheetData>
  <mergeCells count="249">
    <mergeCell ref="A361:A374"/>
    <mergeCell ref="B361:B362"/>
    <mergeCell ref="B363:B364"/>
    <mergeCell ref="B365:B366"/>
    <mergeCell ref="B367:B368"/>
    <mergeCell ref="B369:B370"/>
    <mergeCell ref="B371:B372"/>
    <mergeCell ref="B373:B374"/>
    <mergeCell ref="A93:A106"/>
    <mergeCell ref="B93:B94"/>
    <mergeCell ref="B95:B96"/>
    <mergeCell ref="B97:B98"/>
    <mergeCell ref="B99:B100"/>
    <mergeCell ref="B101:B102"/>
    <mergeCell ref="B103:B104"/>
    <mergeCell ref="B105:B106"/>
    <mergeCell ref="A107:A120"/>
    <mergeCell ref="B107:B108"/>
    <mergeCell ref="B109:B110"/>
    <mergeCell ref="B111:B112"/>
    <mergeCell ref="B113:B114"/>
    <mergeCell ref="B115:B116"/>
    <mergeCell ref="B117:B118"/>
    <mergeCell ref="B119:B120"/>
    <mergeCell ref="A2:AQ2"/>
    <mergeCell ref="A4:A6"/>
    <mergeCell ref="B4:B6"/>
    <mergeCell ref="C4:C6"/>
    <mergeCell ref="D4:H4"/>
    <mergeCell ref="I4:M4"/>
    <mergeCell ref="N4:R4"/>
    <mergeCell ref="S4:W4"/>
    <mergeCell ref="X4:AB4"/>
    <mergeCell ref="AC4:AG4"/>
    <mergeCell ref="AH4:AL4"/>
    <mergeCell ref="AM4:AQ4"/>
    <mergeCell ref="D5:D6"/>
    <mergeCell ref="F5:H5"/>
    <mergeCell ref="I5:I6"/>
    <mergeCell ref="AO5:AQ5"/>
    <mergeCell ref="AH5:AH6"/>
    <mergeCell ref="AJ5:AL5"/>
    <mergeCell ref="AM5:AM6"/>
    <mergeCell ref="AQ3:AR3"/>
    <mergeCell ref="AI5:AI6"/>
    <mergeCell ref="AN5:AN6"/>
    <mergeCell ref="A7:A20"/>
    <mergeCell ref="B7:B8"/>
    <mergeCell ref="B9:B10"/>
    <mergeCell ref="B11:B12"/>
    <mergeCell ref="B13:B14"/>
    <mergeCell ref="B15:B16"/>
    <mergeCell ref="B17:B18"/>
    <mergeCell ref="B19:B20"/>
    <mergeCell ref="AE5:AG5"/>
    <mergeCell ref="K5:M5"/>
    <mergeCell ref="N5:N6"/>
    <mergeCell ref="P5:R5"/>
    <mergeCell ref="S5:S6"/>
    <mergeCell ref="U5:W5"/>
    <mergeCell ref="X5:X6"/>
    <mergeCell ref="Z5:AB5"/>
    <mergeCell ref="AC5:AC6"/>
    <mergeCell ref="J5:J6"/>
    <mergeCell ref="O5:O6"/>
    <mergeCell ref="T5:T6"/>
    <mergeCell ref="Y5:Y6"/>
    <mergeCell ref="AD5:AD6"/>
    <mergeCell ref="E5:E6"/>
    <mergeCell ref="A21:A22"/>
    <mergeCell ref="B21:B22"/>
    <mergeCell ref="A37:A50"/>
    <mergeCell ref="B37:B38"/>
    <mergeCell ref="B39:B40"/>
    <mergeCell ref="B41:B42"/>
    <mergeCell ref="B43:B44"/>
    <mergeCell ref="B45:B46"/>
    <mergeCell ref="B47:B48"/>
    <mergeCell ref="B49:B50"/>
    <mergeCell ref="A23:A36"/>
    <mergeCell ref="B23:B24"/>
    <mergeCell ref="B25:B26"/>
    <mergeCell ref="B27:B28"/>
    <mergeCell ref="B29:B30"/>
    <mergeCell ref="B31:B32"/>
    <mergeCell ref="B33:B34"/>
    <mergeCell ref="B35:B36"/>
    <mergeCell ref="A65:A78"/>
    <mergeCell ref="B65:B66"/>
    <mergeCell ref="B67:B68"/>
    <mergeCell ref="B69:B70"/>
    <mergeCell ref="B71:B72"/>
    <mergeCell ref="B73:B74"/>
    <mergeCell ref="B75:B76"/>
    <mergeCell ref="B77:B78"/>
    <mergeCell ref="A79:A92"/>
    <mergeCell ref="B79:B80"/>
    <mergeCell ref="B81:B82"/>
    <mergeCell ref="B83:B84"/>
    <mergeCell ref="B85:B86"/>
    <mergeCell ref="B87:B88"/>
    <mergeCell ref="B89:B90"/>
    <mergeCell ref="B91:B92"/>
    <mergeCell ref="A121:A134"/>
    <mergeCell ref="B121:B122"/>
    <mergeCell ref="B123:B124"/>
    <mergeCell ref="B125:B126"/>
    <mergeCell ref="B127:B128"/>
    <mergeCell ref="B129:B130"/>
    <mergeCell ref="B131:B132"/>
    <mergeCell ref="B133:B134"/>
    <mergeCell ref="A135:A148"/>
    <mergeCell ref="B135:B136"/>
    <mergeCell ref="B137:B138"/>
    <mergeCell ref="B139:B140"/>
    <mergeCell ref="B141:B142"/>
    <mergeCell ref="B143:B144"/>
    <mergeCell ref="B145:B146"/>
    <mergeCell ref="B147:B148"/>
    <mergeCell ref="A149:A162"/>
    <mergeCell ref="B149:B150"/>
    <mergeCell ref="B151:B152"/>
    <mergeCell ref="B153:B154"/>
    <mergeCell ref="B155:B156"/>
    <mergeCell ref="B157:B158"/>
    <mergeCell ref="B159:B160"/>
    <mergeCell ref="B161:B162"/>
    <mergeCell ref="A163:A176"/>
    <mergeCell ref="B163:B164"/>
    <mergeCell ref="B165:B166"/>
    <mergeCell ref="B167:B168"/>
    <mergeCell ref="B169:B170"/>
    <mergeCell ref="B171:B172"/>
    <mergeCell ref="B173:B174"/>
    <mergeCell ref="B175:B176"/>
    <mergeCell ref="A177:A190"/>
    <mergeCell ref="B177:B178"/>
    <mergeCell ref="B179:B180"/>
    <mergeCell ref="B181:B182"/>
    <mergeCell ref="B183:B184"/>
    <mergeCell ref="B185:B186"/>
    <mergeCell ref="B187:B188"/>
    <mergeCell ref="B189:B190"/>
    <mergeCell ref="A233:A246"/>
    <mergeCell ref="B233:B234"/>
    <mergeCell ref="B235:B236"/>
    <mergeCell ref="B237:B238"/>
    <mergeCell ref="B239:B240"/>
    <mergeCell ref="B241:B242"/>
    <mergeCell ref="B243:B244"/>
    <mergeCell ref="B245:B246"/>
    <mergeCell ref="A191:A204"/>
    <mergeCell ref="B191:B192"/>
    <mergeCell ref="B193:B194"/>
    <mergeCell ref="B195:B196"/>
    <mergeCell ref="B197:B198"/>
    <mergeCell ref="B199:B200"/>
    <mergeCell ref="B201:B202"/>
    <mergeCell ref="B203:B204"/>
    <mergeCell ref="A261:A262"/>
    <mergeCell ref="B261:B262"/>
    <mergeCell ref="A247:A260"/>
    <mergeCell ref="B247:B248"/>
    <mergeCell ref="B249:B250"/>
    <mergeCell ref="B251:B252"/>
    <mergeCell ref="B253:B254"/>
    <mergeCell ref="B255:B256"/>
    <mergeCell ref="B257:B258"/>
    <mergeCell ref="B259:B260"/>
    <mergeCell ref="A263:A276"/>
    <mergeCell ref="B263:B264"/>
    <mergeCell ref="B265:B266"/>
    <mergeCell ref="B267:B268"/>
    <mergeCell ref="B269:B270"/>
    <mergeCell ref="B271:B272"/>
    <mergeCell ref="B273:B274"/>
    <mergeCell ref="B275:B276"/>
    <mergeCell ref="A347:A360"/>
    <mergeCell ref="B347:B348"/>
    <mergeCell ref="B349:B350"/>
    <mergeCell ref="B351:B352"/>
    <mergeCell ref="B353:B354"/>
    <mergeCell ref="B355:B356"/>
    <mergeCell ref="B357:B358"/>
    <mergeCell ref="B359:B360"/>
    <mergeCell ref="A305:A318"/>
    <mergeCell ref="B305:B306"/>
    <mergeCell ref="B307:B308"/>
    <mergeCell ref="B309:B310"/>
    <mergeCell ref="B311:B312"/>
    <mergeCell ref="B313:B314"/>
    <mergeCell ref="B315:B316"/>
    <mergeCell ref="B317:B318"/>
    <mergeCell ref="A319:A332"/>
    <mergeCell ref="B319:B320"/>
    <mergeCell ref="B321:B322"/>
    <mergeCell ref="B323:B324"/>
    <mergeCell ref="B325:B326"/>
    <mergeCell ref="B327:B328"/>
    <mergeCell ref="B329:B330"/>
    <mergeCell ref="B331:B332"/>
    <mergeCell ref="A333:A346"/>
    <mergeCell ref="B333:B334"/>
    <mergeCell ref="B335:B336"/>
    <mergeCell ref="B337:B338"/>
    <mergeCell ref="B339:B340"/>
    <mergeCell ref="B341:B342"/>
    <mergeCell ref="B343:B344"/>
    <mergeCell ref="B345:B346"/>
    <mergeCell ref="A277:A290"/>
    <mergeCell ref="B277:B278"/>
    <mergeCell ref="B279:B280"/>
    <mergeCell ref="B281:B282"/>
    <mergeCell ref="B283:B284"/>
    <mergeCell ref="B285:B286"/>
    <mergeCell ref="B287:B288"/>
    <mergeCell ref="B289:B290"/>
    <mergeCell ref="A291:A304"/>
    <mergeCell ref="B291:B292"/>
    <mergeCell ref="B293:B294"/>
    <mergeCell ref="B295:B296"/>
    <mergeCell ref="B297:B298"/>
    <mergeCell ref="B299:B300"/>
    <mergeCell ref="B301:B302"/>
    <mergeCell ref="B303:B304"/>
    <mergeCell ref="A51:A64"/>
    <mergeCell ref="B51:B52"/>
    <mergeCell ref="B53:B54"/>
    <mergeCell ref="B55:B56"/>
    <mergeCell ref="B57:B58"/>
    <mergeCell ref="B59:B60"/>
    <mergeCell ref="B61:B62"/>
    <mergeCell ref="B63:B64"/>
    <mergeCell ref="A219:A232"/>
    <mergeCell ref="B219:B220"/>
    <mergeCell ref="B221:B222"/>
    <mergeCell ref="B223:B224"/>
    <mergeCell ref="B225:B226"/>
    <mergeCell ref="B227:B228"/>
    <mergeCell ref="B229:B230"/>
    <mergeCell ref="B231:B232"/>
    <mergeCell ref="A205:A218"/>
    <mergeCell ref="B205:B206"/>
    <mergeCell ref="B207:B208"/>
    <mergeCell ref="B209:B210"/>
    <mergeCell ref="B211:B212"/>
    <mergeCell ref="B213:B214"/>
    <mergeCell ref="B215:B216"/>
    <mergeCell ref="B217:B218"/>
  </mergeCells>
  <phoneticPr fontId="14" type="noConversion"/>
  <printOptions horizontalCentered="1" verticalCentered="1"/>
  <pageMargins left="0.15748031496062992" right="0.15748031496062992" top="0.47244094488188981" bottom="0.35433070866141736" header="0.43307086614173229" footer="0.15748031496062992"/>
  <pageSetup paperSize="9" scale="28" fitToWidth="0" fitToHeight="0" orientation="landscape" r:id="rId1"/>
  <headerFooter alignWithMargins="0"/>
  <rowBreaks count="4" manualBreakCount="4">
    <brk id="78" max="35" man="1"/>
    <brk id="162" max="35" man="1"/>
    <brk id="246" max="35" man="1"/>
    <brk id="332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G374"/>
  <sheetViews>
    <sheetView zoomScale="70" zoomScaleNormal="70" workbookViewId="0">
      <pane xSplit="8" ySplit="6" topLeftCell="I7" activePane="bottomRight" state="frozen"/>
      <selection activeCell="I12" sqref="I12"/>
      <selection pane="topRight" activeCell="I12" sqref="I12"/>
      <selection pane="bottomLeft" activeCell="I12" sqref="I12"/>
      <selection pane="bottomRight" activeCell="H29" sqref="H29"/>
    </sheetView>
  </sheetViews>
  <sheetFormatPr defaultRowHeight="13.5"/>
  <cols>
    <col min="1" max="1" width="9.88671875" customWidth="1"/>
    <col min="4" max="5" width="10" style="136" customWidth="1"/>
    <col min="6" max="6" width="13.33203125" style="136" customWidth="1"/>
    <col min="7" max="7" width="12.77734375" style="136" customWidth="1"/>
    <col min="8" max="8" width="12" style="136" customWidth="1"/>
    <col min="9" max="10" width="10" customWidth="1"/>
    <col min="11" max="11" width="12.33203125" customWidth="1"/>
    <col min="12" max="12" width="12.5546875" customWidth="1"/>
    <col min="13" max="13" width="10.44140625" customWidth="1"/>
    <col min="14" max="14" width="8.21875" customWidth="1"/>
    <col min="15" max="15" width="10.5546875" customWidth="1"/>
    <col min="16" max="18" width="9.5546875" customWidth="1"/>
    <col min="19" max="19" width="9" customWidth="1"/>
    <col min="20" max="20" width="10.21875" customWidth="1"/>
    <col min="21" max="22" width="11" customWidth="1"/>
    <col min="23" max="23" width="9.44140625" customWidth="1"/>
    <col min="24" max="24" width="9.109375" customWidth="1"/>
    <col min="25" max="28" width="10.109375" customWidth="1"/>
    <col min="29" max="30" width="9.21875" customWidth="1"/>
    <col min="31" max="32" width="9.88671875" customWidth="1"/>
    <col min="33" max="34" width="8.88671875" customWidth="1"/>
    <col min="35" max="36" width="10.109375" customWidth="1"/>
    <col min="37" max="37" width="10.44140625" customWidth="1"/>
    <col min="38" max="38" width="10.109375" customWidth="1"/>
    <col min="39" max="39" width="8.33203125" customWidth="1"/>
    <col min="40" max="40" width="10" customWidth="1"/>
    <col min="41" max="41" width="9.109375" customWidth="1"/>
    <col min="42" max="42" width="9.21875" customWidth="1"/>
    <col min="43" max="43" width="8.44140625" customWidth="1"/>
    <col min="44" max="44" width="10.6640625" customWidth="1"/>
  </cols>
  <sheetData>
    <row r="1" spans="1:44">
      <c r="A1" s="27"/>
      <c r="B1" s="27"/>
      <c r="C1" s="27"/>
      <c r="D1" s="135"/>
      <c r="E1" s="135"/>
      <c r="F1" s="135"/>
      <c r="G1" s="135"/>
      <c r="H1" s="135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</row>
    <row r="2" spans="1:44" ht="22.5">
      <c r="A2" s="1680" t="s">
        <v>261</v>
      </c>
      <c r="B2" s="1681"/>
      <c r="C2" s="1681"/>
      <c r="D2" s="1681"/>
      <c r="E2" s="1681"/>
      <c r="F2" s="1681"/>
      <c r="G2" s="1681"/>
      <c r="H2" s="1681"/>
      <c r="I2" s="1681"/>
      <c r="J2" s="1681"/>
      <c r="K2" s="1681"/>
      <c r="L2" s="1681"/>
      <c r="M2" s="1681"/>
      <c r="N2" s="1681"/>
      <c r="O2" s="1681"/>
      <c r="P2" s="1681"/>
      <c r="Q2" s="1681"/>
      <c r="R2" s="1681"/>
      <c r="S2" s="1681"/>
      <c r="T2" s="1681"/>
      <c r="U2" s="1681"/>
      <c r="V2" s="1681"/>
      <c r="W2" s="1681"/>
      <c r="X2" s="1681"/>
      <c r="Y2" s="1681"/>
      <c r="Z2" s="1681"/>
      <c r="AA2" s="1681"/>
      <c r="AB2" s="1681"/>
      <c r="AC2" s="1681"/>
      <c r="AD2" s="1681"/>
      <c r="AE2" s="1681"/>
      <c r="AF2" s="1681"/>
      <c r="AG2" s="1681"/>
      <c r="AH2" s="1681"/>
      <c r="AI2" s="1681"/>
      <c r="AJ2" s="1681"/>
      <c r="AK2" s="1681"/>
      <c r="AL2" s="1681"/>
      <c r="AM2" s="1681"/>
      <c r="AN2" s="1681"/>
      <c r="AO2" s="1681"/>
      <c r="AP2" s="1681"/>
      <c r="AQ2" s="1681"/>
    </row>
    <row r="3" spans="1:44" ht="36" customHeight="1" thickBot="1">
      <c r="A3" s="1107" t="s">
        <v>261</v>
      </c>
      <c r="B3" s="1057"/>
      <c r="C3" s="1058"/>
      <c r="D3" s="1059"/>
      <c r="E3" s="1063"/>
      <c r="F3" s="135"/>
      <c r="G3" s="135"/>
      <c r="H3" s="13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177"/>
      <c r="AP3" s="176"/>
      <c r="AQ3" s="1697" t="s">
        <v>130</v>
      </c>
      <c r="AR3" s="1697"/>
    </row>
    <row r="4" spans="1:44" ht="28.5">
      <c r="A4" s="1682" t="s">
        <v>54</v>
      </c>
      <c r="B4" s="1683" t="s">
        <v>55</v>
      </c>
      <c r="C4" s="1684" t="s">
        <v>56</v>
      </c>
      <c r="D4" s="1687" t="s">
        <v>30</v>
      </c>
      <c r="E4" s="1687"/>
      <c r="F4" s="1688"/>
      <c r="G4" s="1688"/>
      <c r="H4" s="1689"/>
      <c r="I4" s="1682" t="s">
        <v>57</v>
      </c>
      <c r="J4" s="1690"/>
      <c r="K4" s="1691"/>
      <c r="L4" s="1691"/>
      <c r="M4" s="1683"/>
      <c r="N4" s="1682" t="s">
        <v>58</v>
      </c>
      <c r="O4" s="1690"/>
      <c r="P4" s="1691"/>
      <c r="Q4" s="1691"/>
      <c r="R4" s="1683"/>
      <c r="S4" s="1682" t="s">
        <v>7</v>
      </c>
      <c r="T4" s="1690"/>
      <c r="U4" s="1691"/>
      <c r="V4" s="1691"/>
      <c r="W4" s="1683"/>
      <c r="X4" s="1682" t="s">
        <v>60</v>
      </c>
      <c r="Y4" s="1690"/>
      <c r="Z4" s="1691"/>
      <c r="AA4" s="1691"/>
      <c r="AB4" s="1683"/>
      <c r="AC4" s="1690" t="s">
        <v>61</v>
      </c>
      <c r="AD4" s="1690"/>
      <c r="AE4" s="1691"/>
      <c r="AF4" s="1691"/>
      <c r="AG4" s="1683"/>
      <c r="AH4" s="1682" t="s">
        <v>96</v>
      </c>
      <c r="AI4" s="1690"/>
      <c r="AJ4" s="1691"/>
      <c r="AK4" s="1691"/>
      <c r="AL4" s="1683"/>
      <c r="AM4" s="1682" t="s">
        <v>62</v>
      </c>
      <c r="AN4" s="1690"/>
      <c r="AO4" s="1691"/>
      <c r="AP4" s="1691"/>
      <c r="AQ4" s="1683"/>
      <c r="AR4" s="1061" t="s">
        <v>225</v>
      </c>
    </row>
    <row r="5" spans="1:44" ht="14.25">
      <c r="A5" s="1672"/>
      <c r="B5" s="1670"/>
      <c r="C5" s="1685"/>
      <c r="D5" s="1692" t="s">
        <v>38</v>
      </c>
      <c r="E5" s="1678" t="s">
        <v>238</v>
      </c>
      <c r="F5" s="1694" t="s">
        <v>39</v>
      </c>
      <c r="G5" s="1694"/>
      <c r="H5" s="1695"/>
      <c r="I5" s="1672" t="s">
        <v>63</v>
      </c>
      <c r="J5" s="1674" t="s">
        <v>237</v>
      </c>
      <c r="K5" s="1671" t="s">
        <v>64</v>
      </c>
      <c r="L5" s="1671"/>
      <c r="M5" s="1670"/>
      <c r="N5" s="1672" t="s">
        <v>63</v>
      </c>
      <c r="O5" s="1674" t="s">
        <v>238</v>
      </c>
      <c r="P5" s="1671" t="s">
        <v>64</v>
      </c>
      <c r="Q5" s="1671"/>
      <c r="R5" s="1670"/>
      <c r="S5" s="1672" t="s">
        <v>63</v>
      </c>
      <c r="T5" s="1674" t="s">
        <v>238</v>
      </c>
      <c r="U5" s="1671" t="s">
        <v>64</v>
      </c>
      <c r="V5" s="1671"/>
      <c r="W5" s="1670"/>
      <c r="X5" s="1672" t="s">
        <v>63</v>
      </c>
      <c r="Y5" s="1674" t="s">
        <v>238</v>
      </c>
      <c r="Z5" s="1671" t="s">
        <v>64</v>
      </c>
      <c r="AA5" s="1671"/>
      <c r="AB5" s="1670"/>
      <c r="AC5" s="1703" t="s">
        <v>63</v>
      </c>
      <c r="AD5" s="1674" t="s">
        <v>238</v>
      </c>
      <c r="AE5" s="1671" t="s">
        <v>64</v>
      </c>
      <c r="AF5" s="1671"/>
      <c r="AG5" s="1670"/>
      <c r="AH5" s="1672" t="s">
        <v>97</v>
      </c>
      <c r="AI5" s="1674" t="s">
        <v>238</v>
      </c>
      <c r="AJ5" s="1671" t="s">
        <v>98</v>
      </c>
      <c r="AK5" s="1671"/>
      <c r="AL5" s="1670"/>
      <c r="AM5" s="1672" t="s">
        <v>63</v>
      </c>
      <c r="AN5" s="1674" t="s">
        <v>238</v>
      </c>
      <c r="AO5" s="1671" t="s">
        <v>64</v>
      </c>
      <c r="AP5" s="1671"/>
      <c r="AQ5" s="1670"/>
      <c r="AR5" s="1062" t="s">
        <v>223</v>
      </c>
    </row>
    <row r="6" spans="1:44" ht="21" customHeight="1">
      <c r="A6" s="1672"/>
      <c r="B6" s="1670"/>
      <c r="C6" s="1686"/>
      <c r="D6" s="1693"/>
      <c r="E6" s="1679"/>
      <c r="F6" s="178" t="s">
        <v>4</v>
      </c>
      <c r="G6" s="178" t="s">
        <v>41</v>
      </c>
      <c r="H6" s="179" t="s">
        <v>42</v>
      </c>
      <c r="I6" s="1696"/>
      <c r="J6" s="1675"/>
      <c r="K6" s="180" t="s">
        <v>65</v>
      </c>
      <c r="L6" s="180" t="s">
        <v>66</v>
      </c>
      <c r="M6" s="181" t="s">
        <v>67</v>
      </c>
      <c r="N6" s="1696"/>
      <c r="O6" s="1675"/>
      <c r="P6" s="180" t="s">
        <v>65</v>
      </c>
      <c r="Q6" s="180" t="s">
        <v>66</v>
      </c>
      <c r="R6" s="181" t="s">
        <v>67</v>
      </c>
      <c r="S6" s="1696"/>
      <c r="T6" s="1675"/>
      <c r="U6" s="180" t="s">
        <v>65</v>
      </c>
      <c r="V6" s="180" t="s">
        <v>66</v>
      </c>
      <c r="W6" s="181" t="s">
        <v>67</v>
      </c>
      <c r="X6" s="1696"/>
      <c r="Y6" s="1675"/>
      <c r="Z6" s="180" t="s">
        <v>65</v>
      </c>
      <c r="AA6" s="180" t="s">
        <v>66</v>
      </c>
      <c r="AB6" s="181" t="s">
        <v>67</v>
      </c>
      <c r="AC6" s="1704"/>
      <c r="AD6" s="1675"/>
      <c r="AE6" s="180" t="s">
        <v>65</v>
      </c>
      <c r="AF6" s="180" t="s">
        <v>66</v>
      </c>
      <c r="AG6" s="181" t="s">
        <v>67</v>
      </c>
      <c r="AH6" s="1696"/>
      <c r="AI6" s="1675"/>
      <c r="AJ6" s="180" t="s">
        <v>99</v>
      </c>
      <c r="AK6" s="180" t="s">
        <v>100</v>
      </c>
      <c r="AL6" s="181" t="s">
        <v>101</v>
      </c>
      <c r="AM6" s="1696"/>
      <c r="AN6" s="1675"/>
      <c r="AO6" s="180" t="s">
        <v>65</v>
      </c>
      <c r="AP6" s="180" t="s">
        <v>66</v>
      </c>
      <c r="AQ6" s="181" t="s">
        <v>67</v>
      </c>
      <c r="AR6" s="706" t="s">
        <v>224</v>
      </c>
    </row>
    <row r="7" spans="1:44" ht="15" customHeight="1">
      <c r="A7" s="1668" t="s">
        <v>68</v>
      </c>
      <c r="B7" s="1647" t="s">
        <v>69</v>
      </c>
      <c r="C7" s="312" t="s">
        <v>43</v>
      </c>
      <c r="D7" s="278">
        <f>D21+D261</f>
        <v>6528.76</v>
      </c>
      <c r="E7" s="214">
        <f>E21+E261</f>
        <v>6452.33</v>
      </c>
      <c r="F7" s="214">
        <f>G7+H7</f>
        <v>392695.9</v>
      </c>
      <c r="G7" s="214">
        <f t="shared" ref="G7:G24" si="0">SUM(L7,Q7,V7,AA7,AF7,AK7,AP7)</f>
        <v>223051.4</v>
      </c>
      <c r="H7" s="256">
        <f t="shared" ref="H7:H24" si="1">SUM(M7,R7,W7,AB7,AG7,AL7,AQ7)</f>
        <v>169644.5</v>
      </c>
      <c r="I7" s="1046">
        <f>SUM(I21,I261)</f>
        <v>1731</v>
      </c>
      <c r="J7" s="1515">
        <f>SUM(J21,J261)</f>
        <v>1724</v>
      </c>
      <c r="K7" s="209">
        <f>L7+M7</f>
        <v>246574</v>
      </c>
      <c r="L7" s="209">
        <f t="shared" ref="L7:M8" si="2">SUM(L9,L11,L13,L15,L17,L19)</f>
        <v>132005</v>
      </c>
      <c r="M7" s="1026">
        <f t="shared" si="2"/>
        <v>114569</v>
      </c>
      <c r="N7" s="210">
        <f>SUM(N21,N261)</f>
        <v>496</v>
      </c>
      <c r="O7" s="209">
        <f>SUM(O21,O261)</f>
        <v>494</v>
      </c>
      <c r="P7" s="209">
        <f>Q7+R7</f>
        <v>12569.24</v>
      </c>
      <c r="Q7" s="209">
        <f t="shared" ref="Q7:R8" si="3">SUM(Q9,Q11,Q13,Q15,Q17,Q19)</f>
        <v>7936.55</v>
      </c>
      <c r="R7" s="1026">
        <f t="shared" si="3"/>
        <v>4632.6899999999996</v>
      </c>
      <c r="S7" s="210">
        <f>SUM(S21,S261)</f>
        <v>765</v>
      </c>
      <c r="T7" s="209">
        <f>SUM(T21,T261)</f>
        <v>716</v>
      </c>
      <c r="U7" s="209">
        <f>V7+W7</f>
        <v>23446</v>
      </c>
      <c r="V7" s="209">
        <f t="shared" ref="V7:W8" si="4">SUM(V9,V11,V13,V15,V17,V19)</f>
        <v>14823</v>
      </c>
      <c r="W7" s="1026">
        <f t="shared" si="4"/>
        <v>8623</v>
      </c>
      <c r="X7" s="1046">
        <f>SUM(X21,X261)</f>
        <v>742.7</v>
      </c>
      <c r="Y7" s="1515">
        <f>SUM(Y21,Y261)</f>
        <v>726.27</v>
      </c>
      <c r="Z7" s="209">
        <f>AA7+AB7</f>
        <v>76061.66</v>
      </c>
      <c r="AA7" s="209">
        <f t="shared" ref="AA7:AB8" si="5">SUM(AA9,AA11,AA13,AA15,AA17,AA19)</f>
        <v>36685.85</v>
      </c>
      <c r="AB7" s="1026">
        <f t="shared" si="5"/>
        <v>39375.81</v>
      </c>
      <c r="AC7" s="210">
        <f>SUM(AC21,AC261)</f>
        <v>2736.06</v>
      </c>
      <c r="AD7" s="209">
        <f>SUM(AD21,AD261)</f>
        <v>2736.06</v>
      </c>
      <c r="AE7" s="209">
        <f>AF7+AG7</f>
        <v>29004</v>
      </c>
      <c r="AF7" s="209">
        <f t="shared" ref="AF7:AG8" si="6">SUM(AF9,AF11,AF13,AF15,AF17,AF19)</f>
        <v>29004</v>
      </c>
      <c r="AG7" s="1026">
        <f t="shared" si="6"/>
        <v>0</v>
      </c>
      <c r="AH7" s="215">
        <f>SUM(AH21,AH261)</f>
        <v>53</v>
      </c>
      <c r="AI7" s="1485">
        <f>SUM(AI21,AI261)</f>
        <v>53</v>
      </c>
      <c r="AJ7" s="209">
        <f>AK7+AL7</f>
        <v>4964</v>
      </c>
      <c r="AK7" s="209">
        <f t="shared" ref="AK7:AL8" si="7">SUM(AK9,AK11,AK13,AK15,AK17,AK19)</f>
        <v>2586</v>
      </c>
      <c r="AL7" s="1026">
        <f t="shared" si="7"/>
        <v>2378</v>
      </c>
      <c r="AM7" s="215">
        <f>SUM(AM21,AM261)</f>
        <v>5</v>
      </c>
      <c r="AN7" s="1485">
        <f>SUM(AN21,AN261)</f>
        <v>3</v>
      </c>
      <c r="AO7" s="209">
        <f>AP7+AQ7</f>
        <v>77</v>
      </c>
      <c r="AP7" s="209">
        <f t="shared" ref="AP7:AQ8" si="8">SUM(AP9,AP11,AP13,AP15,AP17,AP19)</f>
        <v>11</v>
      </c>
      <c r="AQ7" s="1026">
        <f t="shared" si="8"/>
        <v>66</v>
      </c>
      <c r="AR7" s="707">
        <f>SUM(AR21,AR261)</f>
        <v>23657</v>
      </c>
    </row>
    <row r="8" spans="1:44" ht="17.25">
      <c r="A8" s="1666"/>
      <c r="B8" s="1646"/>
      <c r="C8" s="313" t="s">
        <v>44</v>
      </c>
      <c r="D8" s="240">
        <f>D22+D262</f>
        <v>5294.33</v>
      </c>
      <c r="E8" s="216">
        <f>E22+E262</f>
        <v>5271.33</v>
      </c>
      <c r="F8" s="216">
        <f>G8+H8</f>
        <v>350159.9</v>
      </c>
      <c r="G8" s="216">
        <f t="shared" si="0"/>
        <v>195981.4</v>
      </c>
      <c r="H8" s="257">
        <f t="shared" si="1"/>
        <v>154178.5</v>
      </c>
      <c r="I8" s="1047">
        <f>SUM(I22,I262)</f>
        <v>1705</v>
      </c>
      <c r="J8" s="1516">
        <f>SUM(J22,J262)</f>
        <v>1702</v>
      </c>
      <c r="K8" s="211">
        <f>L8+M8</f>
        <v>235954</v>
      </c>
      <c r="L8" s="211">
        <f t="shared" si="2"/>
        <v>124919</v>
      </c>
      <c r="M8" s="213">
        <f t="shared" si="2"/>
        <v>111035</v>
      </c>
      <c r="N8" s="212">
        <f>SUM(N22,N262)</f>
        <v>422</v>
      </c>
      <c r="O8" s="211">
        <f>SUM(O22,O262)</f>
        <v>420</v>
      </c>
      <c r="P8" s="211">
        <f>Q8+R8</f>
        <v>7309.24</v>
      </c>
      <c r="Q8" s="211">
        <f t="shared" si="3"/>
        <v>3974.55</v>
      </c>
      <c r="R8" s="213">
        <f t="shared" si="3"/>
        <v>3334.69</v>
      </c>
      <c r="S8" s="212">
        <f>SUM(S22,S262)</f>
        <v>265</v>
      </c>
      <c r="T8" s="211">
        <f>SUM(T22,T262)</f>
        <v>265</v>
      </c>
      <c r="U8" s="211">
        <f>V8+W8</f>
        <v>9236</v>
      </c>
      <c r="V8" s="211">
        <f t="shared" si="4"/>
        <v>6215</v>
      </c>
      <c r="W8" s="213">
        <f t="shared" si="4"/>
        <v>3021</v>
      </c>
      <c r="X8" s="1047">
        <f>SUM(X22,X262)</f>
        <v>698.27</v>
      </c>
      <c r="Y8" s="1516">
        <f>SUM(Y22,Y262)</f>
        <v>682.27</v>
      </c>
      <c r="Z8" s="211">
        <f>AA8+AB8</f>
        <v>69610.66</v>
      </c>
      <c r="AA8" s="211">
        <f t="shared" si="5"/>
        <v>35066.85</v>
      </c>
      <c r="AB8" s="213">
        <f t="shared" si="5"/>
        <v>34543.81</v>
      </c>
      <c r="AC8" s="212">
        <f>SUM(AC22,AC262)</f>
        <v>2147.06</v>
      </c>
      <c r="AD8" s="211">
        <f>SUM(AD22,AD262)</f>
        <v>2147.06</v>
      </c>
      <c r="AE8" s="211">
        <f>AF8+AG8</f>
        <v>23305</v>
      </c>
      <c r="AF8" s="211">
        <f t="shared" si="6"/>
        <v>23305</v>
      </c>
      <c r="AG8" s="213">
        <f t="shared" si="6"/>
        <v>0</v>
      </c>
      <c r="AH8" s="212">
        <f>SUM(AH22,AH262)</f>
        <v>52</v>
      </c>
      <c r="AI8" s="211">
        <f>SUM(AI22,AI262)</f>
        <v>52</v>
      </c>
      <c r="AJ8" s="211">
        <f>AK8+AL8</f>
        <v>4684</v>
      </c>
      <c r="AK8" s="211">
        <f t="shared" si="7"/>
        <v>2499</v>
      </c>
      <c r="AL8" s="213">
        <f t="shared" si="7"/>
        <v>2185</v>
      </c>
      <c r="AM8" s="212">
        <f>SUM(AM22,AM262)</f>
        <v>5</v>
      </c>
      <c r="AN8" s="211">
        <f>SUM(AN22,AN262)</f>
        <v>3</v>
      </c>
      <c r="AO8" s="211">
        <f>AP8+AQ8</f>
        <v>61</v>
      </c>
      <c r="AP8" s="211">
        <f t="shared" si="8"/>
        <v>2</v>
      </c>
      <c r="AQ8" s="217">
        <f t="shared" si="8"/>
        <v>59</v>
      </c>
      <c r="AR8" s="708">
        <f>SUM(AR22,AR262)</f>
        <v>14673</v>
      </c>
    </row>
    <row r="9" spans="1:44" ht="17.25">
      <c r="A9" s="1666"/>
      <c r="B9" s="1647" t="s">
        <v>70</v>
      </c>
      <c r="C9" s="312" t="s">
        <v>43</v>
      </c>
      <c r="D9" s="218">
        <f>SUM(I9,N9,S9,X9,AC9,AH9,AM9)</f>
        <v>3705.7599999999998</v>
      </c>
      <c r="E9" s="219">
        <f>SUM(J9,O9,T9,Y9,AD9,AI9,AN9)</f>
        <v>3686.33</v>
      </c>
      <c r="F9" s="219">
        <f t="shared" ref="F9:F20" si="9">SUM(G9+H9)</f>
        <v>325277.66000000003</v>
      </c>
      <c r="G9" s="219">
        <f t="shared" si="0"/>
        <v>186916.85</v>
      </c>
      <c r="H9" s="320">
        <f t="shared" si="1"/>
        <v>138360.81</v>
      </c>
      <c r="I9" s="220">
        <f t="shared" ref="I9:J20" si="10">SUM(I25+I39+I53+I67+I81+I95+I109+I123+I137+I151+I165+I179+I193+I207+I221+I235+I249+I265+I279+I293+I307+I321+I335+I349+I363)</f>
        <v>1571</v>
      </c>
      <c r="J9" s="315">
        <f t="shared" si="10"/>
        <v>1568</v>
      </c>
      <c r="K9" s="354">
        <f>L9+M9</f>
        <v>226885</v>
      </c>
      <c r="L9" s="315">
        <f t="shared" ref="L9:O20" si="11">SUM(L25+L39+L53+L67+L81+L95+L109+L123+L137+L151+L165+L179+L193+L207+L221+L235+L249+L265+L279+L293+L307+L321+L335+L349+L363)</f>
        <v>130413</v>
      </c>
      <c r="M9" s="315">
        <f t="shared" si="11"/>
        <v>96472</v>
      </c>
      <c r="N9" s="220">
        <f t="shared" si="11"/>
        <v>3</v>
      </c>
      <c r="O9" s="315">
        <f t="shared" si="11"/>
        <v>3</v>
      </c>
      <c r="P9" s="354">
        <f>Q9+R9</f>
        <v>91</v>
      </c>
      <c r="Q9" s="315">
        <f t="shared" ref="Q9:T20" si="12">SUM(Q25+Q39+Q53+Q67+Q81+Q95+Q109+Q123+Q137+Q151+Q165+Q179+Q193+Q207+Q221+Q235+Q249+Q265+Q279+Q293+Q307+Q321+Q335+Q349+Q363)</f>
        <v>91</v>
      </c>
      <c r="R9" s="315">
        <f t="shared" si="12"/>
        <v>0</v>
      </c>
      <c r="S9" s="220">
        <f t="shared" si="12"/>
        <v>5</v>
      </c>
      <c r="T9" s="315">
        <f t="shared" si="12"/>
        <v>5</v>
      </c>
      <c r="U9" s="354">
        <f>V9+W9</f>
        <v>958</v>
      </c>
      <c r="V9" s="315">
        <f t="shared" ref="V9:Y20" si="13">SUM(V25+V39+V53+V67+V81+V95+V109+V123+V137+V151+V165+V179+V193+V207+V221+V235+V249+V265+V279+V293+V307+V321+V335+V349+V363)</f>
        <v>743</v>
      </c>
      <c r="W9" s="315">
        <f t="shared" si="13"/>
        <v>215</v>
      </c>
      <c r="X9" s="220">
        <f t="shared" si="13"/>
        <v>742.7</v>
      </c>
      <c r="Y9" s="315">
        <f t="shared" si="13"/>
        <v>726.27</v>
      </c>
      <c r="Z9" s="354">
        <f>AA9+AB9</f>
        <v>76061.66</v>
      </c>
      <c r="AA9" s="315">
        <f t="shared" ref="AA9:AD20" si="14">SUM(AA25+AA39+AA53+AA67+AA81+AA95+AA109+AA123+AA137+AA151+AA165+AA179+AA193+AA207+AA221+AA235+AA249+AA265+AA279+AA293+AA307+AA321+AA335+AA349+AA363)</f>
        <v>36685.85</v>
      </c>
      <c r="AB9" s="315">
        <f t="shared" si="14"/>
        <v>39375.81</v>
      </c>
      <c r="AC9" s="319">
        <f t="shared" si="14"/>
        <v>1333.06</v>
      </c>
      <c r="AD9" s="736">
        <f t="shared" si="14"/>
        <v>1333.06</v>
      </c>
      <c r="AE9" s="354">
        <f>AF9+AG9</f>
        <v>16605</v>
      </c>
      <c r="AF9" s="315">
        <f t="shared" ref="AF9:AI20" si="15">SUM(AF25+AF39+AF53+AF67+AF81+AF95+AF109+AF123+AF137+AF151+AF165+AF179+AF193+AF207+AF221+AF235+AF249+AF265+AF279+AF293+AF307+AF321+AF335+AF349+AF363)</f>
        <v>16605</v>
      </c>
      <c r="AG9" s="315">
        <f t="shared" si="15"/>
        <v>0</v>
      </c>
      <c r="AH9" s="319">
        <f t="shared" si="15"/>
        <v>50</v>
      </c>
      <c r="AI9" s="736">
        <f t="shared" si="15"/>
        <v>50</v>
      </c>
      <c r="AJ9" s="354">
        <f>AK9+AL9</f>
        <v>4668</v>
      </c>
      <c r="AK9" s="315">
        <f t="shared" ref="AK9:AN20" si="16">SUM(AK25+AK39+AK53+AK67+AK81+AK95+AK109+AK123+AK137+AK151+AK165+AK179+AK193+AK207+AK221+AK235+AK249+AK265+AK279+AK293+AK307+AK321+AK335+AK349+AK363)</f>
        <v>2378</v>
      </c>
      <c r="AL9" s="315">
        <f t="shared" si="16"/>
        <v>2290</v>
      </c>
      <c r="AM9" s="220">
        <f t="shared" si="16"/>
        <v>1</v>
      </c>
      <c r="AN9" s="315">
        <f t="shared" si="16"/>
        <v>1</v>
      </c>
      <c r="AO9" s="354">
        <f>AP9+AQ9</f>
        <v>9</v>
      </c>
      <c r="AP9" s="315">
        <f t="shared" ref="AP9:AR20" si="17">SUM(AP25+AP39+AP53+AP67+AP81+AP95+AP109+AP123+AP137+AP151+AP165+AP179+AP193+AP207+AP221+AP235+AP249+AP265+AP279+AP293+AP307+AP321+AP335+AP349+AP363)</f>
        <v>1</v>
      </c>
      <c r="AQ9" s="315">
        <f t="shared" si="17"/>
        <v>8</v>
      </c>
      <c r="AR9" s="709">
        <f t="shared" si="17"/>
        <v>17895</v>
      </c>
    </row>
    <row r="10" spans="1:44" ht="17.25">
      <c r="A10" s="1666"/>
      <c r="B10" s="1665"/>
      <c r="C10" s="494" t="s">
        <v>44</v>
      </c>
      <c r="D10" s="495">
        <f t="shared" ref="D10:E22" si="18">SUM(I10,N10,S10,X10,AC10,AH10,AM10)</f>
        <v>3623.33</v>
      </c>
      <c r="E10" s="496">
        <f t="shared" si="18"/>
        <v>3604.33</v>
      </c>
      <c r="F10" s="496">
        <f t="shared" si="9"/>
        <v>307677.66000000003</v>
      </c>
      <c r="G10" s="496">
        <f t="shared" si="0"/>
        <v>177685.85</v>
      </c>
      <c r="H10" s="497">
        <f t="shared" si="1"/>
        <v>129991.81</v>
      </c>
      <c r="I10" s="221">
        <f t="shared" si="10"/>
        <v>1549</v>
      </c>
      <c r="J10" s="1487">
        <f t="shared" si="10"/>
        <v>1546</v>
      </c>
      <c r="K10" s="413">
        <f t="shared" ref="K10:K20" si="19">L10+M10</f>
        <v>216466</v>
      </c>
      <c r="L10" s="735">
        <f t="shared" si="11"/>
        <v>123338</v>
      </c>
      <c r="M10" s="735">
        <f t="shared" si="11"/>
        <v>93128</v>
      </c>
      <c r="N10" s="221">
        <f t="shared" si="11"/>
        <v>3</v>
      </c>
      <c r="O10" s="1487">
        <f t="shared" si="11"/>
        <v>3</v>
      </c>
      <c r="P10" s="413">
        <f t="shared" ref="P10:P20" si="20">Q10+R10</f>
        <v>91</v>
      </c>
      <c r="Q10" s="735">
        <f t="shared" si="12"/>
        <v>91</v>
      </c>
      <c r="R10" s="735">
        <f t="shared" si="12"/>
        <v>0</v>
      </c>
      <c r="S10" s="221">
        <f t="shared" si="12"/>
        <v>5</v>
      </c>
      <c r="T10" s="1487">
        <f t="shared" si="12"/>
        <v>5</v>
      </c>
      <c r="U10" s="413">
        <f t="shared" ref="U10:U20" si="21">V10+W10</f>
        <v>958</v>
      </c>
      <c r="V10" s="735">
        <f t="shared" si="13"/>
        <v>743</v>
      </c>
      <c r="W10" s="735">
        <f t="shared" si="13"/>
        <v>215</v>
      </c>
      <c r="X10" s="221">
        <f t="shared" si="13"/>
        <v>698.27</v>
      </c>
      <c r="Y10" s="1487">
        <f t="shared" si="13"/>
        <v>682.27</v>
      </c>
      <c r="Z10" s="413">
        <f t="shared" ref="Z10:Z20" si="22">AA10+AB10</f>
        <v>69610.66</v>
      </c>
      <c r="AA10" s="735">
        <f t="shared" si="14"/>
        <v>35066.85</v>
      </c>
      <c r="AB10" s="735">
        <f t="shared" si="14"/>
        <v>34543.81</v>
      </c>
      <c r="AC10" s="221">
        <f t="shared" si="14"/>
        <v>1318.06</v>
      </c>
      <c r="AD10" s="1487">
        <f t="shared" si="14"/>
        <v>1318.06</v>
      </c>
      <c r="AE10" s="413">
        <f t="shared" ref="AE10:AE20" si="23">AF10+AG10</f>
        <v>16155</v>
      </c>
      <c r="AF10" s="735">
        <f t="shared" si="15"/>
        <v>16155</v>
      </c>
      <c r="AG10" s="735">
        <f t="shared" si="15"/>
        <v>0</v>
      </c>
      <c r="AH10" s="221">
        <f t="shared" si="15"/>
        <v>49</v>
      </c>
      <c r="AI10" s="1487">
        <f t="shared" si="15"/>
        <v>49</v>
      </c>
      <c r="AJ10" s="413">
        <f t="shared" ref="AJ10:AJ20" si="24">AK10+AL10</f>
        <v>4388</v>
      </c>
      <c r="AK10" s="735">
        <f t="shared" si="16"/>
        <v>2291</v>
      </c>
      <c r="AL10" s="735">
        <f t="shared" si="16"/>
        <v>2097</v>
      </c>
      <c r="AM10" s="221">
        <f t="shared" si="16"/>
        <v>1</v>
      </c>
      <c r="AN10" s="1487">
        <f t="shared" si="16"/>
        <v>1</v>
      </c>
      <c r="AO10" s="413">
        <f t="shared" ref="AO10:AO20" si="25">AP10+AQ10</f>
        <v>9</v>
      </c>
      <c r="AP10" s="735">
        <f t="shared" si="17"/>
        <v>1</v>
      </c>
      <c r="AQ10" s="735">
        <f t="shared" si="17"/>
        <v>8</v>
      </c>
      <c r="AR10" s="710">
        <f t="shared" si="17"/>
        <v>11130</v>
      </c>
    </row>
    <row r="11" spans="1:44" ht="17.25">
      <c r="A11" s="1666"/>
      <c r="B11" s="1647" t="s">
        <v>71</v>
      </c>
      <c r="C11" s="498" t="s">
        <v>43</v>
      </c>
      <c r="D11" s="734">
        <f>SUM(I11,N11,S11,X11,AC11,AH11,AM11)</f>
        <v>684</v>
      </c>
      <c r="E11" s="499">
        <f>SUM(J11,O11,T11,Y11,AD11,AI11,AN11)</f>
        <v>684</v>
      </c>
      <c r="F11" s="499">
        <f t="shared" si="9"/>
        <v>7911</v>
      </c>
      <c r="G11" s="499">
        <f t="shared" si="0"/>
        <v>7607</v>
      </c>
      <c r="H11" s="500">
        <f t="shared" si="1"/>
        <v>304</v>
      </c>
      <c r="I11" s="319">
        <f t="shared" si="10"/>
        <v>1</v>
      </c>
      <c r="J11" s="736">
        <f t="shared" si="10"/>
        <v>1</v>
      </c>
      <c r="K11" s="354">
        <f t="shared" si="19"/>
        <v>39</v>
      </c>
      <c r="L11" s="736">
        <f t="shared" si="11"/>
        <v>38</v>
      </c>
      <c r="M11" s="736">
        <f t="shared" si="11"/>
        <v>1</v>
      </c>
      <c r="N11" s="319">
        <f t="shared" si="11"/>
        <v>1</v>
      </c>
      <c r="O11" s="736">
        <f t="shared" si="11"/>
        <v>1</v>
      </c>
      <c r="P11" s="354">
        <f t="shared" si="20"/>
        <v>110</v>
      </c>
      <c r="Q11" s="736">
        <f t="shared" si="12"/>
        <v>7</v>
      </c>
      <c r="R11" s="736">
        <f t="shared" si="12"/>
        <v>103</v>
      </c>
      <c r="S11" s="319">
        <f t="shared" si="12"/>
        <v>130</v>
      </c>
      <c r="T11" s="736">
        <f t="shared" si="12"/>
        <v>130</v>
      </c>
      <c r="U11" s="354">
        <f t="shared" si="21"/>
        <v>1166</v>
      </c>
      <c r="V11" s="736">
        <f t="shared" si="13"/>
        <v>966</v>
      </c>
      <c r="W11" s="736">
        <f t="shared" si="13"/>
        <v>200</v>
      </c>
      <c r="X11" s="319">
        <f t="shared" si="13"/>
        <v>0</v>
      </c>
      <c r="Y11" s="736">
        <f t="shared" si="13"/>
        <v>0</v>
      </c>
      <c r="Z11" s="244">
        <f t="shared" si="22"/>
        <v>0</v>
      </c>
      <c r="AA11" s="736">
        <f t="shared" si="14"/>
        <v>0</v>
      </c>
      <c r="AB11" s="736">
        <f t="shared" si="14"/>
        <v>0</v>
      </c>
      <c r="AC11" s="319">
        <f t="shared" si="14"/>
        <v>552</v>
      </c>
      <c r="AD11" s="736">
        <f t="shared" si="14"/>
        <v>552</v>
      </c>
      <c r="AE11" s="244">
        <f t="shared" si="23"/>
        <v>6596</v>
      </c>
      <c r="AF11" s="736">
        <f t="shared" si="15"/>
        <v>6596</v>
      </c>
      <c r="AG11" s="736">
        <f t="shared" si="15"/>
        <v>0</v>
      </c>
      <c r="AH11" s="319">
        <f t="shared" si="15"/>
        <v>0</v>
      </c>
      <c r="AI11" s="736">
        <f t="shared" si="15"/>
        <v>0</v>
      </c>
      <c r="AJ11" s="354">
        <f t="shared" si="24"/>
        <v>0</v>
      </c>
      <c r="AK11" s="736">
        <f t="shared" si="16"/>
        <v>0</v>
      </c>
      <c r="AL11" s="736">
        <f t="shared" si="16"/>
        <v>0</v>
      </c>
      <c r="AM11" s="319">
        <f t="shared" si="16"/>
        <v>0</v>
      </c>
      <c r="AN11" s="736">
        <f t="shared" si="16"/>
        <v>0</v>
      </c>
      <c r="AO11" s="354">
        <f t="shared" si="25"/>
        <v>0</v>
      </c>
      <c r="AP11" s="736">
        <f t="shared" si="17"/>
        <v>0</v>
      </c>
      <c r="AQ11" s="736">
        <f t="shared" si="17"/>
        <v>0</v>
      </c>
      <c r="AR11" s="711">
        <f t="shared" si="17"/>
        <v>43</v>
      </c>
    </row>
    <row r="12" spans="1:44" ht="17.25">
      <c r="A12" s="1666"/>
      <c r="B12" s="1646"/>
      <c r="C12" s="313" t="s">
        <v>44</v>
      </c>
      <c r="D12" s="737">
        <f t="shared" si="18"/>
        <v>377</v>
      </c>
      <c r="E12" s="501">
        <f t="shared" si="18"/>
        <v>377</v>
      </c>
      <c r="F12" s="501">
        <f t="shared" si="9"/>
        <v>3851</v>
      </c>
      <c r="G12" s="501">
        <f t="shared" si="0"/>
        <v>3768</v>
      </c>
      <c r="H12" s="502">
        <f t="shared" si="1"/>
        <v>83</v>
      </c>
      <c r="I12" s="503">
        <f t="shared" si="10"/>
        <v>1</v>
      </c>
      <c r="J12" s="1490">
        <f t="shared" si="10"/>
        <v>1</v>
      </c>
      <c r="K12" s="413">
        <f t="shared" si="19"/>
        <v>30</v>
      </c>
      <c r="L12" s="315">
        <f t="shared" si="11"/>
        <v>29</v>
      </c>
      <c r="M12" s="315">
        <f t="shared" si="11"/>
        <v>1</v>
      </c>
      <c r="N12" s="503">
        <f t="shared" si="11"/>
        <v>1</v>
      </c>
      <c r="O12" s="1490">
        <f t="shared" si="11"/>
        <v>1</v>
      </c>
      <c r="P12" s="413">
        <f t="shared" si="20"/>
        <v>89</v>
      </c>
      <c r="Q12" s="315">
        <f t="shared" si="12"/>
        <v>7</v>
      </c>
      <c r="R12" s="315">
        <f t="shared" si="12"/>
        <v>82</v>
      </c>
      <c r="S12" s="503">
        <f t="shared" si="12"/>
        <v>120</v>
      </c>
      <c r="T12" s="1490">
        <f t="shared" si="12"/>
        <v>120</v>
      </c>
      <c r="U12" s="413">
        <f t="shared" si="21"/>
        <v>701</v>
      </c>
      <c r="V12" s="315">
        <f t="shared" si="13"/>
        <v>701</v>
      </c>
      <c r="W12" s="315">
        <f t="shared" si="13"/>
        <v>0</v>
      </c>
      <c r="X12" s="503">
        <f t="shared" si="13"/>
        <v>0</v>
      </c>
      <c r="Y12" s="1490">
        <f t="shared" si="13"/>
        <v>0</v>
      </c>
      <c r="Z12" s="413">
        <f t="shared" si="22"/>
        <v>0</v>
      </c>
      <c r="AA12" s="315">
        <f t="shared" si="14"/>
        <v>0</v>
      </c>
      <c r="AB12" s="315">
        <f t="shared" si="14"/>
        <v>0</v>
      </c>
      <c r="AC12" s="503">
        <f t="shared" si="14"/>
        <v>255</v>
      </c>
      <c r="AD12" s="1490">
        <f t="shared" si="14"/>
        <v>255</v>
      </c>
      <c r="AE12" s="413">
        <f t="shared" si="23"/>
        <v>3031</v>
      </c>
      <c r="AF12" s="315">
        <f t="shared" si="15"/>
        <v>3031</v>
      </c>
      <c r="AG12" s="315">
        <f t="shared" si="15"/>
        <v>0</v>
      </c>
      <c r="AH12" s="503">
        <f t="shared" si="15"/>
        <v>0</v>
      </c>
      <c r="AI12" s="1490">
        <f t="shared" si="15"/>
        <v>0</v>
      </c>
      <c r="AJ12" s="413">
        <f t="shared" si="24"/>
        <v>0</v>
      </c>
      <c r="AK12" s="315">
        <f t="shared" si="16"/>
        <v>0</v>
      </c>
      <c r="AL12" s="315">
        <f t="shared" si="16"/>
        <v>0</v>
      </c>
      <c r="AM12" s="503">
        <f t="shared" si="16"/>
        <v>0</v>
      </c>
      <c r="AN12" s="1490">
        <f t="shared" si="16"/>
        <v>0</v>
      </c>
      <c r="AO12" s="413">
        <f t="shared" si="25"/>
        <v>0</v>
      </c>
      <c r="AP12" s="315">
        <f t="shared" si="17"/>
        <v>0</v>
      </c>
      <c r="AQ12" s="315">
        <f t="shared" si="17"/>
        <v>0</v>
      </c>
      <c r="AR12" s="712">
        <f t="shared" si="17"/>
        <v>31</v>
      </c>
    </row>
    <row r="13" spans="1:44" ht="17.25">
      <c r="A13" s="1666"/>
      <c r="B13" s="1665" t="s">
        <v>72</v>
      </c>
      <c r="C13" s="312" t="s">
        <v>43</v>
      </c>
      <c r="D13" s="218">
        <f t="shared" si="18"/>
        <v>0</v>
      </c>
      <c r="E13" s="219">
        <f t="shared" si="18"/>
        <v>0</v>
      </c>
      <c r="F13" s="219">
        <f t="shared" si="9"/>
        <v>0</v>
      </c>
      <c r="G13" s="219">
        <f t="shared" si="0"/>
        <v>0</v>
      </c>
      <c r="H13" s="320">
        <f t="shared" si="1"/>
        <v>0</v>
      </c>
      <c r="I13" s="220">
        <f t="shared" si="10"/>
        <v>0</v>
      </c>
      <c r="J13" s="315">
        <f t="shared" si="10"/>
        <v>0</v>
      </c>
      <c r="K13" s="354">
        <f t="shared" si="19"/>
        <v>0</v>
      </c>
      <c r="L13" s="315">
        <f t="shared" si="11"/>
        <v>0</v>
      </c>
      <c r="M13" s="315">
        <f t="shared" si="11"/>
        <v>0</v>
      </c>
      <c r="N13" s="220">
        <f t="shared" si="11"/>
        <v>0</v>
      </c>
      <c r="O13" s="315">
        <f t="shared" si="11"/>
        <v>0</v>
      </c>
      <c r="P13" s="354">
        <f t="shared" si="20"/>
        <v>0</v>
      </c>
      <c r="Q13" s="315">
        <f t="shared" si="12"/>
        <v>0</v>
      </c>
      <c r="R13" s="315">
        <f t="shared" si="12"/>
        <v>0</v>
      </c>
      <c r="S13" s="220">
        <f t="shared" si="12"/>
        <v>0</v>
      </c>
      <c r="T13" s="315">
        <f t="shared" si="12"/>
        <v>0</v>
      </c>
      <c r="U13" s="354">
        <f t="shared" si="21"/>
        <v>0</v>
      </c>
      <c r="V13" s="315">
        <f t="shared" si="13"/>
        <v>0</v>
      </c>
      <c r="W13" s="315">
        <f t="shared" si="13"/>
        <v>0</v>
      </c>
      <c r="X13" s="220">
        <f t="shared" si="13"/>
        <v>0</v>
      </c>
      <c r="Y13" s="315">
        <f t="shared" si="13"/>
        <v>0</v>
      </c>
      <c r="Z13" s="244">
        <f t="shared" si="22"/>
        <v>0</v>
      </c>
      <c r="AA13" s="315">
        <f t="shared" si="14"/>
        <v>0</v>
      </c>
      <c r="AB13" s="315">
        <f t="shared" si="14"/>
        <v>0</v>
      </c>
      <c r="AC13" s="220">
        <f t="shared" si="14"/>
        <v>0</v>
      </c>
      <c r="AD13" s="315">
        <f t="shared" si="14"/>
        <v>0</v>
      </c>
      <c r="AE13" s="244">
        <f t="shared" si="23"/>
        <v>0</v>
      </c>
      <c r="AF13" s="315">
        <f t="shared" si="15"/>
        <v>0</v>
      </c>
      <c r="AG13" s="315">
        <f t="shared" si="15"/>
        <v>0</v>
      </c>
      <c r="AH13" s="220">
        <f t="shared" si="15"/>
        <v>0</v>
      </c>
      <c r="AI13" s="315">
        <f t="shared" si="15"/>
        <v>0</v>
      </c>
      <c r="AJ13" s="354">
        <f t="shared" si="24"/>
        <v>0</v>
      </c>
      <c r="AK13" s="315">
        <f t="shared" si="16"/>
        <v>0</v>
      </c>
      <c r="AL13" s="315">
        <f t="shared" si="16"/>
        <v>0</v>
      </c>
      <c r="AM13" s="220">
        <f t="shared" si="16"/>
        <v>0</v>
      </c>
      <c r="AN13" s="315">
        <f t="shared" si="16"/>
        <v>0</v>
      </c>
      <c r="AO13" s="354">
        <f t="shared" si="25"/>
        <v>0</v>
      </c>
      <c r="AP13" s="315">
        <f t="shared" si="17"/>
        <v>0</v>
      </c>
      <c r="AQ13" s="315">
        <f t="shared" si="17"/>
        <v>0</v>
      </c>
      <c r="AR13" s="709">
        <f t="shared" si="17"/>
        <v>0</v>
      </c>
    </row>
    <row r="14" spans="1:44" ht="17.25">
      <c r="A14" s="1666"/>
      <c r="B14" s="1646"/>
      <c r="C14" s="313" t="s">
        <v>44</v>
      </c>
      <c r="D14" s="737">
        <f t="shared" si="18"/>
        <v>0</v>
      </c>
      <c r="E14" s="501">
        <f t="shared" si="18"/>
        <v>0</v>
      </c>
      <c r="F14" s="501">
        <f t="shared" si="9"/>
        <v>0</v>
      </c>
      <c r="G14" s="501">
        <f t="shared" si="0"/>
        <v>0</v>
      </c>
      <c r="H14" s="502">
        <f t="shared" si="1"/>
        <v>0</v>
      </c>
      <c r="I14" s="503">
        <f t="shared" si="10"/>
        <v>0</v>
      </c>
      <c r="J14" s="1490">
        <f t="shared" si="10"/>
        <v>0</v>
      </c>
      <c r="K14" s="413">
        <f t="shared" si="19"/>
        <v>0</v>
      </c>
      <c r="L14" s="738">
        <f t="shared" si="11"/>
        <v>0</v>
      </c>
      <c r="M14" s="738">
        <f t="shared" si="11"/>
        <v>0</v>
      </c>
      <c r="N14" s="503">
        <f t="shared" si="11"/>
        <v>0</v>
      </c>
      <c r="O14" s="1490">
        <f t="shared" si="11"/>
        <v>0</v>
      </c>
      <c r="P14" s="413">
        <f t="shared" si="20"/>
        <v>0</v>
      </c>
      <c r="Q14" s="738">
        <f t="shared" si="12"/>
        <v>0</v>
      </c>
      <c r="R14" s="738">
        <f t="shared" si="12"/>
        <v>0</v>
      </c>
      <c r="S14" s="503">
        <f t="shared" si="12"/>
        <v>0</v>
      </c>
      <c r="T14" s="1490">
        <f t="shared" si="12"/>
        <v>0</v>
      </c>
      <c r="U14" s="413">
        <f t="shared" si="21"/>
        <v>0</v>
      </c>
      <c r="V14" s="738">
        <f t="shared" si="13"/>
        <v>0</v>
      </c>
      <c r="W14" s="738">
        <f t="shared" si="13"/>
        <v>0</v>
      </c>
      <c r="X14" s="503">
        <f t="shared" si="13"/>
        <v>0</v>
      </c>
      <c r="Y14" s="1490">
        <f t="shared" si="13"/>
        <v>0</v>
      </c>
      <c r="Z14" s="413">
        <f t="shared" si="22"/>
        <v>0</v>
      </c>
      <c r="AA14" s="738">
        <f t="shared" si="14"/>
        <v>0</v>
      </c>
      <c r="AB14" s="738">
        <f t="shared" si="14"/>
        <v>0</v>
      </c>
      <c r="AC14" s="503">
        <f t="shared" si="14"/>
        <v>0</v>
      </c>
      <c r="AD14" s="1490">
        <f t="shared" si="14"/>
        <v>0</v>
      </c>
      <c r="AE14" s="413">
        <f t="shared" si="23"/>
        <v>0</v>
      </c>
      <c r="AF14" s="738">
        <f t="shared" si="15"/>
        <v>0</v>
      </c>
      <c r="AG14" s="738">
        <f t="shared" si="15"/>
        <v>0</v>
      </c>
      <c r="AH14" s="503">
        <f t="shared" si="15"/>
        <v>0</v>
      </c>
      <c r="AI14" s="1490">
        <f t="shared" si="15"/>
        <v>0</v>
      </c>
      <c r="AJ14" s="413">
        <f t="shared" si="24"/>
        <v>0</v>
      </c>
      <c r="AK14" s="738">
        <f t="shared" si="16"/>
        <v>0</v>
      </c>
      <c r="AL14" s="738">
        <f t="shared" si="16"/>
        <v>0</v>
      </c>
      <c r="AM14" s="503">
        <f t="shared" si="16"/>
        <v>0</v>
      </c>
      <c r="AN14" s="1490">
        <f t="shared" si="16"/>
        <v>0</v>
      </c>
      <c r="AO14" s="413">
        <f t="shared" si="25"/>
        <v>0</v>
      </c>
      <c r="AP14" s="738">
        <f t="shared" si="17"/>
        <v>0</v>
      </c>
      <c r="AQ14" s="738">
        <f t="shared" si="17"/>
        <v>0</v>
      </c>
      <c r="AR14" s="712">
        <f t="shared" si="17"/>
        <v>0</v>
      </c>
    </row>
    <row r="15" spans="1:44" ht="17.25">
      <c r="A15" s="1666"/>
      <c r="B15" s="1647" t="s">
        <v>73</v>
      </c>
      <c r="C15" s="312" t="s">
        <v>43</v>
      </c>
      <c r="D15" s="734">
        <f t="shared" si="18"/>
        <v>739</v>
      </c>
      <c r="E15" s="499">
        <f t="shared" si="18"/>
        <v>735</v>
      </c>
      <c r="F15" s="499">
        <f t="shared" si="9"/>
        <v>16202</v>
      </c>
      <c r="G15" s="499">
        <f t="shared" si="0"/>
        <v>4326</v>
      </c>
      <c r="H15" s="500">
        <f t="shared" si="1"/>
        <v>11876</v>
      </c>
      <c r="I15" s="319">
        <f t="shared" si="10"/>
        <v>86</v>
      </c>
      <c r="J15" s="736">
        <f t="shared" si="10"/>
        <v>82</v>
      </c>
      <c r="K15" s="354">
        <f t="shared" si="19"/>
        <v>11876</v>
      </c>
      <c r="L15" s="736">
        <f t="shared" si="11"/>
        <v>0</v>
      </c>
      <c r="M15" s="736">
        <f t="shared" si="11"/>
        <v>11876</v>
      </c>
      <c r="N15" s="319">
        <f t="shared" si="11"/>
        <v>0</v>
      </c>
      <c r="O15" s="736">
        <f t="shared" si="11"/>
        <v>0</v>
      </c>
      <c r="P15" s="354">
        <f t="shared" si="20"/>
        <v>0</v>
      </c>
      <c r="Q15" s="736">
        <f t="shared" si="12"/>
        <v>0</v>
      </c>
      <c r="R15" s="736">
        <f t="shared" si="12"/>
        <v>0</v>
      </c>
      <c r="S15" s="319">
        <f t="shared" si="12"/>
        <v>0</v>
      </c>
      <c r="T15" s="736">
        <f t="shared" si="12"/>
        <v>0</v>
      </c>
      <c r="U15" s="244">
        <f t="shared" si="21"/>
        <v>0</v>
      </c>
      <c r="V15" s="736">
        <f t="shared" si="13"/>
        <v>0</v>
      </c>
      <c r="W15" s="736">
        <f t="shared" si="13"/>
        <v>0</v>
      </c>
      <c r="X15" s="319">
        <f t="shared" si="13"/>
        <v>0</v>
      </c>
      <c r="Y15" s="736">
        <f t="shared" si="13"/>
        <v>0</v>
      </c>
      <c r="Z15" s="244">
        <f t="shared" si="22"/>
        <v>0</v>
      </c>
      <c r="AA15" s="736">
        <f t="shared" si="14"/>
        <v>0</v>
      </c>
      <c r="AB15" s="736">
        <f t="shared" si="14"/>
        <v>0</v>
      </c>
      <c r="AC15" s="319">
        <f t="shared" si="14"/>
        <v>653</v>
      </c>
      <c r="AD15" s="736">
        <f t="shared" si="14"/>
        <v>653</v>
      </c>
      <c r="AE15" s="244">
        <f t="shared" si="23"/>
        <v>4326</v>
      </c>
      <c r="AF15" s="736">
        <f t="shared" si="15"/>
        <v>4326</v>
      </c>
      <c r="AG15" s="736">
        <f t="shared" si="15"/>
        <v>0</v>
      </c>
      <c r="AH15" s="319">
        <f t="shared" si="15"/>
        <v>0</v>
      </c>
      <c r="AI15" s="736">
        <f t="shared" si="15"/>
        <v>0</v>
      </c>
      <c r="AJ15" s="354">
        <f t="shared" si="24"/>
        <v>0</v>
      </c>
      <c r="AK15" s="736">
        <f t="shared" si="16"/>
        <v>0</v>
      </c>
      <c r="AL15" s="736">
        <f t="shared" si="16"/>
        <v>0</v>
      </c>
      <c r="AM15" s="319">
        <f t="shared" si="16"/>
        <v>0</v>
      </c>
      <c r="AN15" s="736">
        <f t="shared" si="16"/>
        <v>0</v>
      </c>
      <c r="AO15" s="354">
        <f t="shared" si="25"/>
        <v>0</v>
      </c>
      <c r="AP15" s="736">
        <f t="shared" si="17"/>
        <v>0</v>
      </c>
      <c r="AQ15" s="736">
        <f t="shared" si="17"/>
        <v>0</v>
      </c>
      <c r="AR15" s="711">
        <f t="shared" si="17"/>
        <v>3359</v>
      </c>
    </row>
    <row r="16" spans="1:44" ht="17.25">
      <c r="A16" s="1666"/>
      <c r="B16" s="1646"/>
      <c r="C16" s="313" t="s">
        <v>44</v>
      </c>
      <c r="D16" s="737">
        <f t="shared" si="18"/>
        <v>458</v>
      </c>
      <c r="E16" s="501">
        <f t="shared" si="18"/>
        <v>458</v>
      </c>
      <c r="F16" s="501">
        <f t="shared" si="9"/>
        <v>14332</v>
      </c>
      <c r="G16" s="501">
        <f t="shared" si="0"/>
        <v>2642</v>
      </c>
      <c r="H16" s="502">
        <f t="shared" si="1"/>
        <v>11690</v>
      </c>
      <c r="I16" s="503">
        <f t="shared" si="10"/>
        <v>82</v>
      </c>
      <c r="J16" s="1490">
        <f t="shared" si="10"/>
        <v>82</v>
      </c>
      <c r="K16" s="413">
        <f t="shared" si="19"/>
        <v>11690</v>
      </c>
      <c r="L16" s="738">
        <f t="shared" si="11"/>
        <v>0</v>
      </c>
      <c r="M16" s="738">
        <f t="shared" si="11"/>
        <v>11690</v>
      </c>
      <c r="N16" s="503">
        <f t="shared" si="11"/>
        <v>0</v>
      </c>
      <c r="O16" s="1490">
        <f t="shared" si="11"/>
        <v>0</v>
      </c>
      <c r="P16" s="413">
        <f t="shared" si="20"/>
        <v>0</v>
      </c>
      <c r="Q16" s="738">
        <f t="shared" si="12"/>
        <v>0</v>
      </c>
      <c r="R16" s="738">
        <f t="shared" si="12"/>
        <v>0</v>
      </c>
      <c r="S16" s="503">
        <f t="shared" si="12"/>
        <v>0</v>
      </c>
      <c r="T16" s="1490">
        <f t="shared" si="12"/>
        <v>0</v>
      </c>
      <c r="U16" s="413">
        <f t="shared" si="21"/>
        <v>0</v>
      </c>
      <c r="V16" s="738">
        <f t="shared" si="13"/>
        <v>0</v>
      </c>
      <c r="W16" s="738">
        <f t="shared" si="13"/>
        <v>0</v>
      </c>
      <c r="X16" s="503">
        <f t="shared" si="13"/>
        <v>0</v>
      </c>
      <c r="Y16" s="1490">
        <f t="shared" si="13"/>
        <v>0</v>
      </c>
      <c r="Z16" s="413">
        <f t="shared" si="22"/>
        <v>0</v>
      </c>
      <c r="AA16" s="738">
        <f t="shared" si="14"/>
        <v>0</v>
      </c>
      <c r="AB16" s="738">
        <f t="shared" si="14"/>
        <v>0</v>
      </c>
      <c r="AC16" s="503">
        <f t="shared" si="14"/>
        <v>376</v>
      </c>
      <c r="AD16" s="1490">
        <f t="shared" si="14"/>
        <v>376</v>
      </c>
      <c r="AE16" s="413">
        <f t="shared" si="23"/>
        <v>2642</v>
      </c>
      <c r="AF16" s="738">
        <f t="shared" si="15"/>
        <v>2642</v>
      </c>
      <c r="AG16" s="738">
        <f t="shared" si="15"/>
        <v>0</v>
      </c>
      <c r="AH16" s="503">
        <f t="shared" si="15"/>
        <v>0</v>
      </c>
      <c r="AI16" s="1490">
        <f t="shared" si="15"/>
        <v>0</v>
      </c>
      <c r="AJ16" s="413">
        <f t="shared" si="24"/>
        <v>0</v>
      </c>
      <c r="AK16" s="738">
        <f t="shared" si="16"/>
        <v>0</v>
      </c>
      <c r="AL16" s="738">
        <f t="shared" si="16"/>
        <v>0</v>
      </c>
      <c r="AM16" s="503">
        <f t="shared" si="16"/>
        <v>0</v>
      </c>
      <c r="AN16" s="1490">
        <f t="shared" si="16"/>
        <v>0</v>
      </c>
      <c r="AO16" s="413">
        <f t="shared" si="25"/>
        <v>0</v>
      </c>
      <c r="AP16" s="738">
        <f t="shared" si="17"/>
        <v>0</v>
      </c>
      <c r="AQ16" s="738">
        <f t="shared" si="17"/>
        <v>0</v>
      </c>
      <c r="AR16" s="712">
        <f t="shared" si="17"/>
        <v>3359</v>
      </c>
    </row>
    <row r="17" spans="1:44" ht="17.25">
      <c r="A17" s="1666"/>
      <c r="B17" s="1647" t="s">
        <v>74</v>
      </c>
      <c r="C17" s="312" t="s">
        <v>43</v>
      </c>
      <c r="D17" s="218">
        <f t="shared" si="18"/>
        <v>1157</v>
      </c>
      <c r="E17" s="219">
        <f t="shared" si="18"/>
        <v>1106</v>
      </c>
      <c r="F17" s="219">
        <f t="shared" si="9"/>
        <v>36983.24</v>
      </c>
      <c r="G17" s="219">
        <f t="shared" si="0"/>
        <v>18616.55</v>
      </c>
      <c r="H17" s="320">
        <f t="shared" si="1"/>
        <v>18366.689999999999</v>
      </c>
      <c r="I17" s="220">
        <f t="shared" si="10"/>
        <v>73</v>
      </c>
      <c r="J17" s="315">
        <f t="shared" si="10"/>
        <v>73</v>
      </c>
      <c r="K17" s="354">
        <f t="shared" si="19"/>
        <v>7774</v>
      </c>
      <c r="L17" s="315">
        <f t="shared" si="11"/>
        <v>1554</v>
      </c>
      <c r="M17" s="315">
        <f t="shared" si="11"/>
        <v>6220</v>
      </c>
      <c r="N17" s="220">
        <f t="shared" si="11"/>
        <v>387</v>
      </c>
      <c r="O17" s="315">
        <f t="shared" si="11"/>
        <v>385</v>
      </c>
      <c r="P17" s="354">
        <f t="shared" si="20"/>
        <v>9503.24</v>
      </c>
      <c r="Q17" s="315">
        <f t="shared" si="12"/>
        <v>5087.55</v>
      </c>
      <c r="R17" s="315">
        <f t="shared" si="12"/>
        <v>4415.6899999999996</v>
      </c>
      <c r="S17" s="220">
        <f t="shared" si="12"/>
        <v>547</v>
      </c>
      <c r="T17" s="315">
        <f t="shared" si="12"/>
        <v>498</v>
      </c>
      <c r="U17" s="244">
        <f t="shared" si="21"/>
        <v>18744</v>
      </c>
      <c r="V17" s="315">
        <f t="shared" si="13"/>
        <v>11063</v>
      </c>
      <c r="W17" s="315">
        <f t="shared" si="13"/>
        <v>7681</v>
      </c>
      <c r="X17" s="220">
        <f t="shared" si="13"/>
        <v>0</v>
      </c>
      <c r="Y17" s="315">
        <f t="shared" si="13"/>
        <v>0</v>
      </c>
      <c r="Z17" s="244">
        <f t="shared" si="22"/>
        <v>0</v>
      </c>
      <c r="AA17" s="315">
        <f t="shared" si="14"/>
        <v>0</v>
      </c>
      <c r="AB17" s="315">
        <f t="shared" si="14"/>
        <v>0</v>
      </c>
      <c r="AC17" s="220">
        <f t="shared" si="14"/>
        <v>148</v>
      </c>
      <c r="AD17" s="315">
        <f t="shared" si="14"/>
        <v>148</v>
      </c>
      <c r="AE17" s="244">
        <f t="shared" si="23"/>
        <v>912</v>
      </c>
      <c r="AF17" s="315">
        <f t="shared" si="15"/>
        <v>912</v>
      </c>
      <c r="AG17" s="315">
        <f t="shared" si="15"/>
        <v>0</v>
      </c>
      <c r="AH17" s="220">
        <f t="shared" si="15"/>
        <v>0</v>
      </c>
      <c r="AI17" s="315">
        <f t="shared" si="15"/>
        <v>0</v>
      </c>
      <c r="AJ17" s="354">
        <f t="shared" si="24"/>
        <v>0</v>
      </c>
      <c r="AK17" s="315">
        <f t="shared" si="16"/>
        <v>0</v>
      </c>
      <c r="AL17" s="315">
        <f t="shared" si="16"/>
        <v>0</v>
      </c>
      <c r="AM17" s="220">
        <f t="shared" si="16"/>
        <v>2</v>
      </c>
      <c r="AN17" s="315">
        <f t="shared" si="16"/>
        <v>2</v>
      </c>
      <c r="AO17" s="354">
        <f t="shared" si="25"/>
        <v>50</v>
      </c>
      <c r="AP17" s="315">
        <f t="shared" si="17"/>
        <v>0</v>
      </c>
      <c r="AQ17" s="315">
        <f t="shared" si="17"/>
        <v>50</v>
      </c>
      <c r="AR17" s="709">
        <f t="shared" si="17"/>
        <v>2360</v>
      </c>
    </row>
    <row r="18" spans="1:44" ht="17.25">
      <c r="A18" s="1666"/>
      <c r="B18" s="1646"/>
      <c r="C18" s="313" t="s">
        <v>44</v>
      </c>
      <c r="D18" s="737">
        <f t="shared" si="18"/>
        <v>722</v>
      </c>
      <c r="E18" s="501">
        <f t="shared" si="18"/>
        <v>720</v>
      </c>
      <c r="F18" s="501">
        <f t="shared" si="9"/>
        <v>19678.240000000002</v>
      </c>
      <c r="G18" s="501">
        <f t="shared" si="0"/>
        <v>7945.55</v>
      </c>
      <c r="H18" s="502">
        <f t="shared" si="1"/>
        <v>11732.69</v>
      </c>
      <c r="I18" s="503">
        <f t="shared" si="10"/>
        <v>73</v>
      </c>
      <c r="J18" s="1490">
        <f t="shared" si="10"/>
        <v>73</v>
      </c>
      <c r="K18" s="413">
        <f t="shared" si="19"/>
        <v>7768</v>
      </c>
      <c r="L18" s="738">
        <f t="shared" si="11"/>
        <v>1552</v>
      </c>
      <c r="M18" s="738">
        <f t="shared" si="11"/>
        <v>6216</v>
      </c>
      <c r="N18" s="503">
        <f t="shared" si="11"/>
        <v>387</v>
      </c>
      <c r="O18" s="1490">
        <f t="shared" si="11"/>
        <v>385</v>
      </c>
      <c r="P18" s="413">
        <f t="shared" si="20"/>
        <v>5949.24</v>
      </c>
      <c r="Q18" s="738">
        <f t="shared" si="12"/>
        <v>2761.55</v>
      </c>
      <c r="R18" s="738">
        <f t="shared" si="12"/>
        <v>3187.69</v>
      </c>
      <c r="S18" s="503">
        <f t="shared" si="12"/>
        <v>112</v>
      </c>
      <c r="T18" s="1490">
        <f t="shared" si="12"/>
        <v>112</v>
      </c>
      <c r="U18" s="413">
        <f t="shared" si="21"/>
        <v>4999</v>
      </c>
      <c r="V18" s="738">
        <f t="shared" si="13"/>
        <v>2720</v>
      </c>
      <c r="W18" s="738">
        <f t="shared" si="13"/>
        <v>2279</v>
      </c>
      <c r="X18" s="503">
        <f t="shared" si="13"/>
        <v>0</v>
      </c>
      <c r="Y18" s="1490">
        <f t="shared" si="13"/>
        <v>0</v>
      </c>
      <c r="Z18" s="413">
        <f t="shared" si="22"/>
        <v>0</v>
      </c>
      <c r="AA18" s="738">
        <f t="shared" si="14"/>
        <v>0</v>
      </c>
      <c r="AB18" s="738">
        <f t="shared" si="14"/>
        <v>0</v>
      </c>
      <c r="AC18" s="503">
        <f t="shared" si="14"/>
        <v>148</v>
      </c>
      <c r="AD18" s="1490">
        <f t="shared" si="14"/>
        <v>148</v>
      </c>
      <c r="AE18" s="413">
        <f t="shared" si="23"/>
        <v>912</v>
      </c>
      <c r="AF18" s="738">
        <f t="shared" si="15"/>
        <v>912</v>
      </c>
      <c r="AG18" s="738">
        <f t="shared" si="15"/>
        <v>0</v>
      </c>
      <c r="AH18" s="503">
        <f t="shared" si="15"/>
        <v>0</v>
      </c>
      <c r="AI18" s="1490">
        <f t="shared" si="15"/>
        <v>0</v>
      </c>
      <c r="AJ18" s="413">
        <f t="shared" si="24"/>
        <v>0</v>
      </c>
      <c r="AK18" s="738">
        <f t="shared" si="16"/>
        <v>0</v>
      </c>
      <c r="AL18" s="738">
        <f t="shared" si="16"/>
        <v>0</v>
      </c>
      <c r="AM18" s="503">
        <f t="shared" si="16"/>
        <v>2</v>
      </c>
      <c r="AN18" s="1490">
        <f t="shared" si="16"/>
        <v>2</v>
      </c>
      <c r="AO18" s="413">
        <f t="shared" si="25"/>
        <v>50</v>
      </c>
      <c r="AP18" s="738">
        <f t="shared" si="17"/>
        <v>0</v>
      </c>
      <c r="AQ18" s="738">
        <f t="shared" si="17"/>
        <v>50</v>
      </c>
      <c r="AR18" s="712">
        <f t="shared" si="17"/>
        <v>153</v>
      </c>
    </row>
    <row r="19" spans="1:44" ht="17.25">
      <c r="A19" s="1666"/>
      <c r="B19" s="1648" t="s">
        <v>75</v>
      </c>
      <c r="C19" s="312" t="s">
        <v>43</v>
      </c>
      <c r="D19" s="218">
        <f t="shared" si="18"/>
        <v>243</v>
      </c>
      <c r="E19" s="219">
        <f t="shared" si="18"/>
        <v>241</v>
      </c>
      <c r="F19" s="219">
        <f t="shared" si="9"/>
        <v>6322</v>
      </c>
      <c r="G19" s="219">
        <f t="shared" si="0"/>
        <v>5585</v>
      </c>
      <c r="H19" s="320">
        <f t="shared" si="1"/>
        <v>737</v>
      </c>
      <c r="I19" s="220">
        <f t="shared" si="10"/>
        <v>0</v>
      </c>
      <c r="J19" s="315">
        <f t="shared" si="10"/>
        <v>0</v>
      </c>
      <c r="K19" s="244">
        <f t="shared" si="19"/>
        <v>0</v>
      </c>
      <c r="L19" s="315">
        <f t="shared" si="11"/>
        <v>0</v>
      </c>
      <c r="M19" s="315">
        <f t="shared" si="11"/>
        <v>0</v>
      </c>
      <c r="N19" s="220">
        <f t="shared" si="11"/>
        <v>105</v>
      </c>
      <c r="O19" s="315">
        <f t="shared" si="11"/>
        <v>105</v>
      </c>
      <c r="P19" s="244">
        <f t="shared" si="20"/>
        <v>2865</v>
      </c>
      <c r="Q19" s="315">
        <f t="shared" si="12"/>
        <v>2751</v>
      </c>
      <c r="R19" s="315">
        <f t="shared" si="12"/>
        <v>114</v>
      </c>
      <c r="S19" s="220">
        <f t="shared" si="12"/>
        <v>83</v>
      </c>
      <c r="T19" s="315">
        <f t="shared" si="12"/>
        <v>83</v>
      </c>
      <c r="U19" s="244">
        <f t="shared" si="21"/>
        <v>2578</v>
      </c>
      <c r="V19" s="315">
        <f t="shared" si="13"/>
        <v>2051</v>
      </c>
      <c r="W19" s="315">
        <f t="shared" si="13"/>
        <v>527</v>
      </c>
      <c r="X19" s="220">
        <f t="shared" si="13"/>
        <v>0</v>
      </c>
      <c r="Y19" s="315">
        <f t="shared" si="13"/>
        <v>0</v>
      </c>
      <c r="Z19" s="244">
        <f t="shared" si="22"/>
        <v>0</v>
      </c>
      <c r="AA19" s="315">
        <f t="shared" si="14"/>
        <v>0</v>
      </c>
      <c r="AB19" s="315">
        <f t="shared" si="14"/>
        <v>0</v>
      </c>
      <c r="AC19" s="220">
        <f t="shared" si="14"/>
        <v>50</v>
      </c>
      <c r="AD19" s="315">
        <f t="shared" si="14"/>
        <v>50</v>
      </c>
      <c r="AE19" s="244">
        <f t="shared" si="23"/>
        <v>565</v>
      </c>
      <c r="AF19" s="315">
        <f t="shared" si="15"/>
        <v>565</v>
      </c>
      <c r="AG19" s="315">
        <f t="shared" si="15"/>
        <v>0</v>
      </c>
      <c r="AH19" s="220">
        <f t="shared" si="15"/>
        <v>3</v>
      </c>
      <c r="AI19" s="315">
        <f t="shared" si="15"/>
        <v>3</v>
      </c>
      <c r="AJ19" s="354">
        <f t="shared" si="24"/>
        <v>296</v>
      </c>
      <c r="AK19" s="315">
        <f t="shared" si="16"/>
        <v>208</v>
      </c>
      <c r="AL19" s="315">
        <f t="shared" si="16"/>
        <v>88</v>
      </c>
      <c r="AM19" s="220">
        <f t="shared" si="16"/>
        <v>2</v>
      </c>
      <c r="AN19" s="315">
        <f t="shared" si="16"/>
        <v>0</v>
      </c>
      <c r="AO19" s="354">
        <f t="shared" si="25"/>
        <v>18</v>
      </c>
      <c r="AP19" s="315">
        <f t="shared" si="17"/>
        <v>10</v>
      </c>
      <c r="AQ19" s="315">
        <f t="shared" si="17"/>
        <v>8</v>
      </c>
      <c r="AR19" s="709">
        <f t="shared" si="17"/>
        <v>0</v>
      </c>
    </row>
    <row r="20" spans="1:44" ht="18" thickBot="1">
      <c r="A20" s="1662"/>
      <c r="B20" s="1649"/>
      <c r="C20" s="314" t="s">
        <v>44</v>
      </c>
      <c r="D20" s="1032">
        <f>SUM(I20,N20,S20,X20,AC20,AH20,AM20)</f>
        <v>114</v>
      </c>
      <c r="E20" s="321">
        <f>SUM(J20,O20,T20,Y20,AD20,AI20,AN20)</f>
        <v>112</v>
      </c>
      <c r="F20" s="321">
        <f t="shared" si="9"/>
        <v>4621</v>
      </c>
      <c r="G20" s="321">
        <f t="shared" si="0"/>
        <v>3940</v>
      </c>
      <c r="H20" s="322">
        <f t="shared" si="1"/>
        <v>681</v>
      </c>
      <c r="I20" s="316">
        <f t="shared" si="10"/>
        <v>0</v>
      </c>
      <c r="J20" s="1493">
        <f t="shared" si="10"/>
        <v>0</v>
      </c>
      <c r="K20" s="511">
        <f t="shared" si="19"/>
        <v>0</v>
      </c>
      <c r="L20" s="315">
        <f t="shared" si="11"/>
        <v>0</v>
      </c>
      <c r="M20" s="315">
        <f t="shared" si="11"/>
        <v>0</v>
      </c>
      <c r="N20" s="316">
        <f t="shared" si="11"/>
        <v>31</v>
      </c>
      <c r="O20" s="1493">
        <f t="shared" si="11"/>
        <v>31</v>
      </c>
      <c r="P20" s="511">
        <f t="shared" si="20"/>
        <v>1180</v>
      </c>
      <c r="Q20" s="315">
        <f t="shared" si="12"/>
        <v>1115</v>
      </c>
      <c r="R20" s="315">
        <f t="shared" si="12"/>
        <v>65</v>
      </c>
      <c r="S20" s="316">
        <f t="shared" si="12"/>
        <v>28</v>
      </c>
      <c r="T20" s="1493">
        <f t="shared" si="12"/>
        <v>28</v>
      </c>
      <c r="U20" s="511">
        <f t="shared" si="21"/>
        <v>2578</v>
      </c>
      <c r="V20" s="315">
        <f t="shared" si="13"/>
        <v>2051</v>
      </c>
      <c r="W20" s="315">
        <f t="shared" si="13"/>
        <v>527</v>
      </c>
      <c r="X20" s="221">
        <f t="shared" si="13"/>
        <v>0</v>
      </c>
      <c r="Y20" s="1487">
        <f t="shared" si="13"/>
        <v>0</v>
      </c>
      <c r="Z20" s="511">
        <f t="shared" si="22"/>
        <v>0</v>
      </c>
      <c r="AA20" s="315">
        <f t="shared" si="14"/>
        <v>0</v>
      </c>
      <c r="AB20" s="315">
        <f t="shared" si="14"/>
        <v>0</v>
      </c>
      <c r="AC20" s="221">
        <f t="shared" si="14"/>
        <v>50</v>
      </c>
      <c r="AD20" s="1487">
        <f t="shared" si="14"/>
        <v>50</v>
      </c>
      <c r="AE20" s="511">
        <f t="shared" si="23"/>
        <v>565</v>
      </c>
      <c r="AF20" s="315">
        <f t="shared" si="15"/>
        <v>565</v>
      </c>
      <c r="AG20" s="315">
        <f t="shared" si="15"/>
        <v>0</v>
      </c>
      <c r="AH20" s="316">
        <f t="shared" si="15"/>
        <v>3</v>
      </c>
      <c r="AI20" s="1493">
        <f t="shared" si="15"/>
        <v>3</v>
      </c>
      <c r="AJ20" s="511">
        <f t="shared" si="24"/>
        <v>296</v>
      </c>
      <c r="AK20" s="315">
        <f t="shared" si="16"/>
        <v>208</v>
      </c>
      <c r="AL20" s="315">
        <f t="shared" si="16"/>
        <v>88</v>
      </c>
      <c r="AM20" s="316">
        <f t="shared" si="16"/>
        <v>2</v>
      </c>
      <c r="AN20" s="1493">
        <f t="shared" si="16"/>
        <v>0</v>
      </c>
      <c r="AO20" s="511">
        <f t="shared" si="25"/>
        <v>2</v>
      </c>
      <c r="AP20" s="315">
        <f t="shared" si="17"/>
        <v>1</v>
      </c>
      <c r="AQ20" s="315">
        <f t="shared" si="17"/>
        <v>1</v>
      </c>
      <c r="AR20" s="710">
        <f t="shared" si="17"/>
        <v>0</v>
      </c>
    </row>
    <row r="21" spans="1:44" ht="17.25">
      <c r="A21" s="1661" t="s">
        <v>45</v>
      </c>
      <c r="B21" s="1663" t="s">
        <v>40</v>
      </c>
      <c r="C21" s="55" t="s">
        <v>46</v>
      </c>
      <c r="D21" s="222">
        <f>SUM(I21,N21,S21,X21,AC21,AH21,AM21)</f>
        <v>5959</v>
      </c>
      <c r="E21" s="223">
        <f>SUM(J21,O21,T21,Y21,AD21,AI21,AN21)</f>
        <v>5890</v>
      </c>
      <c r="F21" s="223">
        <f>SUM(G21:H21)</f>
        <v>352311</v>
      </c>
      <c r="G21" s="223">
        <f t="shared" si="0"/>
        <v>200660</v>
      </c>
      <c r="H21" s="224">
        <f t="shared" si="1"/>
        <v>151651</v>
      </c>
      <c r="I21" s="225">
        <f t="shared" ref="I21:AR21" si="26">SUM(I23,I37,I51,I65,I79,I93,I107,I121,I135,I149,I163,I177,I191,I205,I219,I233,I247)</f>
        <v>1720</v>
      </c>
      <c r="J21" s="226">
        <f t="shared" si="26"/>
        <v>1713</v>
      </c>
      <c r="K21" s="226">
        <f t="shared" si="26"/>
        <v>243680</v>
      </c>
      <c r="L21" s="226">
        <f t="shared" si="26"/>
        <v>129604</v>
      </c>
      <c r="M21" s="227">
        <f t="shared" si="26"/>
        <v>114076</v>
      </c>
      <c r="N21" s="225">
        <f t="shared" si="26"/>
        <v>374</v>
      </c>
      <c r="O21" s="226">
        <f t="shared" si="26"/>
        <v>372</v>
      </c>
      <c r="P21" s="226">
        <f t="shared" si="26"/>
        <v>9147</v>
      </c>
      <c r="Q21" s="226">
        <f t="shared" si="26"/>
        <v>4690</v>
      </c>
      <c r="R21" s="325">
        <f t="shared" si="26"/>
        <v>4457</v>
      </c>
      <c r="S21" s="225">
        <f t="shared" si="26"/>
        <v>562</v>
      </c>
      <c r="T21" s="226">
        <f t="shared" si="26"/>
        <v>513</v>
      </c>
      <c r="U21" s="226">
        <f t="shared" si="26"/>
        <v>17150</v>
      </c>
      <c r="V21" s="226">
        <f t="shared" si="26"/>
        <v>9763</v>
      </c>
      <c r="W21" s="227">
        <f t="shared" si="26"/>
        <v>7387</v>
      </c>
      <c r="X21" s="225">
        <f t="shared" si="26"/>
        <v>526</v>
      </c>
      <c r="Y21" s="226">
        <f t="shared" si="26"/>
        <v>517</v>
      </c>
      <c r="Z21" s="226">
        <f t="shared" si="26"/>
        <v>50368</v>
      </c>
      <c r="AA21" s="226">
        <f t="shared" si="26"/>
        <v>26418</v>
      </c>
      <c r="AB21" s="317">
        <f t="shared" si="26"/>
        <v>23950</v>
      </c>
      <c r="AC21" s="225">
        <f t="shared" si="26"/>
        <v>2733</v>
      </c>
      <c r="AD21" s="226">
        <f t="shared" si="26"/>
        <v>2733</v>
      </c>
      <c r="AE21" s="226">
        <f t="shared" si="26"/>
        <v>28399</v>
      </c>
      <c r="AF21" s="226">
        <f t="shared" si="26"/>
        <v>28399</v>
      </c>
      <c r="AG21" s="317">
        <f t="shared" si="26"/>
        <v>0</v>
      </c>
      <c r="AH21" s="225">
        <f t="shared" si="26"/>
        <v>39</v>
      </c>
      <c r="AI21" s="226">
        <f t="shared" si="26"/>
        <v>39</v>
      </c>
      <c r="AJ21" s="226">
        <f t="shared" si="26"/>
        <v>3491</v>
      </c>
      <c r="AK21" s="226">
        <f t="shared" si="26"/>
        <v>1776</v>
      </c>
      <c r="AL21" s="317">
        <f t="shared" si="26"/>
        <v>1715</v>
      </c>
      <c r="AM21" s="225">
        <f t="shared" si="26"/>
        <v>5</v>
      </c>
      <c r="AN21" s="226">
        <f t="shared" si="26"/>
        <v>3</v>
      </c>
      <c r="AO21" s="226">
        <f t="shared" si="26"/>
        <v>76</v>
      </c>
      <c r="AP21" s="226">
        <f t="shared" si="26"/>
        <v>10</v>
      </c>
      <c r="AQ21" s="317">
        <f t="shared" si="26"/>
        <v>66</v>
      </c>
      <c r="AR21" s="317">
        <f t="shared" si="26"/>
        <v>18073</v>
      </c>
    </row>
    <row r="22" spans="1:44" ht="18" thickBot="1">
      <c r="A22" s="1666"/>
      <c r="B22" s="1667"/>
      <c r="C22" s="182" t="s">
        <v>47</v>
      </c>
      <c r="D22" s="228">
        <f t="shared" si="18"/>
        <v>4887</v>
      </c>
      <c r="E22" s="1535">
        <f t="shared" si="18"/>
        <v>4871</v>
      </c>
      <c r="F22" s="229">
        <f>SUM(G22:H22)</f>
        <v>313600</v>
      </c>
      <c r="G22" s="229">
        <f t="shared" si="0"/>
        <v>176129</v>
      </c>
      <c r="H22" s="230">
        <f t="shared" si="1"/>
        <v>137471</v>
      </c>
      <c r="I22" s="231">
        <f t="shared" ref="I22:AR22" si="27">SUM(I24,I38,I52,I66,I80,I94,I108,I122,I136,I150,I164,I178,I192,I206,I220,I234,I248)</f>
        <v>1694</v>
      </c>
      <c r="J22" s="232">
        <f t="shared" si="27"/>
        <v>1691</v>
      </c>
      <c r="K22" s="232">
        <f t="shared" si="27"/>
        <v>233060</v>
      </c>
      <c r="L22" s="232">
        <f t="shared" si="27"/>
        <v>122518</v>
      </c>
      <c r="M22" s="233">
        <f t="shared" si="27"/>
        <v>110542</v>
      </c>
      <c r="N22" s="231">
        <f t="shared" si="27"/>
        <v>374</v>
      </c>
      <c r="O22" s="232">
        <f t="shared" si="27"/>
        <v>372</v>
      </c>
      <c r="P22" s="232">
        <f t="shared" si="27"/>
        <v>5572</v>
      </c>
      <c r="Q22" s="232">
        <f t="shared" si="27"/>
        <v>2364</v>
      </c>
      <c r="R22" s="326">
        <f t="shared" si="27"/>
        <v>3208</v>
      </c>
      <c r="S22" s="231">
        <f t="shared" si="27"/>
        <v>150</v>
      </c>
      <c r="T22" s="232">
        <f t="shared" si="27"/>
        <v>150</v>
      </c>
      <c r="U22" s="232">
        <f t="shared" si="27"/>
        <v>3702</v>
      </c>
      <c r="V22" s="232">
        <f t="shared" si="27"/>
        <v>1648</v>
      </c>
      <c r="W22" s="233">
        <f t="shared" si="27"/>
        <v>2054</v>
      </c>
      <c r="X22" s="231">
        <f t="shared" si="27"/>
        <v>482</v>
      </c>
      <c r="Y22" s="232">
        <f t="shared" si="27"/>
        <v>473</v>
      </c>
      <c r="Z22" s="232">
        <f t="shared" si="27"/>
        <v>45061</v>
      </c>
      <c r="AA22" s="232">
        <f t="shared" si="27"/>
        <v>25130</v>
      </c>
      <c r="AB22" s="318">
        <f t="shared" si="27"/>
        <v>19931</v>
      </c>
      <c r="AC22" s="231">
        <f t="shared" si="27"/>
        <v>2144</v>
      </c>
      <c r="AD22" s="232">
        <f t="shared" si="27"/>
        <v>2144</v>
      </c>
      <c r="AE22" s="232">
        <f t="shared" si="27"/>
        <v>22700</v>
      </c>
      <c r="AF22" s="232">
        <f t="shared" si="27"/>
        <v>22700</v>
      </c>
      <c r="AG22" s="318">
        <f t="shared" si="27"/>
        <v>0</v>
      </c>
      <c r="AH22" s="231">
        <f t="shared" si="27"/>
        <v>38</v>
      </c>
      <c r="AI22" s="232">
        <f t="shared" si="27"/>
        <v>38</v>
      </c>
      <c r="AJ22" s="232">
        <f t="shared" si="27"/>
        <v>3445</v>
      </c>
      <c r="AK22" s="232">
        <f t="shared" si="27"/>
        <v>1768</v>
      </c>
      <c r="AL22" s="318">
        <f t="shared" si="27"/>
        <v>1677</v>
      </c>
      <c r="AM22" s="231">
        <f t="shared" si="27"/>
        <v>5</v>
      </c>
      <c r="AN22" s="232">
        <f t="shared" si="27"/>
        <v>3</v>
      </c>
      <c r="AO22" s="232">
        <f t="shared" si="27"/>
        <v>60</v>
      </c>
      <c r="AP22" s="232">
        <f t="shared" si="27"/>
        <v>1</v>
      </c>
      <c r="AQ22" s="318">
        <f t="shared" si="27"/>
        <v>59</v>
      </c>
      <c r="AR22" s="318">
        <f t="shared" si="27"/>
        <v>13576</v>
      </c>
    </row>
    <row r="23" spans="1:44" ht="17.25">
      <c r="A23" s="1650" t="s">
        <v>140</v>
      </c>
      <c r="B23" s="1645" t="s">
        <v>69</v>
      </c>
      <c r="C23" s="183" t="s">
        <v>43</v>
      </c>
      <c r="D23" s="234">
        <f>SUM(I23,N23,S23,X23,AC23,AH23,AM23)</f>
        <v>0</v>
      </c>
      <c r="E23" s="323">
        <f>SUM(J23,O23,T23,Y23,AD23,AI23,AN23)</f>
        <v>0</v>
      </c>
      <c r="F23" s="323">
        <f>G23+H23</f>
        <v>0</v>
      </c>
      <c r="G23" s="323">
        <f t="shared" si="0"/>
        <v>0</v>
      </c>
      <c r="H23" s="235">
        <f t="shared" si="1"/>
        <v>0</v>
      </c>
      <c r="I23" s="236">
        <f>SUM(I25,I27,I29,I31,I33,I35)</f>
        <v>0</v>
      </c>
      <c r="J23" s="237">
        <f>SUM(J25,J27,J29,J31,J33,J35)</f>
        <v>0</v>
      </c>
      <c r="K23" s="237">
        <f>L23+M23</f>
        <v>0</v>
      </c>
      <c r="L23" s="237">
        <f t="shared" ref="L23:M24" si="28">SUM(L25,L27,L29,L31,L33,L35)</f>
        <v>0</v>
      </c>
      <c r="M23" s="239">
        <f t="shared" si="28"/>
        <v>0</v>
      </c>
      <c r="N23" s="236">
        <f>SUM(N25,N27,N29,N31,N33,N35)</f>
        <v>0</v>
      </c>
      <c r="O23" s="237">
        <f>SUM(O25,O27,O29,O31,O33,O35)</f>
        <v>0</v>
      </c>
      <c r="P23" s="237">
        <f>Q23+R23</f>
        <v>0</v>
      </c>
      <c r="Q23" s="237">
        <f t="shared" ref="Q23:T24" si="29">SUM(Q25,Q27,Q29,Q31,Q33,Q35)</f>
        <v>0</v>
      </c>
      <c r="R23" s="238">
        <f t="shared" si="29"/>
        <v>0</v>
      </c>
      <c r="S23" s="236">
        <f>SUM(S25,S27,S29,S31,S33,S35)</f>
        <v>0</v>
      </c>
      <c r="T23" s="237">
        <f>SUM(T25,T27,T29,T31,T33,T35)</f>
        <v>0</v>
      </c>
      <c r="U23" s="237">
        <f>V23+W23</f>
        <v>0</v>
      </c>
      <c r="V23" s="237">
        <f t="shared" ref="V23:Y24" si="30">SUM(V25,V27,V29,V31,V33,V35)</f>
        <v>0</v>
      </c>
      <c r="W23" s="239">
        <f t="shared" si="30"/>
        <v>0</v>
      </c>
      <c r="X23" s="236">
        <f t="shared" si="30"/>
        <v>0</v>
      </c>
      <c r="Y23" s="237">
        <f t="shared" si="30"/>
        <v>0</v>
      </c>
      <c r="Z23" s="237">
        <f>AA23+AB23</f>
        <v>0</v>
      </c>
      <c r="AA23" s="237">
        <f t="shared" ref="AA23:AD24" si="31">SUM(AA25,AA27,AA29,AA31,AA33,AA35)</f>
        <v>0</v>
      </c>
      <c r="AB23" s="238">
        <f t="shared" si="31"/>
        <v>0</v>
      </c>
      <c r="AC23" s="236">
        <f t="shared" si="31"/>
        <v>0</v>
      </c>
      <c r="AD23" s="237">
        <f t="shared" si="31"/>
        <v>0</v>
      </c>
      <c r="AE23" s="237">
        <f>AF23+AG23</f>
        <v>0</v>
      </c>
      <c r="AF23" s="237">
        <f t="shared" ref="AF23:AI24" si="32">SUM(AF25,AF27,AF29,AF31,AF33,AF35)</f>
        <v>0</v>
      </c>
      <c r="AG23" s="239">
        <f t="shared" si="32"/>
        <v>0</v>
      </c>
      <c r="AH23" s="236">
        <f t="shared" si="32"/>
        <v>0</v>
      </c>
      <c r="AI23" s="237">
        <f t="shared" si="32"/>
        <v>0</v>
      </c>
      <c r="AJ23" s="237">
        <f>AK23+AL23</f>
        <v>0</v>
      </c>
      <c r="AK23" s="237">
        <f t="shared" ref="AK23:AN24" si="33">SUM(AK25,AK27,AK29,AK31,AK33,AK35)</f>
        <v>0</v>
      </c>
      <c r="AL23" s="238">
        <f t="shared" si="33"/>
        <v>0</v>
      </c>
      <c r="AM23" s="236">
        <f t="shared" si="33"/>
        <v>0</v>
      </c>
      <c r="AN23" s="237">
        <f t="shared" si="33"/>
        <v>0</v>
      </c>
      <c r="AO23" s="237">
        <f>AP23+AQ23</f>
        <v>0</v>
      </c>
      <c r="AP23" s="237">
        <f t="shared" ref="AP23:AR24" si="34">SUM(AP25,AP27,AP29,AP31,AP33,AP35)</f>
        <v>0</v>
      </c>
      <c r="AQ23" s="239">
        <f t="shared" si="34"/>
        <v>0</v>
      </c>
      <c r="AR23" s="368">
        <f t="shared" si="34"/>
        <v>0</v>
      </c>
    </row>
    <row r="24" spans="1:44" ht="17.25">
      <c r="A24" s="1651"/>
      <c r="B24" s="1646"/>
      <c r="C24" s="40" t="s">
        <v>44</v>
      </c>
      <c r="D24" s="240">
        <f>SUM(I24,N24,S24,X24,AC24,AH24,AM24)</f>
        <v>0</v>
      </c>
      <c r="E24" s="216">
        <f>SUM(J24,O24,T24,Y24,AD24,AI24,AN24)</f>
        <v>0</v>
      </c>
      <c r="F24" s="216">
        <f>G24+H24</f>
        <v>0</v>
      </c>
      <c r="G24" s="216">
        <f t="shared" si="0"/>
        <v>0</v>
      </c>
      <c r="H24" s="241">
        <f t="shared" si="1"/>
        <v>0</v>
      </c>
      <c r="I24" s="212">
        <f>SUM(I26,I28,I30,I32,I34,I36)</f>
        <v>0</v>
      </c>
      <c r="J24" s="211">
        <f>SUM(J26,J28,J30,J32,J34,J36)</f>
        <v>0</v>
      </c>
      <c r="K24" s="211">
        <f>L24+M24</f>
        <v>0</v>
      </c>
      <c r="L24" s="211">
        <f t="shared" si="28"/>
        <v>0</v>
      </c>
      <c r="M24" s="213">
        <f t="shared" si="28"/>
        <v>0</v>
      </c>
      <c r="N24" s="212">
        <f>SUM(N26,N28,N30,N32,N34,N36)</f>
        <v>0</v>
      </c>
      <c r="O24" s="211">
        <f>SUM(O26,O28,O30,O32,O34,O36)</f>
        <v>0</v>
      </c>
      <c r="P24" s="211">
        <f>Q24+R24</f>
        <v>0</v>
      </c>
      <c r="Q24" s="211">
        <f t="shared" si="29"/>
        <v>0</v>
      </c>
      <c r="R24" s="217">
        <f t="shared" si="29"/>
        <v>0</v>
      </c>
      <c r="S24" s="212">
        <f t="shared" si="29"/>
        <v>0</v>
      </c>
      <c r="T24" s="211">
        <f t="shared" si="29"/>
        <v>0</v>
      </c>
      <c r="U24" s="211">
        <f>V24+W24</f>
        <v>0</v>
      </c>
      <c r="V24" s="211">
        <f t="shared" si="30"/>
        <v>0</v>
      </c>
      <c r="W24" s="213">
        <f t="shared" si="30"/>
        <v>0</v>
      </c>
      <c r="X24" s="212">
        <f t="shared" si="30"/>
        <v>0</v>
      </c>
      <c r="Y24" s="211">
        <f t="shared" si="30"/>
        <v>0</v>
      </c>
      <c r="Z24" s="211">
        <f>AA24+AB24</f>
        <v>0</v>
      </c>
      <c r="AA24" s="211">
        <f t="shared" si="31"/>
        <v>0</v>
      </c>
      <c r="AB24" s="217">
        <f t="shared" si="31"/>
        <v>0</v>
      </c>
      <c r="AC24" s="212">
        <f t="shared" si="31"/>
        <v>0</v>
      </c>
      <c r="AD24" s="211">
        <f t="shared" si="31"/>
        <v>0</v>
      </c>
      <c r="AE24" s="211">
        <f>AF24+AG24</f>
        <v>0</v>
      </c>
      <c r="AF24" s="211">
        <f t="shared" si="32"/>
        <v>0</v>
      </c>
      <c r="AG24" s="213">
        <f t="shared" si="32"/>
        <v>0</v>
      </c>
      <c r="AH24" s="212">
        <f t="shared" si="32"/>
        <v>0</v>
      </c>
      <c r="AI24" s="211">
        <f t="shared" si="32"/>
        <v>0</v>
      </c>
      <c r="AJ24" s="211">
        <f>AK24+AL24</f>
        <v>0</v>
      </c>
      <c r="AK24" s="211">
        <f t="shared" si="33"/>
        <v>0</v>
      </c>
      <c r="AL24" s="217">
        <f t="shared" si="33"/>
        <v>0</v>
      </c>
      <c r="AM24" s="212">
        <f t="shared" si="33"/>
        <v>0</v>
      </c>
      <c r="AN24" s="211">
        <f t="shared" si="33"/>
        <v>0</v>
      </c>
      <c r="AO24" s="211">
        <f>AP24+AQ24</f>
        <v>0</v>
      </c>
      <c r="AP24" s="211">
        <f>SUM(AP26,AP28,AP30,AP32,AP34,AP36)</f>
        <v>0</v>
      </c>
      <c r="AQ24" s="213">
        <f t="shared" si="34"/>
        <v>0</v>
      </c>
      <c r="AR24" s="369">
        <f t="shared" si="34"/>
        <v>0</v>
      </c>
    </row>
    <row r="25" spans="1:44" ht="17.25">
      <c r="A25" s="1651"/>
      <c r="B25" s="1647" t="s">
        <v>70</v>
      </c>
      <c r="C25" s="184" t="s">
        <v>43</v>
      </c>
      <c r="D25" s="242">
        <f t="shared" ref="D25:E36" si="35">SUM(I25+N25+S25+X25+AC25+AH25+AM25)</f>
        <v>0</v>
      </c>
      <c r="E25" s="259">
        <f t="shared" si="35"/>
        <v>0</v>
      </c>
      <c r="F25" s="259">
        <f>G25+H25</f>
        <v>0</v>
      </c>
      <c r="G25" s="259">
        <f t="shared" ref="G25:H36" si="36">SUM(L25+Q25+V25+AA25+AF25+AK25+AP25)</f>
        <v>0</v>
      </c>
      <c r="H25" s="258">
        <f t="shared" si="36"/>
        <v>0</v>
      </c>
      <c r="I25" s="353"/>
      <c r="J25" s="354"/>
      <c r="K25" s="354"/>
      <c r="L25" s="354"/>
      <c r="M25" s="355"/>
      <c r="N25" s="353"/>
      <c r="O25" s="354"/>
      <c r="P25" s="354"/>
      <c r="Q25" s="354"/>
      <c r="R25" s="355"/>
      <c r="S25" s="243"/>
      <c r="T25" s="244"/>
      <c r="U25" s="244"/>
      <c r="V25" s="244"/>
      <c r="W25" s="245"/>
      <c r="X25" s="243"/>
      <c r="Y25" s="244"/>
      <c r="Z25" s="244"/>
      <c r="AA25" s="244"/>
      <c r="AB25" s="245"/>
      <c r="AC25" s="243"/>
      <c r="AD25" s="244"/>
      <c r="AE25" s="244"/>
      <c r="AF25" s="244"/>
      <c r="AG25" s="245"/>
      <c r="AH25" s="353"/>
      <c r="AI25" s="354"/>
      <c r="AJ25" s="354"/>
      <c r="AK25" s="354"/>
      <c r="AL25" s="355"/>
      <c r="AM25" s="353"/>
      <c r="AN25" s="354"/>
      <c r="AO25" s="354"/>
      <c r="AP25" s="354"/>
      <c r="AQ25" s="355"/>
      <c r="AR25" s="713"/>
    </row>
    <row r="26" spans="1:44" ht="17.25">
      <c r="A26" s="1651"/>
      <c r="B26" s="1646"/>
      <c r="C26" s="40" t="s">
        <v>44</v>
      </c>
      <c r="D26" s="279">
        <f t="shared" si="35"/>
        <v>0</v>
      </c>
      <c r="E26" s="513">
        <f t="shared" si="35"/>
        <v>0</v>
      </c>
      <c r="F26" s="513">
        <f t="shared" ref="F26:F36" si="37">G26+H26</f>
        <v>0</v>
      </c>
      <c r="G26" s="513">
        <f t="shared" si="36"/>
        <v>0</v>
      </c>
      <c r="H26" s="514">
        <f t="shared" si="36"/>
        <v>0</v>
      </c>
      <c r="I26" s="412"/>
      <c r="J26" s="413"/>
      <c r="K26" s="413"/>
      <c r="L26" s="413"/>
      <c r="M26" s="481"/>
      <c r="N26" s="412"/>
      <c r="O26" s="413"/>
      <c r="P26" s="413"/>
      <c r="Q26" s="413"/>
      <c r="R26" s="481"/>
      <c r="S26" s="412"/>
      <c r="T26" s="413"/>
      <c r="U26" s="413"/>
      <c r="V26" s="413"/>
      <c r="W26" s="481"/>
      <c r="X26" s="412"/>
      <c r="Y26" s="413"/>
      <c r="Z26" s="413"/>
      <c r="AA26" s="413"/>
      <c r="AB26" s="481"/>
      <c r="AC26" s="412"/>
      <c r="AD26" s="413"/>
      <c r="AE26" s="413"/>
      <c r="AF26" s="413"/>
      <c r="AG26" s="481"/>
      <c r="AH26" s="412"/>
      <c r="AI26" s="413"/>
      <c r="AJ26" s="413"/>
      <c r="AK26" s="413"/>
      <c r="AL26" s="481"/>
      <c r="AM26" s="412"/>
      <c r="AN26" s="413"/>
      <c r="AO26" s="413"/>
      <c r="AP26" s="413"/>
      <c r="AQ26" s="481"/>
      <c r="AR26" s="714"/>
    </row>
    <row r="27" spans="1:44" ht="17.25">
      <c r="A27" s="1651"/>
      <c r="B27" s="1647" t="s">
        <v>71</v>
      </c>
      <c r="C27" s="184" t="s">
        <v>43</v>
      </c>
      <c r="D27" s="242">
        <f t="shared" si="35"/>
        <v>0</v>
      </c>
      <c r="E27" s="259">
        <f t="shared" si="35"/>
        <v>0</v>
      </c>
      <c r="F27" s="259">
        <f t="shared" si="37"/>
        <v>0</v>
      </c>
      <c r="G27" s="259">
        <f t="shared" si="36"/>
        <v>0</v>
      </c>
      <c r="H27" s="258">
        <f t="shared" si="36"/>
        <v>0</v>
      </c>
      <c r="I27" s="243"/>
      <c r="J27" s="244"/>
      <c r="K27" s="244"/>
      <c r="L27" s="244"/>
      <c r="M27" s="245"/>
      <c r="N27" s="243"/>
      <c r="O27" s="244"/>
      <c r="P27" s="244"/>
      <c r="Q27" s="244"/>
      <c r="R27" s="245"/>
      <c r="S27" s="243"/>
      <c r="T27" s="244"/>
      <c r="U27" s="244"/>
      <c r="V27" s="244"/>
      <c r="W27" s="244"/>
      <c r="X27" s="243"/>
      <c r="Y27" s="244"/>
      <c r="Z27" s="244"/>
      <c r="AA27" s="244"/>
      <c r="AB27" s="245"/>
      <c r="AC27" s="243"/>
      <c r="AD27" s="244"/>
      <c r="AE27" s="244"/>
      <c r="AF27" s="244"/>
      <c r="AG27" s="245"/>
      <c r="AH27" s="243"/>
      <c r="AI27" s="244"/>
      <c r="AJ27" s="244"/>
      <c r="AK27" s="244"/>
      <c r="AL27" s="245"/>
      <c r="AM27" s="243"/>
      <c r="AN27" s="244"/>
      <c r="AO27" s="244"/>
      <c r="AP27" s="244"/>
      <c r="AQ27" s="245"/>
      <c r="AR27" s="713"/>
    </row>
    <row r="28" spans="1:44" ht="17.25">
      <c r="A28" s="1651"/>
      <c r="B28" s="1646"/>
      <c r="C28" s="40" t="s">
        <v>44</v>
      </c>
      <c r="D28" s="279">
        <f t="shared" si="35"/>
        <v>0</v>
      </c>
      <c r="E28" s="513">
        <f t="shared" si="35"/>
        <v>0</v>
      </c>
      <c r="F28" s="513">
        <f t="shared" si="37"/>
        <v>0</v>
      </c>
      <c r="G28" s="513">
        <f t="shared" si="36"/>
        <v>0</v>
      </c>
      <c r="H28" s="514">
        <f t="shared" si="36"/>
        <v>0</v>
      </c>
      <c r="I28" s="412"/>
      <c r="J28" s="413"/>
      <c r="K28" s="413"/>
      <c r="L28" s="413"/>
      <c r="M28" s="481"/>
      <c r="N28" s="412"/>
      <c r="O28" s="413"/>
      <c r="P28" s="413"/>
      <c r="Q28" s="413"/>
      <c r="R28" s="481"/>
      <c r="S28" s="412"/>
      <c r="T28" s="413"/>
      <c r="U28" s="413"/>
      <c r="V28" s="413"/>
      <c r="W28" s="413"/>
      <c r="X28" s="412"/>
      <c r="Y28" s="413"/>
      <c r="Z28" s="413"/>
      <c r="AA28" s="413"/>
      <c r="AB28" s="481"/>
      <c r="AC28" s="412"/>
      <c r="AD28" s="413"/>
      <c r="AE28" s="413"/>
      <c r="AF28" s="413"/>
      <c r="AG28" s="481"/>
      <c r="AH28" s="412"/>
      <c r="AI28" s="413"/>
      <c r="AJ28" s="413"/>
      <c r="AK28" s="413"/>
      <c r="AL28" s="481"/>
      <c r="AM28" s="412"/>
      <c r="AN28" s="413"/>
      <c r="AO28" s="413"/>
      <c r="AP28" s="413"/>
      <c r="AQ28" s="481"/>
      <c r="AR28" s="714"/>
    </row>
    <row r="29" spans="1:44" ht="17.25">
      <c r="A29" s="1651"/>
      <c r="B29" s="1647" t="s">
        <v>72</v>
      </c>
      <c r="C29" s="184" t="s">
        <v>43</v>
      </c>
      <c r="D29" s="242">
        <f t="shared" si="35"/>
        <v>0</v>
      </c>
      <c r="E29" s="259">
        <f t="shared" si="35"/>
        <v>0</v>
      </c>
      <c r="F29" s="259">
        <f t="shared" si="37"/>
        <v>0</v>
      </c>
      <c r="G29" s="259">
        <f t="shared" si="36"/>
        <v>0</v>
      </c>
      <c r="H29" s="258">
        <f t="shared" si="36"/>
        <v>0</v>
      </c>
      <c r="I29" s="243"/>
      <c r="J29" s="244"/>
      <c r="K29" s="244"/>
      <c r="L29" s="244"/>
      <c r="M29" s="245"/>
      <c r="N29" s="243"/>
      <c r="O29" s="244"/>
      <c r="P29" s="244"/>
      <c r="Q29" s="244"/>
      <c r="R29" s="245"/>
      <c r="S29" s="243"/>
      <c r="T29" s="244"/>
      <c r="U29" s="244"/>
      <c r="V29" s="244"/>
      <c r="W29" s="244"/>
      <c r="X29" s="243"/>
      <c r="Y29" s="244"/>
      <c r="Z29" s="244"/>
      <c r="AA29" s="244"/>
      <c r="AB29" s="245"/>
      <c r="AC29" s="243"/>
      <c r="AD29" s="244"/>
      <c r="AE29" s="244"/>
      <c r="AF29" s="244"/>
      <c r="AG29" s="245"/>
      <c r="AH29" s="243"/>
      <c r="AI29" s="244"/>
      <c r="AJ29" s="244"/>
      <c r="AK29" s="244"/>
      <c r="AL29" s="245"/>
      <c r="AM29" s="243"/>
      <c r="AN29" s="244"/>
      <c r="AO29" s="244"/>
      <c r="AP29" s="244"/>
      <c r="AQ29" s="245"/>
      <c r="AR29" s="713"/>
    </row>
    <row r="30" spans="1:44" ht="17.25">
      <c r="A30" s="1651"/>
      <c r="B30" s="1646"/>
      <c r="C30" s="40" t="s">
        <v>44</v>
      </c>
      <c r="D30" s="279">
        <f t="shared" si="35"/>
        <v>0</v>
      </c>
      <c r="E30" s="513">
        <f t="shared" si="35"/>
        <v>0</v>
      </c>
      <c r="F30" s="513">
        <f t="shared" si="37"/>
        <v>0</v>
      </c>
      <c r="G30" s="513">
        <f t="shared" si="36"/>
        <v>0</v>
      </c>
      <c r="H30" s="514">
        <f t="shared" si="36"/>
        <v>0</v>
      </c>
      <c r="I30" s="412"/>
      <c r="J30" s="413"/>
      <c r="K30" s="413"/>
      <c r="L30" s="413"/>
      <c r="M30" s="481"/>
      <c r="N30" s="412"/>
      <c r="O30" s="413"/>
      <c r="P30" s="413"/>
      <c r="Q30" s="413"/>
      <c r="R30" s="481"/>
      <c r="S30" s="412"/>
      <c r="T30" s="413"/>
      <c r="U30" s="413"/>
      <c r="V30" s="413"/>
      <c r="W30" s="413"/>
      <c r="X30" s="412"/>
      <c r="Y30" s="413"/>
      <c r="Z30" s="413"/>
      <c r="AA30" s="413"/>
      <c r="AB30" s="481"/>
      <c r="AC30" s="412"/>
      <c r="AD30" s="413"/>
      <c r="AE30" s="413"/>
      <c r="AF30" s="413"/>
      <c r="AG30" s="481"/>
      <c r="AH30" s="412"/>
      <c r="AI30" s="413"/>
      <c r="AJ30" s="413"/>
      <c r="AK30" s="413"/>
      <c r="AL30" s="481"/>
      <c r="AM30" s="412"/>
      <c r="AN30" s="413"/>
      <c r="AO30" s="413"/>
      <c r="AP30" s="413"/>
      <c r="AQ30" s="481"/>
      <c r="AR30" s="714"/>
    </row>
    <row r="31" spans="1:44" ht="17.25">
      <c r="A31" s="1651"/>
      <c r="B31" s="1647" t="s">
        <v>73</v>
      </c>
      <c r="C31" s="184" t="s">
        <v>43</v>
      </c>
      <c r="D31" s="242">
        <f t="shared" si="35"/>
        <v>0</v>
      </c>
      <c r="E31" s="259">
        <f t="shared" si="35"/>
        <v>0</v>
      </c>
      <c r="F31" s="259">
        <f t="shared" si="37"/>
        <v>0</v>
      </c>
      <c r="G31" s="259">
        <f t="shared" si="36"/>
        <v>0</v>
      </c>
      <c r="H31" s="258">
        <f t="shared" si="36"/>
        <v>0</v>
      </c>
      <c r="I31" s="243"/>
      <c r="J31" s="244"/>
      <c r="K31" s="244"/>
      <c r="L31" s="244"/>
      <c r="M31" s="245"/>
      <c r="N31" s="243"/>
      <c r="O31" s="244"/>
      <c r="P31" s="244"/>
      <c r="Q31" s="244"/>
      <c r="R31" s="245"/>
      <c r="S31" s="243"/>
      <c r="T31" s="244"/>
      <c r="U31" s="244"/>
      <c r="V31" s="244"/>
      <c r="W31" s="244"/>
      <c r="X31" s="243"/>
      <c r="Y31" s="244"/>
      <c r="Z31" s="244"/>
      <c r="AA31" s="244"/>
      <c r="AB31" s="245"/>
      <c r="AC31" s="243"/>
      <c r="AD31" s="244"/>
      <c r="AE31" s="244"/>
      <c r="AF31" s="244"/>
      <c r="AG31" s="245"/>
      <c r="AH31" s="243"/>
      <c r="AI31" s="244"/>
      <c r="AJ31" s="244"/>
      <c r="AK31" s="244"/>
      <c r="AL31" s="245"/>
      <c r="AM31" s="243"/>
      <c r="AN31" s="244"/>
      <c r="AO31" s="244"/>
      <c r="AP31" s="244"/>
      <c r="AQ31" s="245"/>
      <c r="AR31" s="713"/>
    </row>
    <row r="32" spans="1:44" ht="17.25">
      <c r="A32" s="1651"/>
      <c r="B32" s="1646"/>
      <c r="C32" s="40" t="s">
        <v>44</v>
      </c>
      <c r="D32" s="279">
        <f t="shared" si="35"/>
        <v>0</v>
      </c>
      <c r="E32" s="513">
        <f t="shared" si="35"/>
        <v>0</v>
      </c>
      <c r="F32" s="513">
        <f t="shared" si="37"/>
        <v>0</v>
      </c>
      <c r="G32" s="513">
        <f t="shared" si="36"/>
        <v>0</v>
      </c>
      <c r="H32" s="514">
        <f t="shared" si="36"/>
        <v>0</v>
      </c>
      <c r="I32" s="412"/>
      <c r="J32" s="413"/>
      <c r="K32" s="413"/>
      <c r="L32" s="413"/>
      <c r="M32" s="481"/>
      <c r="N32" s="412"/>
      <c r="O32" s="413"/>
      <c r="P32" s="413"/>
      <c r="Q32" s="413"/>
      <c r="R32" s="481"/>
      <c r="S32" s="412"/>
      <c r="T32" s="413"/>
      <c r="U32" s="413"/>
      <c r="V32" s="413"/>
      <c r="W32" s="413"/>
      <c r="X32" s="412"/>
      <c r="Y32" s="413"/>
      <c r="Z32" s="413"/>
      <c r="AA32" s="413"/>
      <c r="AB32" s="481"/>
      <c r="AC32" s="412"/>
      <c r="AD32" s="413"/>
      <c r="AE32" s="413"/>
      <c r="AF32" s="413"/>
      <c r="AG32" s="481"/>
      <c r="AH32" s="412"/>
      <c r="AI32" s="413"/>
      <c r="AJ32" s="413"/>
      <c r="AK32" s="413"/>
      <c r="AL32" s="481"/>
      <c r="AM32" s="412"/>
      <c r="AN32" s="413"/>
      <c r="AO32" s="413"/>
      <c r="AP32" s="413"/>
      <c r="AQ32" s="481"/>
      <c r="AR32" s="714"/>
    </row>
    <row r="33" spans="1:44" ht="17.25">
      <c r="A33" s="1651"/>
      <c r="B33" s="1647" t="s">
        <v>74</v>
      </c>
      <c r="C33" s="44" t="s">
        <v>43</v>
      </c>
      <c r="D33" s="242">
        <f t="shared" si="35"/>
        <v>0</v>
      </c>
      <c r="E33" s="259">
        <f t="shared" si="35"/>
        <v>0</v>
      </c>
      <c r="F33" s="259">
        <f t="shared" si="37"/>
        <v>0</v>
      </c>
      <c r="G33" s="259">
        <f t="shared" si="36"/>
        <v>0</v>
      </c>
      <c r="H33" s="258">
        <f t="shared" si="36"/>
        <v>0</v>
      </c>
      <c r="I33" s="243"/>
      <c r="J33" s="244"/>
      <c r="K33" s="244"/>
      <c r="L33" s="244"/>
      <c r="M33" s="245"/>
      <c r="N33" s="243"/>
      <c r="O33" s="244"/>
      <c r="P33" s="244"/>
      <c r="Q33" s="244"/>
      <c r="R33" s="245"/>
      <c r="S33" s="243"/>
      <c r="T33" s="244"/>
      <c r="U33" s="244"/>
      <c r="V33" s="244"/>
      <c r="W33" s="245"/>
      <c r="X33" s="243"/>
      <c r="Y33" s="244"/>
      <c r="Z33" s="244"/>
      <c r="AA33" s="244"/>
      <c r="AB33" s="245"/>
      <c r="AC33" s="243"/>
      <c r="AD33" s="244"/>
      <c r="AE33" s="244"/>
      <c r="AF33" s="244"/>
      <c r="AG33" s="245"/>
      <c r="AH33" s="243"/>
      <c r="AI33" s="244"/>
      <c r="AJ33" s="244"/>
      <c r="AK33" s="244"/>
      <c r="AL33" s="245"/>
      <c r="AM33" s="243"/>
      <c r="AN33" s="244"/>
      <c r="AO33" s="244"/>
      <c r="AP33" s="244"/>
      <c r="AQ33" s="245"/>
      <c r="AR33" s="713"/>
    </row>
    <row r="34" spans="1:44" ht="17.25">
      <c r="A34" s="1651"/>
      <c r="B34" s="1646"/>
      <c r="C34" s="185" t="s">
        <v>44</v>
      </c>
      <c r="D34" s="279">
        <f t="shared" si="35"/>
        <v>0</v>
      </c>
      <c r="E34" s="513">
        <f t="shared" si="35"/>
        <v>0</v>
      </c>
      <c r="F34" s="513">
        <f t="shared" si="37"/>
        <v>0</v>
      </c>
      <c r="G34" s="513">
        <f t="shared" si="36"/>
        <v>0</v>
      </c>
      <c r="H34" s="514">
        <f t="shared" si="36"/>
        <v>0</v>
      </c>
      <c r="I34" s="412"/>
      <c r="J34" s="413"/>
      <c r="K34" s="413"/>
      <c r="L34" s="413"/>
      <c r="M34" s="481"/>
      <c r="N34" s="412"/>
      <c r="O34" s="413"/>
      <c r="P34" s="413"/>
      <c r="Q34" s="413"/>
      <c r="R34" s="481"/>
      <c r="S34" s="412"/>
      <c r="T34" s="413"/>
      <c r="U34" s="413"/>
      <c r="V34" s="413"/>
      <c r="W34" s="481"/>
      <c r="X34" s="412"/>
      <c r="Y34" s="413"/>
      <c r="Z34" s="413"/>
      <c r="AA34" s="413"/>
      <c r="AB34" s="481"/>
      <c r="AC34" s="412"/>
      <c r="AD34" s="413"/>
      <c r="AE34" s="413"/>
      <c r="AF34" s="413"/>
      <c r="AG34" s="481"/>
      <c r="AH34" s="412"/>
      <c r="AI34" s="413"/>
      <c r="AJ34" s="413"/>
      <c r="AK34" s="413"/>
      <c r="AL34" s="481"/>
      <c r="AM34" s="412"/>
      <c r="AN34" s="413"/>
      <c r="AO34" s="413"/>
      <c r="AP34" s="413"/>
      <c r="AQ34" s="481"/>
      <c r="AR34" s="714"/>
    </row>
    <row r="35" spans="1:44" ht="17.25">
      <c r="A35" s="1651"/>
      <c r="B35" s="1648" t="s">
        <v>75</v>
      </c>
      <c r="C35" s="186" t="s">
        <v>43</v>
      </c>
      <c r="D35" s="242">
        <f t="shared" si="35"/>
        <v>0</v>
      </c>
      <c r="E35" s="259">
        <f t="shared" si="35"/>
        <v>0</v>
      </c>
      <c r="F35" s="259">
        <f t="shared" si="37"/>
        <v>0</v>
      </c>
      <c r="G35" s="259">
        <f t="shared" si="36"/>
        <v>0</v>
      </c>
      <c r="H35" s="258">
        <f t="shared" si="36"/>
        <v>0</v>
      </c>
      <c r="I35" s="243"/>
      <c r="J35" s="244"/>
      <c r="K35" s="244"/>
      <c r="L35" s="244"/>
      <c r="M35" s="245"/>
      <c r="N35" s="243"/>
      <c r="O35" s="244"/>
      <c r="P35" s="244"/>
      <c r="Q35" s="244"/>
      <c r="R35" s="245"/>
      <c r="S35" s="243"/>
      <c r="T35" s="244"/>
      <c r="U35" s="244"/>
      <c r="V35" s="244"/>
      <c r="W35" s="245"/>
      <c r="X35" s="243"/>
      <c r="Y35" s="244"/>
      <c r="Z35" s="244"/>
      <c r="AA35" s="244"/>
      <c r="AB35" s="245"/>
      <c r="AC35" s="243"/>
      <c r="AD35" s="244"/>
      <c r="AE35" s="244"/>
      <c r="AF35" s="244"/>
      <c r="AG35" s="245"/>
      <c r="AH35" s="243"/>
      <c r="AI35" s="244"/>
      <c r="AJ35" s="244"/>
      <c r="AK35" s="244"/>
      <c r="AL35" s="245"/>
      <c r="AM35" s="243"/>
      <c r="AN35" s="244"/>
      <c r="AO35" s="244"/>
      <c r="AP35" s="244"/>
      <c r="AQ35" s="245"/>
      <c r="AR35" s="713"/>
    </row>
    <row r="36" spans="1:44" ht="18" thickBot="1">
      <c r="A36" s="1652"/>
      <c r="B36" s="1649"/>
      <c r="C36" s="45" t="s">
        <v>44</v>
      </c>
      <c r="D36" s="279">
        <f t="shared" si="35"/>
        <v>0</v>
      </c>
      <c r="E36" s="513">
        <f t="shared" si="35"/>
        <v>0</v>
      </c>
      <c r="F36" s="259">
        <f t="shared" si="37"/>
        <v>0</v>
      </c>
      <c r="G36" s="259">
        <f t="shared" si="36"/>
        <v>0</v>
      </c>
      <c r="H36" s="258">
        <f t="shared" si="36"/>
        <v>0</v>
      </c>
      <c r="I36" s="510"/>
      <c r="J36" s="511"/>
      <c r="K36" s="511"/>
      <c r="L36" s="511"/>
      <c r="M36" s="512"/>
      <c r="N36" s="510"/>
      <c r="O36" s="511"/>
      <c r="P36" s="511"/>
      <c r="Q36" s="511"/>
      <c r="R36" s="512"/>
      <c r="S36" s="252"/>
      <c r="T36" s="253"/>
      <c r="U36" s="253"/>
      <c r="V36" s="244"/>
      <c r="W36" s="254"/>
      <c r="X36" s="243"/>
      <c r="Y36" s="244"/>
      <c r="Z36" s="244"/>
      <c r="AA36" s="244"/>
      <c r="AB36" s="245"/>
      <c r="AC36" s="252"/>
      <c r="AD36" s="253"/>
      <c r="AE36" s="253"/>
      <c r="AF36" s="253"/>
      <c r="AG36" s="254"/>
      <c r="AH36" s="412"/>
      <c r="AI36" s="413"/>
      <c r="AJ36" s="413"/>
      <c r="AK36" s="413"/>
      <c r="AL36" s="481"/>
      <c r="AM36" s="412"/>
      <c r="AN36" s="413"/>
      <c r="AO36" s="413"/>
      <c r="AP36" s="413"/>
      <c r="AQ36" s="481"/>
      <c r="AR36" s="715"/>
    </row>
    <row r="37" spans="1:44" ht="17.25">
      <c r="A37" s="1650" t="s">
        <v>141</v>
      </c>
      <c r="B37" s="1645" t="s">
        <v>69</v>
      </c>
      <c r="C37" s="183" t="s">
        <v>43</v>
      </c>
      <c r="D37" s="234">
        <f>SUM(I37,N37,S37,X37,AC37,AH37,AM37)</f>
        <v>0</v>
      </c>
      <c r="E37" s="323">
        <f>SUM(J37,O37,T37,Y37,AD37,AI37,AN37)</f>
        <v>0</v>
      </c>
      <c r="F37" s="323">
        <f>G37+H37</f>
        <v>0</v>
      </c>
      <c r="G37" s="323">
        <f t="shared" ref="G37:H38" si="38">SUM(L37,Q37,V37,AA37,AF37,AK37,AP37)</f>
        <v>0</v>
      </c>
      <c r="H37" s="235">
        <f t="shared" si="38"/>
        <v>0</v>
      </c>
      <c r="I37" s="236">
        <f>SUM(I39,I41,I43,I45,I47,I49)</f>
        <v>0</v>
      </c>
      <c r="J37" s="237">
        <f>SUM(J39,J41,J43,J45,J47,J49)</f>
        <v>0</v>
      </c>
      <c r="K37" s="237">
        <f>L37+M37</f>
        <v>0</v>
      </c>
      <c r="L37" s="237">
        <f t="shared" ref="L37:M38" si="39">SUM(L39,L41,L43,L45,L47,L49)</f>
        <v>0</v>
      </c>
      <c r="M37" s="239">
        <f t="shared" si="39"/>
        <v>0</v>
      </c>
      <c r="N37" s="236">
        <f>SUM(N39,N41,N43,N45,N47,N49)</f>
        <v>0</v>
      </c>
      <c r="O37" s="237">
        <f>SUM(O39,O41,O43,O45,O47,O49)</f>
        <v>0</v>
      </c>
      <c r="P37" s="237">
        <f>Q37+R37</f>
        <v>0</v>
      </c>
      <c r="Q37" s="237">
        <f t="shared" ref="Q37:T38" si="40">SUM(Q39,Q41,Q43,Q45,Q47,Q49)</f>
        <v>0</v>
      </c>
      <c r="R37" s="238">
        <f t="shared" si="40"/>
        <v>0</v>
      </c>
      <c r="S37" s="236">
        <f>SUM(S39,S41,S43,S45,S47,S49)</f>
        <v>0</v>
      </c>
      <c r="T37" s="237">
        <f>SUM(T39,T41,T43,T45,T47,T49)</f>
        <v>0</v>
      </c>
      <c r="U37" s="237">
        <f t="shared" ref="U37:U38" si="41">V37+W37</f>
        <v>0</v>
      </c>
      <c r="V37" s="237">
        <f t="shared" ref="V37:Y38" si="42">SUM(V39,V41,V43,V45,V47,V49)</f>
        <v>0</v>
      </c>
      <c r="W37" s="239">
        <f t="shared" si="42"/>
        <v>0</v>
      </c>
      <c r="X37" s="236">
        <f t="shared" si="42"/>
        <v>0</v>
      </c>
      <c r="Y37" s="237">
        <f t="shared" si="42"/>
        <v>0</v>
      </c>
      <c r="Z37" s="237">
        <f>AA37+AB37</f>
        <v>0</v>
      </c>
      <c r="AA37" s="237">
        <f t="shared" ref="AA37:AD38" si="43">SUM(AA39,AA41,AA43,AA45,AA47,AA49)</f>
        <v>0</v>
      </c>
      <c r="AB37" s="238">
        <f t="shared" si="43"/>
        <v>0</v>
      </c>
      <c r="AC37" s="236">
        <f t="shared" si="43"/>
        <v>0</v>
      </c>
      <c r="AD37" s="237">
        <f t="shared" si="43"/>
        <v>0</v>
      </c>
      <c r="AE37" s="237">
        <f>AF37+AG37</f>
        <v>0</v>
      </c>
      <c r="AF37" s="237">
        <f t="shared" ref="AF37:AI38" si="44">SUM(AF39,AF41,AF43,AF45,AF47,AF49)</f>
        <v>0</v>
      </c>
      <c r="AG37" s="239">
        <f t="shared" si="44"/>
        <v>0</v>
      </c>
      <c r="AH37" s="236">
        <f t="shared" si="44"/>
        <v>0</v>
      </c>
      <c r="AI37" s="237">
        <f t="shared" si="44"/>
        <v>0</v>
      </c>
      <c r="AJ37" s="237">
        <f>AK37+AL37</f>
        <v>0</v>
      </c>
      <c r="AK37" s="237">
        <f t="shared" ref="AK37:AN38" si="45">SUM(AK39,AK41,AK43,AK45,AK47,AK49)</f>
        <v>0</v>
      </c>
      <c r="AL37" s="238">
        <f t="shared" si="45"/>
        <v>0</v>
      </c>
      <c r="AM37" s="236">
        <f t="shared" si="45"/>
        <v>0</v>
      </c>
      <c r="AN37" s="237">
        <f t="shared" si="45"/>
        <v>0</v>
      </c>
      <c r="AO37" s="237">
        <f>AP37+AQ37</f>
        <v>0</v>
      </c>
      <c r="AP37" s="237">
        <f t="shared" ref="AP37:AR38" si="46">SUM(AP39,AP41,AP43,AP45,AP47,AP49)</f>
        <v>0</v>
      </c>
      <c r="AQ37" s="239">
        <f t="shared" si="46"/>
        <v>0</v>
      </c>
      <c r="AR37" s="368">
        <f t="shared" si="46"/>
        <v>0</v>
      </c>
    </row>
    <row r="38" spans="1:44" ht="17.25">
      <c r="A38" s="1651"/>
      <c r="B38" s="1646"/>
      <c r="C38" s="40" t="s">
        <v>44</v>
      </c>
      <c r="D38" s="240">
        <f>SUM(I38,N38,S38,X38,AC38,AH38,AM38)</f>
        <v>0</v>
      </c>
      <c r="E38" s="216">
        <f>SUM(J38,O38,T38,Y38,AD38,AI38,AN38)</f>
        <v>0</v>
      </c>
      <c r="F38" s="216">
        <f>G38+H38</f>
        <v>0</v>
      </c>
      <c r="G38" s="216">
        <f t="shared" si="38"/>
        <v>0</v>
      </c>
      <c r="H38" s="241">
        <f t="shared" si="38"/>
        <v>0</v>
      </c>
      <c r="I38" s="212">
        <f>SUM(I40,I42,I44,I46,I48,I50)</f>
        <v>0</v>
      </c>
      <c r="J38" s="211">
        <f>SUM(J40,J42,J44,J46,J48,J50)</f>
        <v>0</v>
      </c>
      <c r="K38" s="211">
        <f>L38+M38</f>
        <v>0</v>
      </c>
      <c r="L38" s="211">
        <f t="shared" si="39"/>
        <v>0</v>
      </c>
      <c r="M38" s="213">
        <f t="shared" si="39"/>
        <v>0</v>
      </c>
      <c r="N38" s="212">
        <f>SUM(N40,N42,N44,N46,N48,N50)</f>
        <v>0</v>
      </c>
      <c r="O38" s="211">
        <f>SUM(O40,O42,O44,O46,O48,O50)</f>
        <v>0</v>
      </c>
      <c r="P38" s="211">
        <f>Q38+R38</f>
        <v>0</v>
      </c>
      <c r="Q38" s="211">
        <f t="shared" si="40"/>
        <v>0</v>
      </c>
      <c r="R38" s="217">
        <f>SUM(R40,R42,R44,R46,R48,R50)</f>
        <v>0</v>
      </c>
      <c r="S38" s="212">
        <f t="shared" si="40"/>
        <v>0</v>
      </c>
      <c r="T38" s="211">
        <f t="shared" si="40"/>
        <v>0</v>
      </c>
      <c r="U38" s="211">
        <f t="shared" si="41"/>
        <v>0</v>
      </c>
      <c r="V38" s="211">
        <f t="shared" si="42"/>
        <v>0</v>
      </c>
      <c r="W38" s="213">
        <f t="shared" si="42"/>
        <v>0</v>
      </c>
      <c r="X38" s="212">
        <f t="shared" si="42"/>
        <v>0</v>
      </c>
      <c r="Y38" s="211">
        <f t="shared" si="42"/>
        <v>0</v>
      </c>
      <c r="Z38" s="211">
        <f>AA38+AB38</f>
        <v>0</v>
      </c>
      <c r="AA38" s="211">
        <f t="shared" si="43"/>
        <v>0</v>
      </c>
      <c r="AB38" s="217">
        <f t="shared" si="43"/>
        <v>0</v>
      </c>
      <c r="AC38" s="212">
        <f t="shared" si="43"/>
        <v>0</v>
      </c>
      <c r="AD38" s="211">
        <f t="shared" si="43"/>
        <v>0</v>
      </c>
      <c r="AE38" s="211">
        <f>AF38+AG38</f>
        <v>0</v>
      </c>
      <c r="AF38" s="211">
        <f t="shared" si="44"/>
        <v>0</v>
      </c>
      <c r="AG38" s="213">
        <f t="shared" si="44"/>
        <v>0</v>
      </c>
      <c r="AH38" s="212">
        <f t="shared" si="44"/>
        <v>0</v>
      </c>
      <c r="AI38" s="211">
        <f t="shared" si="44"/>
        <v>0</v>
      </c>
      <c r="AJ38" s="211">
        <f>AK38+AL38</f>
        <v>0</v>
      </c>
      <c r="AK38" s="211">
        <f t="shared" si="45"/>
        <v>0</v>
      </c>
      <c r="AL38" s="217">
        <f t="shared" si="45"/>
        <v>0</v>
      </c>
      <c r="AM38" s="212">
        <f t="shared" si="45"/>
        <v>0</v>
      </c>
      <c r="AN38" s="211">
        <f t="shared" si="45"/>
        <v>0</v>
      </c>
      <c r="AO38" s="211">
        <f>AP38+AQ38</f>
        <v>0</v>
      </c>
      <c r="AP38" s="211">
        <f t="shared" si="46"/>
        <v>0</v>
      </c>
      <c r="AQ38" s="213">
        <f t="shared" si="46"/>
        <v>0</v>
      </c>
      <c r="AR38" s="369">
        <f t="shared" si="46"/>
        <v>0</v>
      </c>
    </row>
    <row r="39" spans="1:44" ht="23.25" customHeight="1">
      <c r="A39" s="1651"/>
      <c r="B39" s="1647" t="s">
        <v>70</v>
      </c>
      <c r="C39" s="189" t="s">
        <v>43</v>
      </c>
      <c r="D39" s="324">
        <f t="shared" ref="D39:E42" si="47">SUM(I39+N39+S39+X39+AC39+AH39+AM39)</f>
        <v>0</v>
      </c>
      <c r="E39" s="535">
        <f t="shared" si="47"/>
        <v>0</v>
      </c>
      <c r="F39" s="259">
        <f>G39+H39</f>
        <v>0</v>
      </c>
      <c r="G39" s="259">
        <f t="shared" ref="G39:H50" si="48">SUM(L39+Q39+V39+AA39+AF39+AK39+AP39)</f>
        <v>0</v>
      </c>
      <c r="H39" s="258">
        <f t="shared" si="48"/>
        <v>0</v>
      </c>
      <c r="I39" s="372"/>
      <c r="J39" s="373"/>
      <c r="K39" s="373"/>
      <c r="L39" s="373"/>
      <c r="M39" s="374"/>
      <c r="N39" s="372"/>
      <c r="O39" s="373"/>
      <c r="P39" s="373"/>
      <c r="Q39" s="373"/>
      <c r="R39" s="374"/>
      <c r="S39" s="372"/>
      <c r="T39" s="373"/>
      <c r="U39" s="373"/>
      <c r="V39" s="373"/>
      <c r="W39" s="374"/>
      <c r="X39" s="372"/>
      <c r="Y39" s="373"/>
      <c r="Z39" s="373"/>
      <c r="AA39" s="373"/>
      <c r="AB39" s="374"/>
      <c r="AC39" s="372"/>
      <c r="AD39" s="373"/>
      <c r="AE39" s="373"/>
      <c r="AF39" s="373"/>
      <c r="AG39" s="374"/>
      <c r="AH39" s="478"/>
      <c r="AI39" s="479"/>
      <c r="AJ39" s="479"/>
      <c r="AK39" s="479"/>
      <c r="AL39" s="480"/>
      <c r="AM39" s="372"/>
      <c r="AN39" s="373"/>
      <c r="AO39" s="373"/>
      <c r="AP39" s="373"/>
      <c r="AQ39" s="375"/>
      <c r="AR39" s="370"/>
    </row>
    <row r="40" spans="1:44" ht="21.75" customHeight="1">
      <c r="A40" s="1651"/>
      <c r="B40" s="1646"/>
      <c r="C40" s="188" t="s">
        <v>44</v>
      </c>
      <c r="D40" s="279">
        <f t="shared" si="47"/>
        <v>0</v>
      </c>
      <c r="E40" s="513">
        <f t="shared" si="47"/>
        <v>0</v>
      </c>
      <c r="F40" s="513">
        <f t="shared" ref="F40:F50" si="49">G40+H40</f>
        <v>0</v>
      </c>
      <c r="G40" s="513">
        <f t="shared" si="48"/>
        <v>0</v>
      </c>
      <c r="H40" s="514">
        <f t="shared" si="48"/>
        <v>0</v>
      </c>
      <c r="I40" s="515"/>
      <c r="J40" s="516"/>
      <c r="K40" s="516"/>
      <c r="L40" s="516"/>
      <c r="M40" s="517"/>
      <c r="N40" s="515"/>
      <c r="O40" s="516"/>
      <c r="P40" s="516"/>
      <c r="Q40" s="516"/>
      <c r="R40" s="517"/>
      <c r="S40" s="515"/>
      <c r="T40" s="516"/>
      <c r="U40" s="516"/>
      <c r="V40" s="516"/>
      <c r="W40" s="517"/>
      <c r="X40" s="515"/>
      <c r="Y40" s="516"/>
      <c r="Z40" s="516"/>
      <c r="AA40" s="516"/>
      <c r="AB40" s="517"/>
      <c r="AC40" s="515"/>
      <c r="AD40" s="516"/>
      <c r="AE40" s="516"/>
      <c r="AF40" s="516"/>
      <c r="AG40" s="517"/>
      <c r="AH40" s="515"/>
      <c r="AI40" s="516"/>
      <c r="AJ40" s="516"/>
      <c r="AK40" s="516"/>
      <c r="AL40" s="517"/>
      <c r="AM40" s="515"/>
      <c r="AN40" s="516"/>
      <c r="AO40" s="516"/>
      <c r="AP40" s="516"/>
      <c r="AQ40" s="518"/>
      <c r="AR40" s="519"/>
    </row>
    <row r="41" spans="1:44" ht="21.75" customHeight="1">
      <c r="A41" s="1651"/>
      <c r="B41" s="1647" t="s">
        <v>71</v>
      </c>
      <c r="C41" s="189" t="s">
        <v>43</v>
      </c>
      <c r="D41" s="242">
        <f t="shared" si="47"/>
        <v>0</v>
      </c>
      <c r="E41" s="259">
        <f t="shared" si="47"/>
        <v>0</v>
      </c>
      <c r="F41" s="259">
        <f t="shared" si="49"/>
        <v>0</v>
      </c>
      <c r="G41" s="259">
        <f t="shared" si="48"/>
        <v>0</v>
      </c>
      <c r="H41" s="258">
        <f t="shared" si="48"/>
        <v>0</v>
      </c>
      <c r="I41" s="372"/>
      <c r="J41" s="373"/>
      <c r="K41" s="373"/>
      <c r="L41" s="373"/>
      <c r="M41" s="374"/>
      <c r="N41" s="372"/>
      <c r="O41" s="373"/>
      <c r="P41" s="373"/>
      <c r="Q41" s="373"/>
      <c r="R41" s="374"/>
      <c r="S41" s="372"/>
      <c r="T41" s="373"/>
      <c r="U41" s="373"/>
      <c r="V41" s="373"/>
      <c r="W41" s="374"/>
      <c r="X41" s="372"/>
      <c r="Y41" s="373"/>
      <c r="Z41" s="373"/>
      <c r="AA41" s="373"/>
      <c r="AB41" s="374"/>
      <c r="AC41" s="372"/>
      <c r="AD41" s="373"/>
      <c r="AE41" s="373"/>
      <c r="AF41" s="373"/>
      <c r="AG41" s="374"/>
      <c r="AH41" s="372"/>
      <c r="AI41" s="373"/>
      <c r="AJ41" s="373"/>
      <c r="AK41" s="373"/>
      <c r="AL41" s="374"/>
      <c r="AM41" s="372"/>
      <c r="AN41" s="373"/>
      <c r="AO41" s="373"/>
      <c r="AP41" s="373"/>
      <c r="AQ41" s="375"/>
      <c r="AR41" s="370"/>
    </row>
    <row r="42" spans="1:44" ht="21.75" customHeight="1">
      <c r="A42" s="1651"/>
      <c r="B42" s="1646"/>
      <c r="C42" s="188" t="s">
        <v>44</v>
      </c>
      <c r="D42" s="279">
        <f t="shared" si="47"/>
        <v>0</v>
      </c>
      <c r="E42" s="513">
        <f t="shared" si="47"/>
        <v>0</v>
      </c>
      <c r="F42" s="513">
        <f t="shared" si="49"/>
        <v>0</v>
      </c>
      <c r="G42" s="513">
        <f t="shared" si="48"/>
        <v>0</v>
      </c>
      <c r="H42" s="514">
        <f t="shared" si="48"/>
        <v>0</v>
      </c>
      <c r="I42" s="515"/>
      <c r="J42" s="516"/>
      <c r="K42" s="516"/>
      <c r="L42" s="516"/>
      <c r="M42" s="517"/>
      <c r="N42" s="515"/>
      <c r="O42" s="516"/>
      <c r="P42" s="516"/>
      <c r="Q42" s="516"/>
      <c r="R42" s="517"/>
      <c r="S42" s="515"/>
      <c r="T42" s="516"/>
      <c r="U42" s="516"/>
      <c r="V42" s="516"/>
      <c r="W42" s="517"/>
      <c r="X42" s="515"/>
      <c r="Y42" s="516"/>
      <c r="Z42" s="516"/>
      <c r="AA42" s="516"/>
      <c r="AB42" s="517"/>
      <c r="AC42" s="515"/>
      <c r="AD42" s="516"/>
      <c r="AE42" s="516"/>
      <c r="AF42" s="516"/>
      <c r="AG42" s="517"/>
      <c r="AH42" s="515"/>
      <c r="AI42" s="516"/>
      <c r="AJ42" s="516"/>
      <c r="AK42" s="516"/>
      <c r="AL42" s="517"/>
      <c r="AM42" s="515"/>
      <c r="AN42" s="516"/>
      <c r="AO42" s="516"/>
      <c r="AP42" s="516"/>
      <c r="AQ42" s="518"/>
      <c r="AR42" s="519"/>
    </row>
    <row r="43" spans="1:44" ht="21.75" customHeight="1">
      <c r="A43" s="1651"/>
      <c r="B43" s="1647" t="s">
        <v>72</v>
      </c>
      <c r="C43" s="189" t="s">
        <v>43</v>
      </c>
      <c r="D43" s="242">
        <f t="shared" ref="D43:E50" si="50">SUM(I43+N43+S43+X43+AC43+AH43+AM43)</f>
        <v>0</v>
      </c>
      <c r="E43" s="259">
        <f t="shared" si="50"/>
        <v>0</v>
      </c>
      <c r="F43" s="259">
        <f t="shared" si="49"/>
        <v>0</v>
      </c>
      <c r="G43" s="259">
        <f t="shared" si="48"/>
        <v>0</v>
      </c>
      <c r="H43" s="258">
        <f t="shared" si="48"/>
        <v>0</v>
      </c>
      <c r="I43" s="372"/>
      <c r="J43" s="373"/>
      <c r="K43" s="373"/>
      <c r="L43" s="373"/>
      <c r="M43" s="374"/>
      <c r="N43" s="372"/>
      <c r="O43" s="373"/>
      <c r="P43" s="373"/>
      <c r="Q43" s="373"/>
      <c r="R43" s="374"/>
      <c r="S43" s="372"/>
      <c r="T43" s="373"/>
      <c r="U43" s="373"/>
      <c r="V43" s="373"/>
      <c r="W43" s="374"/>
      <c r="X43" s="372"/>
      <c r="Y43" s="373"/>
      <c r="Z43" s="373"/>
      <c r="AA43" s="373"/>
      <c r="AB43" s="374"/>
      <c r="AC43" s="372"/>
      <c r="AD43" s="373"/>
      <c r="AE43" s="373"/>
      <c r="AF43" s="373"/>
      <c r="AG43" s="374"/>
      <c r="AH43" s="372"/>
      <c r="AI43" s="373"/>
      <c r="AJ43" s="373"/>
      <c r="AK43" s="373"/>
      <c r="AL43" s="374"/>
      <c r="AM43" s="372"/>
      <c r="AN43" s="373"/>
      <c r="AO43" s="373"/>
      <c r="AP43" s="373"/>
      <c r="AQ43" s="375"/>
      <c r="AR43" s="370"/>
    </row>
    <row r="44" spans="1:44" ht="21.75" customHeight="1">
      <c r="A44" s="1651"/>
      <c r="B44" s="1646"/>
      <c r="C44" s="188" t="s">
        <v>44</v>
      </c>
      <c r="D44" s="279">
        <f t="shared" si="50"/>
        <v>0</v>
      </c>
      <c r="E44" s="513">
        <f t="shared" si="50"/>
        <v>0</v>
      </c>
      <c r="F44" s="513">
        <f t="shared" si="49"/>
        <v>0</v>
      </c>
      <c r="G44" s="513">
        <f t="shared" si="48"/>
        <v>0</v>
      </c>
      <c r="H44" s="514">
        <f t="shared" si="48"/>
        <v>0</v>
      </c>
      <c r="I44" s="515"/>
      <c r="J44" s="516"/>
      <c r="K44" s="516"/>
      <c r="L44" s="516"/>
      <c r="M44" s="517"/>
      <c r="N44" s="515"/>
      <c r="O44" s="516"/>
      <c r="P44" s="516"/>
      <c r="Q44" s="516"/>
      <c r="R44" s="517"/>
      <c r="S44" s="515"/>
      <c r="T44" s="516"/>
      <c r="U44" s="516"/>
      <c r="V44" s="516"/>
      <c r="W44" s="517"/>
      <c r="X44" s="515"/>
      <c r="Y44" s="516"/>
      <c r="Z44" s="516"/>
      <c r="AA44" s="516"/>
      <c r="AB44" s="517"/>
      <c r="AC44" s="515"/>
      <c r="AD44" s="516"/>
      <c r="AE44" s="516"/>
      <c r="AF44" s="516"/>
      <c r="AG44" s="517"/>
      <c r="AH44" s="515"/>
      <c r="AI44" s="516"/>
      <c r="AJ44" s="516"/>
      <c r="AK44" s="516"/>
      <c r="AL44" s="517"/>
      <c r="AM44" s="515"/>
      <c r="AN44" s="516"/>
      <c r="AO44" s="516"/>
      <c r="AP44" s="516"/>
      <c r="AQ44" s="518"/>
      <c r="AR44" s="519"/>
    </row>
    <row r="45" spans="1:44" ht="21.75" customHeight="1">
      <c r="A45" s="1651"/>
      <c r="B45" s="1647" t="s">
        <v>73</v>
      </c>
      <c r="C45" s="189" t="s">
        <v>43</v>
      </c>
      <c r="D45" s="242">
        <f t="shared" si="50"/>
        <v>0</v>
      </c>
      <c r="E45" s="259">
        <f t="shared" si="50"/>
        <v>0</v>
      </c>
      <c r="F45" s="259">
        <f t="shared" si="49"/>
        <v>0</v>
      </c>
      <c r="G45" s="259">
        <f t="shared" si="48"/>
        <v>0</v>
      </c>
      <c r="H45" s="258">
        <f t="shared" si="48"/>
        <v>0</v>
      </c>
      <c r="I45" s="372"/>
      <c r="J45" s="373"/>
      <c r="K45" s="373"/>
      <c r="L45" s="373"/>
      <c r="M45" s="374"/>
      <c r="N45" s="372"/>
      <c r="O45" s="373"/>
      <c r="P45" s="373"/>
      <c r="Q45" s="373"/>
      <c r="R45" s="374"/>
      <c r="S45" s="372"/>
      <c r="T45" s="373"/>
      <c r="U45" s="373"/>
      <c r="V45" s="373"/>
      <c r="W45" s="374"/>
      <c r="X45" s="372"/>
      <c r="Y45" s="373"/>
      <c r="Z45" s="373"/>
      <c r="AA45" s="373"/>
      <c r="AB45" s="374"/>
      <c r="AC45" s="372"/>
      <c r="AD45" s="373"/>
      <c r="AE45" s="373"/>
      <c r="AF45" s="373"/>
      <c r="AG45" s="374"/>
      <c r="AH45" s="372"/>
      <c r="AI45" s="373"/>
      <c r="AJ45" s="373"/>
      <c r="AK45" s="373"/>
      <c r="AL45" s="374"/>
      <c r="AM45" s="372"/>
      <c r="AN45" s="373"/>
      <c r="AO45" s="373"/>
      <c r="AP45" s="373"/>
      <c r="AQ45" s="375"/>
      <c r="AR45" s="370"/>
    </row>
    <row r="46" spans="1:44" ht="21.75" customHeight="1">
      <c r="A46" s="1651"/>
      <c r="B46" s="1646"/>
      <c r="C46" s="188" t="s">
        <v>44</v>
      </c>
      <c r="D46" s="279">
        <f t="shared" si="50"/>
        <v>0</v>
      </c>
      <c r="E46" s="513">
        <f t="shared" si="50"/>
        <v>0</v>
      </c>
      <c r="F46" s="513">
        <f t="shared" si="49"/>
        <v>0</v>
      </c>
      <c r="G46" s="513">
        <f t="shared" si="48"/>
        <v>0</v>
      </c>
      <c r="H46" s="514">
        <f t="shared" si="48"/>
        <v>0</v>
      </c>
      <c r="I46" s="515"/>
      <c r="J46" s="516"/>
      <c r="K46" s="516"/>
      <c r="L46" s="516"/>
      <c r="M46" s="517"/>
      <c r="N46" s="515"/>
      <c r="O46" s="516"/>
      <c r="P46" s="516"/>
      <c r="Q46" s="516"/>
      <c r="R46" s="517"/>
      <c r="S46" s="515"/>
      <c r="T46" s="516"/>
      <c r="U46" s="516"/>
      <c r="V46" s="516"/>
      <c r="W46" s="517"/>
      <c r="X46" s="515"/>
      <c r="Y46" s="516"/>
      <c r="Z46" s="516"/>
      <c r="AA46" s="516"/>
      <c r="AB46" s="517"/>
      <c r="AC46" s="515"/>
      <c r="AD46" s="516"/>
      <c r="AE46" s="516"/>
      <c r="AF46" s="516"/>
      <c r="AG46" s="517"/>
      <c r="AH46" s="515"/>
      <c r="AI46" s="516"/>
      <c r="AJ46" s="516"/>
      <c r="AK46" s="516"/>
      <c r="AL46" s="517"/>
      <c r="AM46" s="515"/>
      <c r="AN46" s="516"/>
      <c r="AO46" s="516"/>
      <c r="AP46" s="516"/>
      <c r="AQ46" s="518"/>
      <c r="AR46" s="519"/>
    </row>
    <row r="47" spans="1:44" ht="21.75" customHeight="1">
      <c r="A47" s="1651"/>
      <c r="B47" s="1647" t="s">
        <v>74</v>
      </c>
      <c r="C47" s="190" t="s">
        <v>43</v>
      </c>
      <c r="D47" s="242">
        <f t="shared" si="50"/>
        <v>0</v>
      </c>
      <c r="E47" s="259">
        <f t="shared" si="50"/>
        <v>0</v>
      </c>
      <c r="F47" s="259">
        <f t="shared" si="49"/>
        <v>0</v>
      </c>
      <c r="G47" s="259">
        <f t="shared" si="48"/>
        <v>0</v>
      </c>
      <c r="H47" s="258">
        <f t="shared" si="48"/>
        <v>0</v>
      </c>
      <c r="I47" s="372"/>
      <c r="J47" s="373"/>
      <c r="K47" s="373"/>
      <c r="L47" s="373"/>
      <c r="M47" s="374"/>
      <c r="N47" s="372"/>
      <c r="O47" s="373"/>
      <c r="P47" s="373"/>
      <c r="Q47" s="373"/>
      <c r="R47" s="374"/>
      <c r="S47" s="372"/>
      <c r="T47" s="373"/>
      <c r="U47" s="373"/>
      <c r="V47" s="373"/>
      <c r="W47" s="374"/>
      <c r="X47" s="372"/>
      <c r="Y47" s="373"/>
      <c r="Z47" s="373"/>
      <c r="AA47" s="373"/>
      <c r="AB47" s="374"/>
      <c r="AC47" s="372"/>
      <c r="AD47" s="373"/>
      <c r="AE47" s="373"/>
      <c r="AF47" s="373"/>
      <c r="AG47" s="374"/>
      <c r="AH47" s="372"/>
      <c r="AI47" s="373"/>
      <c r="AJ47" s="373"/>
      <c r="AK47" s="373"/>
      <c r="AL47" s="374"/>
      <c r="AM47" s="372"/>
      <c r="AN47" s="373"/>
      <c r="AO47" s="373"/>
      <c r="AP47" s="373"/>
      <c r="AQ47" s="375"/>
      <c r="AR47" s="370"/>
    </row>
    <row r="48" spans="1:44" ht="21.75" customHeight="1">
      <c r="A48" s="1651"/>
      <c r="B48" s="1646"/>
      <c r="C48" s="191" t="s">
        <v>44</v>
      </c>
      <c r="D48" s="279">
        <f t="shared" si="50"/>
        <v>0</v>
      </c>
      <c r="E48" s="513">
        <f t="shared" si="50"/>
        <v>0</v>
      </c>
      <c r="F48" s="513">
        <f t="shared" si="49"/>
        <v>0</v>
      </c>
      <c r="G48" s="513">
        <f t="shared" si="48"/>
        <v>0</v>
      </c>
      <c r="H48" s="514">
        <f t="shared" si="48"/>
        <v>0</v>
      </c>
      <c r="I48" s="515"/>
      <c r="J48" s="516"/>
      <c r="K48" s="516"/>
      <c r="L48" s="516"/>
      <c r="M48" s="517"/>
      <c r="N48" s="515"/>
      <c r="O48" s="516"/>
      <c r="P48" s="516"/>
      <c r="Q48" s="516"/>
      <c r="R48" s="517"/>
      <c r="S48" s="515"/>
      <c r="T48" s="516"/>
      <c r="U48" s="516"/>
      <c r="V48" s="516"/>
      <c r="W48" s="517"/>
      <c r="X48" s="515"/>
      <c r="Y48" s="516"/>
      <c r="Z48" s="516"/>
      <c r="AA48" s="516"/>
      <c r="AB48" s="517"/>
      <c r="AC48" s="515"/>
      <c r="AD48" s="516"/>
      <c r="AE48" s="516"/>
      <c r="AF48" s="516"/>
      <c r="AG48" s="517"/>
      <c r="AH48" s="515"/>
      <c r="AI48" s="516"/>
      <c r="AJ48" s="516"/>
      <c r="AK48" s="516"/>
      <c r="AL48" s="517"/>
      <c r="AM48" s="515"/>
      <c r="AN48" s="516"/>
      <c r="AO48" s="516"/>
      <c r="AP48" s="516"/>
      <c r="AQ48" s="518"/>
      <c r="AR48" s="519"/>
    </row>
    <row r="49" spans="1:44" ht="21.75" customHeight="1">
      <c r="A49" s="1651"/>
      <c r="B49" s="1648" t="s">
        <v>75</v>
      </c>
      <c r="C49" s="192" t="s">
        <v>43</v>
      </c>
      <c r="D49" s="242">
        <f t="shared" si="50"/>
        <v>0</v>
      </c>
      <c r="E49" s="259">
        <f t="shared" si="50"/>
        <v>0</v>
      </c>
      <c r="F49" s="259">
        <f t="shared" si="49"/>
        <v>0</v>
      </c>
      <c r="G49" s="259">
        <f t="shared" si="48"/>
        <v>0</v>
      </c>
      <c r="H49" s="258">
        <f t="shared" si="48"/>
        <v>0</v>
      </c>
      <c r="I49" s="372"/>
      <c r="J49" s="373"/>
      <c r="K49" s="373"/>
      <c r="L49" s="373"/>
      <c r="M49" s="374"/>
      <c r="N49" s="372"/>
      <c r="O49" s="373"/>
      <c r="P49" s="373"/>
      <c r="Q49" s="373"/>
      <c r="R49" s="374"/>
      <c r="S49" s="372"/>
      <c r="T49" s="373"/>
      <c r="U49" s="373"/>
      <c r="V49" s="373"/>
      <c r="W49" s="374"/>
      <c r="X49" s="372"/>
      <c r="Y49" s="373"/>
      <c r="Z49" s="373"/>
      <c r="AA49" s="373"/>
      <c r="AB49" s="374"/>
      <c r="AC49" s="372"/>
      <c r="AD49" s="373"/>
      <c r="AE49" s="373"/>
      <c r="AF49" s="373"/>
      <c r="AG49" s="374"/>
      <c r="AH49" s="372"/>
      <c r="AI49" s="373"/>
      <c r="AJ49" s="373"/>
      <c r="AK49" s="373"/>
      <c r="AL49" s="374"/>
      <c r="AM49" s="372"/>
      <c r="AN49" s="373"/>
      <c r="AO49" s="373"/>
      <c r="AP49" s="373"/>
      <c r="AQ49" s="375"/>
      <c r="AR49" s="370"/>
    </row>
    <row r="50" spans="1:44" ht="21.75" customHeight="1" thickBot="1">
      <c r="A50" s="1652"/>
      <c r="B50" s="1649"/>
      <c r="C50" s="193" t="s">
        <v>44</v>
      </c>
      <c r="D50" s="279">
        <f t="shared" si="50"/>
        <v>0</v>
      </c>
      <c r="E50" s="513">
        <f t="shared" si="50"/>
        <v>0</v>
      </c>
      <c r="F50" s="259">
        <f t="shared" si="49"/>
        <v>0</v>
      </c>
      <c r="G50" s="259">
        <f t="shared" si="48"/>
        <v>0</v>
      </c>
      <c r="H50" s="258">
        <f t="shared" si="48"/>
        <v>0</v>
      </c>
      <c r="I50" s="372"/>
      <c r="J50" s="373"/>
      <c r="K50" s="373"/>
      <c r="L50" s="373"/>
      <c r="M50" s="374"/>
      <c r="N50" s="372"/>
      <c r="O50" s="373"/>
      <c r="P50" s="373"/>
      <c r="Q50" s="373"/>
      <c r="R50" s="374"/>
      <c r="S50" s="376"/>
      <c r="T50" s="377"/>
      <c r="U50" s="377"/>
      <c r="V50" s="377"/>
      <c r="W50" s="378"/>
      <c r="X50" s="379"/>
      <c r="Y50" s="380"/>
      <c r="Z50" s="380"/>
      <c r="AA50" s="380"/>
      <c r="AB50" s="381"/>
      <c r="AC50" s="379"/>
      <c r="AD50" s="380"/>
      <c r="AE50" s="380"/>
      <c r="AF50" s="380"/>
      <c r="AG50" s="381"/>
      <c r="AH50" s="379"/>
      <c r="AI50" s="380"/>
      <c r="AJ50" s="380"/>
      <c r="AK50" s="380"/>
      <c r="AL50" s="381"/>
      <c r="AM50" s="379"/>
      <c r="AN50" s="380"/>
      <c r="AO50" s="380"/>
      <c r="AP50" s="380"/>
      <c r="AQ50" s="382"/>
      <c r="AR50" s="802"/>
    </row>
    <row r="51" spans="1:44" ht="17.25">
      <c r="A51" s="1642" t="s">
        <v>142</v>
      </c>
      <c r="B51" s="1645" t="s">
        <v>69</v>
      </c>
      <c r="C51" s="183" t="s">
        <v>43</v>
      </c>
      <c r="D51" s="234">
        <f>SUM(I51,N51,S51,X51,AC51,AH51,AM51)</f>
        <v>0</v>
      </c>
      <c r="E51" s="323">
        <f>SUM(J51,O51,T51,Y51,AD51,AI51,AN51)</f>
        <v>0</v>
      </c>
      <c r="F51" s="323">
        <f>G51+H51</f>
        <v>0</v>
      </c>
      <c r="G51" s="323">
        <f t="shared" ref="G51:H52" si="51">SUM(L51,Q51,V51,AA51,AF51,AK51,AP51)</f>
        <v>0</v>
      </c>
      <c r="H51" s="235">
        <f t="shared" si="51"/>
        <v>0</v>
      </c>
      <c r="I51" s="748">
        <f>SUM(I53,I55,I57,I59,I61,I63)</f>
        <v>0</v>
      </c>
      <c r="J51" s="749">
        <f>SUM(J53,J55,J57,J59,J61,J63)</f>
        <v>0</v>
      </c>
      <c r="K51" s="749">
        <f>L51+M51</f>
        <v>0</v>
      </c>
      <c r="L51" s="749">
        <f t="shared" ref="L51:M52" si="52">SUM(L53,L55,L57,L59,L61,L63)</f>
        <v>0</v>
      </c>
      <c r="M51" s="750">
        <f t="shared" si="52"/>
        <v>0</v>
      </c>
      <c r="N51" s="748">
        <f>SUM(N53,N55,N57,N59,N61,N63)</f>
        <v>0</v>
      </c>
      <c r="O51" s="749">
        <f>SUM(O53,O55,O57,O59,O61,O63)</f>
        <v>0</v>
      </c>
      <c r="P51" s="749">
        <f>Q51+R51</f>
        <v>0</v>
      </c>
      <c r="Q51" s="749">
        <f t="shared" ref="Q51:T52" si="53">SUM(Q53,Q55,Q57,Q59,Q61,Q63)</f>
        <v>0</v>
      </c>
      <c r="R51" s="751">
        <f t="shared" si="53"/>
        <v>0</v>
      </c>
      <c r="S51" s="236">
        <f>SUM(S53,S55,S57,S59,S61,S63)</f>
        <v>0</v>
      </c>
      <c r="T51" s="237">
        <f>SUM(T53,T55,T57,T59,T61,T63)</f>
        <v>0</v>
      </c>
      <c r="U51" s="237">
        <f>V51+W51</f>
        <v>0</v>
      </c>
      <c r="V51" s="237">
        <f t="shared" ref="V51:Y52" si="54">SUM(V53,V55,V57,V59,V61,V63)</f>
        <v>0</v>
      </c>
      <c r="W51" s="239">
        <f t="shared" si="54"/>
        <v>0</v>
      </c>
      <c r="X51" s="748">
        <f t="shared" si="54"/>
        <v>0</v>
      </c>
      <c r="Y51" s="749">
        <f t="shared" si="54"/>
        <v>0</v>
      </c>
      <c r="Z51" s="749">
        <f>AA51+AB51</f>
        <v>0</v>
      </c>
      <c r="AA51" s="749">
        <f t="shared" ref="AA51:AD52" si="55">SUM(AA53,AA55,AA57,AA59,AA61,AA63)</f>
        <v>0</v>
      </c>
      <c r="AB51" s="751">
        <f t="shared" si="55"/>
        <v>0</v>
      </c>
      <c r="AC51" s="236">
        <f t="shared" si="55"/>
        <v>0</v>
      </c>
      <c r="AD51" s="237">
        <f t="shared" si="55"/>
        <v>0</v>
      </c>
      <c r="AE51" s="237">
        <f>AF51+AG51</f>
        <v>0</v>
      </c>
      <c r="AF51" s="237">
        <f t="shared" ref="AF51:AI52" si="56">SUM(AF53,AF55,AF57,AF59,AF61,AF63)</f>
        <v>0</v>
      </c>
      <c r="AG51" s="239">
        <f t="shared" si="56"/>
        <v>0</v>
      </c>
      <c r="AH51" s="807">
        <f t="shared" si="56"/>
        <v>0</v>
      </c>
      <c r="AI51" s="808">
        <f t="shared" si="56"/>
        <v>0</v>
      </c>
      <c r="AJ51" s="808">
        <f>AK51+AL51</f>
        <v>0</v>
      </c>
      <c r="AK51" s="808">
        <f t="shared" ref="AK51:AN52" si="57">SUM(AK53,AK55,AK57,AK59,AK61,AK63)</f>
        <v>0</v>
      </c>
      <c r="AL51" s="809">
        <f t="shared" si="57"/>
        <v>0</v>
      </c>
      <c r="AM51" s="748">
        <f t="shared" si="57"/>
        <v>0</v>
      </c>
      <c r="AN51" s="749">
        <f t="shared" si="57"/>
        <v>0</v>
      </c>
      <c r="AO51" s="749">
        <f>AP51+AQ51</f>
        <v>0</v>
      </c>
      <c r="AP51" s="749">
        <f t="shared" ref="AP51:AR52" si="58">SUM(AP53,AP55,AP57,AP59,AP61,AP63)</f>
        <v>0</v>
      </c>
      <c r="AQ51" s="750">
        <f t="shared" si="58"/>
        <v>0</v>
      </c>
      <c r="AR51" s="803">
        <f t="shared" si="58"/>
        <v>0</v>
      </c>
    </row>
    <row r="52" spans="1:44" ht="17.25">
      <c r="A52" s="1643"/>
      <c r="B52" s="1646"/>
      <c r="C52" s="40" t="s">
        <v>44</v>
      </c>
      <c r="D52" s="240">
        <f>SUM(I52,N52,S52,X52,AC52,AH52,AM52)</f>
        <v>0</v>
      </c>
      <c r="E52" s="216">
        <f>SUM(J52,O52,T52,Y52,AD52,AI52,AN52)</f>
        <v>0</v>
      </c>
      <c r="F52" s="216">
        <f>G52+H52</f>
        <v>0</v>
      </c>
      <c r="G52" s="216">
        <f t="shared" si="51"/>
        <v>0</v>
      </c>
      <c r="H52" s="241">
        <f t="shared" si="51"/>
        <v>0</v>
      </c>
      <c r="I52" s="752">
        <f>SUM(I54,I56,I58,I60,I62,I64)</f>
        <v>0</v>
      </c>
      <c r="J52" s="753">
        <f>SUM(J54,J56,J58,J60,J62,J64)</f>
        <v>0</v>
      </c>
      <c r="K52" s="753">
        <f>L52+M52</f>
        <v>0</v>
      </c>
      <c r="L52" s="753">
        <f t="shared" si="52"/>
        <v>0</v>
      </c>
      <c r="M52" s="754">
        <f t="shared" si="52"/>
        <v>0</v>
      </c>
      <c r="N52" s="752">
        <f>SUM(N54,N56,N58,N60,N62,N64)</f>
        <v>0</v>
      </c>
      <c r="O52" s="753">
        <f>SUM(O54,O56,O58,O60,O62,O64)</f>
        <v>0</v>
      </c>
      <c r="P52" s="753">
        <f>Q52+R52</f>
        <v>0</v>
      </c>
      <c r="Q52" s="753">
        <f t="shared" si="53"/>
        <v>0</v>
      </c>
      <c r="R52" s="755">
        <f t="shared" si="53"/>
        <v>0</v>
      </c>
      <c r="S52" s="212">
        <f t="shared" si="53"/>
        <v>0</v>
      </c>
      <c r="T52" s="211">
        <f t="shared" si="53"/>
        <v>0</v>
      </c>
      <c r="U52" s="211">
        <f>V52+W52</f>
        <v>0</v>
      </c>
      <c r="V52" s="211">
        <f t="shared" si="54"/>
        <v>0</v>
      </c>
      <c r="W52" s="213">
        <f t="shared" si="54"/>
        <v>0</v>
      </c>
      <c r="X52" s="791">
        <f t="shared" si="54"/>
        <v>0</v>
      </c>
      <c r="Y52" s="792">
        <f t="shared" si="54"/>
        <v>0</v>
      </c>
      <c r="Z52" s="792">
        <f>AA52+AB52</f>
        <v>0</v>
      </c>
      <c r="AA52" s="792">
        <f t="shared" si="55"/>
        <v>0</v>
      </c>
      <c r="AB52" s="793">
        <f t="shared" si="55"/>
        <v>0</v>
      </c>
      <c r="AC52" s="564">
        <f t="shared" si="55"/>
        <v>0</v>
      </c>
      <c r="AD52" s="565">
        <f t="shared" si="55"/>
        <v>0</v>
      </c>
      <c r="AE52" s="565">
        <f>AF52+AG52</f>
        <v>0</v>
      </c>
      <c r="AF52" s="565">
        <f t="shared" si="56"/>
        <v>0</v>
      </c>
      <c r="AG52" s="567">
        <f t="shared" si="56"/>
        <v>0</v>
      </c>
      <c r="AH52" s="810">
        <f t="shared" si="56"/>
        <v>0</v>
      </c>
      <c r="AI52" s="811">
        <f t="shared" si="56"/>
        <v>0</v>
      </c>
      <c r="AJ52" s="811">
        <f>AK52+AL52</f>
        <v>0</v>
      </c>
      <c r="AK52" s="811">
        <f t="shared" si="57"/>
        <v>0</v>
      </c>
      <c r="AL52" s="812">
        <f t="shared" si="57"/>
        <v>0</v>
      </c>
      <c r="AM52" s="752">
        <f t="shared" si="57"/>
        <v>0</v>
      </c>
      <c r="AN52" s="753">
        <f t="shared" si="57"/>
        <v>0</v>
      </c>
      <c r="AO52" s="753">
        <f>AP52+AQ52</f>
        <v>0</v>
      </c>
      <c r="AP52" s="753">
        <f t="shared" si="58"/>
        <v>0</v>
      </c>
      <c r="AQ52" s="754">
        <f t="shared" si="58"/>
        <v>0</v>
      </c>
      <c r="AR52" s="804">
        <f t="shared" si="58"/>
        <v>0</v>
      </c>
    </row>
    <row r="53" spans="1:44" ht="21.75" customHeight="1">
      <c r="A53" s="1643"/>
      <c r="B53" s="1647" t="s">
        <v>70</v>
      </c>
      <c r="C53" s="189" t="s">
        <v>43</v>
      </c>
      <c r="D53" s="324">
        <f t="shared" ref="D53:E64" si="59">SUM(I53,N53,S53,X53,AC53,AH53,AM53)</f>
        <v>0</v>
      </c>
      <c r="E53" s="535">
        <f t="shared" si="59"/>
        <v>0</v>
      </c>
      <c r="F53" s="535">
        <f>G53+H53</f>
        <v>0</v>
      </c>
      <c r="G53" s="535">
        <f t="shared" ref="G53:H64" si="60">SUM(L53+Q53+V53+AA53+AF53+AK53+AP53)</f>
        <v>0</v>
      </c>
      <c r="H53" s="641">
        <f t="shared" si="60"/>
        <v>0</v>
      </c>
      <c r="I53" s="773"/>
      <c r="J53" s="757"/>
      <c r="K53" s="757"/>
      <c r="L53" s="757"/>
      <c r="M53" s="758"/>
      <c r="N53" s="759"/>
      <c r="O53" s="760"/>
      <c r="P53" s="760"/>
      <c r="Q53" s="760"/>
      <c r="R53" s="761"/>
      <c r="S53" s="773"/>
      <c r="T53" s="757"/>
      <c r="U53" s="756"/>
      <c r="V53" s="756"/>
      <c r="W53" s="756"/>
      <c r="X53" s="759"/>
      <c r="Y53" s="760"/>
      <c r="Z53" s="760"/>
      <c r="AA53" s="760"/>
      <c r="AB53" s="761"/>
      <c r="AC53" s="852"/>
      <c r="AD53" s="1507"/>
      <c r="AE53" s="853"/>
      <c r="AF53" s="853"/>
      <c r="AG53" s="854"/>
      <c r="AH53" s="372"/>
      <c r="AI53" s="373"/>
      <c r="AJ53" s="373"/>
      <c r="AK53" s="373"/>
      <c r="AL53" s="374"/>
      <c r="AM53" s="773"/>
      <c r="AN53" s="757"/>
      <c r="AO53" s="757"/>
      <c r="AP53" s="757"/>
      <c r="AQ53" s="758"/>
      <c r="AR53" s="805"/>
    </row>
    <row r="54" spans="1:44" ht="21.75" customHeight="1">
      <c r="A54" s="1643"/>
      <c r="B54" s="1646"/>
      <c r="C54" s="188" t="s">
        <v>44</v>
      </c>
      <c r="D54" s="279">
        <f t="shared" si="59"/>
        <v>0</v>
      </c>
      <c r="E54" s="513">
        <f t="shared" si="59"/>
        <v>0</v>
      </c>
      <c r="F54" s="513">
        <f t="shared" ref="F54:F64" si="61">G54+H54</f>
        <v>0</v>
      </c>
      <c r="G54" s="513">
        <f t="shared" si="60"/>
        <v>0</v>
      </c>
      <c r="H54" s="733">
        <f t="shared" si="60"/>
        <v>0</v>
      </c>
      <c r="I54" s="780"/>
      <c r="J54" s="1576"/>
      <c r="K54" s="764"/>
      <c r="L54" s="764"/>
      <c r="M54" s="765"/>
      <c r="N54" s="780"/>
      <c r="O54" s="1576"/>
      <c r="P54" s="764"/>
      <c r="Q54" s="764"/>
      <c r="R54" s="781"/>
      <c r="S54" s="780"/>
      <c r="T54" s="1576"/>
      <c r="U54" s="763"/>
      <c r="V54" s="763"/>
      <c r="W54" s="763"/>
      <c r="X54" s="766"/>
      <c r="Y54" s="767"/>
      <c r="Z54" s="767"/>
      <c r="AA54" s="767"/>
      <c r="AB54" s="768"/>
      <c r="AC54" s="855"/>
      <c r="AD54" s="1509"/>
      <c r="AE54" s="856"/>
      <c r="AF54" s="856"/>
      <c r="AG54" s="857"/>
      <c r="AH54" s="813"/>
      <c r="AI54" s="814"/>
      <c r="AJ54" s="814"/>
      <c r="AK54" s="814"/>
      <c r="AL54" s="815"/>
      <c r="AM54" s="766"/>
      <c r="AN54" s="767"/>
      <c r="AO54" s="767"/>
      <c r="AP54" s="767"/>
      <c r="AQ54" s="769"/>
      <c r="AR54" s="806"/>
    </row>
    <row r="55" spans="1:44" ht="21.75" customHeight="1">
      <c r="A55" s="1643"/>
      <c r="B55" s="1647" t="s">
        <v>71</v>
      </c>
      <c r="C55" s="189" t="s">
        <v>43</v>
      </c>
      <c r="D55" s="242">
        <f t="shared" si="59"/>
        <v>0</v>
      </c>
      <c r="E55" s="259">
        <f t="shared" si="59"/>
        <v>0</v>
      </c>
      <c r="F55" s="259">
        <f t="shared" si="61"/>
        <v>0</v>
      </c>
      <c r="G55" s="259">
        <f t="shared" si="60"/>
        <v>0</v>
      </c>
      <c r="H55" s="638">
        <f t="shared" si="60"/>
        <v>0</v>
      </c>
      <c r="I55" s="759"/>
      <c r="J55" s="760"/>
      <c r="K55" s="760"/>
      <c r="L55" s="760"/>
      <c r="M55" s="844"/>
      <c r="N55" s="759"/>
      <c r="O55" s="760"/>
      <c r="P55" s="760"/>
      <c r="Q55" s="760"/>
      <c r="R55" s="761"/>
      <c r="S55" s="759"/>
      <c r="T55" s="760"/>
      <c r="U55" s="771"/>
      <c r="V55" s="771"/>
      <c r="W55" s="761"/>
      <c r="X55" s="773"/>
      <c r="Y55" s="757"/>
      <c r="Z55" s="757"/>
      <c r="AA55" s="757"/>
      <c r="AB55" s="772"/>
      <c r="AC55" s="264"/>
      <c r="AD55" s="262"/>
      <c r="AE55" s="261"/>
      <c r="AF55" s="261"/>
      <c r="AG55" s="261"/>
      <c r="AH55" s="773"/>
      <c r="AI55" s="757"/>
      <c r="AJ55" s="757"/>
      <c r="AK55" s="757"/>
      <c r="AL55" s="772"/>
      <c r="AM55" s="773"/>
      <c r="AN55" s="757"/>
      <c r="AO55" s="757"/>
      <c r="AP55" s="757"/>
      <c r="AQ55" s="758"/>
      <c r="AR55" s="762"/>
    </row>
    <row r="56" spans="1:44" ht="21.75" customHeight="1">
      <c r="A56" s="1643"/>
      <c r="B56" s="1646"/>
      <c r="C56" s="188" t="s">
        <v>44</v>
      </c>
      <c r="D56" s="279">
        <f t="shared" si="59"/>
        <v>0</v>
      </c>
      <c r="E56" s="513">
        <f t="shared" si="59"/>
        <v>0</v>
      </c>
      <c r="F56" s="513">
        <f t="shared" si="61"/>
        <v>0</v>
      </c>
      <c r="G56" s="513">
        <f t="shared" si="60"/>
        <v>0</v>
      </c>
      <c r="H56" s="733">
        <f t="shared" si="60"/>
        <v>0</v>
      </c>
      <c r="I56" s="774"/>
      <c r="J56" s="846"/>
      <c r="K56" s="775"/>
      <c r="L56" s="775"/>
      <c r="M56" s="845"/>
      <c r="N56" s="774"/>
      <c r="O56" s="846"/>
      <c r="P56" s="846"/>
      <c r="Q56" s="846"/>
      <c r="R56" s="776"/>
      <c r="S56" s="774"/>
      <c r="T56" s="846"/>
      <c r="U56" s="777"/>
      <c r="V56" s="777"/>
      <c r="W56" s="776"/>
      <c r="X56" s="794"/>
      <c r="Y56" s="795"/>
      <c r="Z56" s="795"/>
      <c r="AA56" s="795"/>
      <c r="AB56" s="796"/>
      <c r="AC56" s="1511"/>
      <c r="AD56" s="1580"/>
      <c r="AE56" s="849"/>
      <c r="AF56" s="849"/>
      <c r="AG56" s="849"/>
      <c r="AH56" s="766"/>
      <c r="AI56" s="767"/>
      <c r="AJ56" s="767"/>
      <c r="AK56" s="767"/>
      <c r="AL56" s="768"/>
      <c r="AM56" s="766"/>
      <c r="AN56" s="767"/>
      <c r="AO56" s="767"/>
      <c r="AP56" s="767"/>
      <c r="AQ56" s="769"/>
      <c r="AR56" s="770"/>
    </row>
    <row r="57" spans="1:44" ht="21.75" customHeight="1">
      <c r="A57" s="1643"/>
      <c r="B57" s="1647" t="s">
        <v>72</v>
      </c>
      <c r="C57" s="189" t="s">
        <v>43</v>
      </c>
      <c r="D57" s="242">
        <f t="shared" si="59"/>
        <v>0</v>
      </c>
      <c r="E57" s="259">
        <f t="shared" si="59"/>
        <v>0</v>
      </c>
      <c r="F57" s="259">
        <f t="shared" si="61"/>
        <v>0</v>
      </c>
      <c r="G57" s="259">
        <f t="shared" si="60"/>
        <v>0</v>
      </c>
      <c r="H57" s="638">
        <f t="shared" si="60"/>
        <v>0</v>
      </c>
      <c r="I57" s="773"/>
      <c r="J57" s="757"/>
      <c r="K57" s="757"/>
      <c r="L57" s="757"/>
      <c r="M57" s="758"/>
      <c r="N57" s="773"/>
      <c r="O57" s="757"/>
      <c r="P57" s="757"/>
      <c r="Q57" s="757"/>
      <c r="R57" s="772"/>
      <c r="S57" s="759"/>
      <c r="T57" s="760"/>
      <c r="U57" s="771"/>
      <c r="V57" s="771"/>
      <c r="W57" s="778"/>
      <c r="X57" s="759"/>
      <c r="Y57" s="760"/>
      <c r="Z57" s="760"/>
      <c r="AA57" s="760"/>
      <c r="AB57" s="761"/>
      <c r="AC57" s="852"/>
      <c r="AD57" s="1507"/>
      <c r="AE57" s="853"/>
      <c r="AF57" s="853"/>
      <c r="AG57" s="854"/>
      <c r="AH57" s="773"/>
      <c r="AI57" s="757"/>
      <c r="AJ57" s="757"/>
      <c r="AK57" s="757"/>
      <c r="AL57" s="772"/>
      <c r="AM57" s="773"/>
      <c r="AN57" s="757"/>
      <c r="AO57" s="757"/>
      <c r="AP57" s="757"/>
      <c r="AQ57" s="758"/>
      <c r="AR57" s="762"/>
    </row>
    <row r="58" spans="1:44" ht="21.75" customHeight="1">
      <c r="A58" s="1643"/>
      <c r="B58" s="1646"/>
      <c r="C58" s="188" t="s">
        <v>44</v>
      </c>
      <c r="D58" s="279">
        <f t="shared" si="59"/>
        <v>0</v>
      </c>
      <c r="E58" s="513">
        <f t="shared" si="59"/>
        <v>0</v>
      </c>
      <c r="F58" s="513">
        <f t="shared" si="61"/>
        <v>0</v>
      </c>
      <c r="G58" s="513">
        <f t="shared" si="60"/>
        <v>0</v>
      </c>
      <c r="H58" s="733">
        <f t="shared" si="60"/>
        <v>0</v>
      </c>
      <c r="I58" s="780"/>
      <c r="J58" s="1576"/>
      <c r="K58" s="764"/>
      <c r="L58" s="764"/>
      <c r="M58" s="765"/>
      <c r="N58" s="780"/>
      <c r="O58" s="1576"/>
      <c r="P58" s="764"/>
      <c r="Q58" s="764"/>
      <c r="R58" s="781"/>
      <c r="S58" s="774"/>
      <c r="T58" s="846"/>
      <c r="U58" s="777"/>
      <c r="V58" s="777"/>
      <c r="W58" s="779"/>
      <c r="X58" s="766"/>
      <c r="Y58" s="767"/>
      <c r="Z58" s="767"/>
      <c r="AA58" s="767"/>
      <c r="AB58" s="768"/>
      <c r="AC58" s="855"/>
      <c r="AD58" s="1509"/>
      <c r="AE58" s="856"/>
      <c r="AF58" s="856"/>
      <c r="AG58" s="857"/>
      <c r="AH58" s="766"/>
      <c r="AI58" s="767"/>
      <c r="AJ58" s="767"/>
      <c r="AK58" s="767"/>
      <c r="AL58" s="768"/>
      <c r="AM58" s="766"/>
      <c r="AN58" s="767"/>
      <c r="AO58" s="767"/>
      <c r="AP58" s="767"/>
      <c r="AQ58" s="769"/>
      <c r="AR58" s="770"/>
    </row>
    <row r="59" spans="1:44" ht="21.75" customHeight="1">
      <c r="A59" s="1643"/>
      <c r="B59" s="1647" t="s">
        <v>73</v>
      </c>
      <c r="C59" s="189" t="s">
        <v>43</v>
      </c>
      <c r="D59" s="242">
        <f t="shared" si="59"/>
        <v>0</v>
      </c>
      <c r="E59" s="259">
        <f t="shared" si="59"/>
        <v>0</v>
      </c>
      <c r="F59" s="259">
        <f t="shared" si="61"/>
        <v>0</v>
      </c>
      <c r="G59" s="259">
        <f t="shared" si="60"/>
        <v>0</v>
      </c>
      <c r="H59" s="638">
        <f t="shared" si="60"/>
        <v>0</v>
      </c>
      <c r="I59" s="759"/>
      <c r="J59" s="760"/>
      <c r="K59" s="760"/>
      <c r="L59" s="760"/>
      <c r="M59" s="844"/>
      <c r="N59" s="759"/>
      <c r="O59" s="760"/>
      <c r="P59" s="760"/>
      <c r="Q59" s="760"/>
      <c r="R59" s="761"/>
      <c r="S59" s="759"/>
      <c r="T59" s="760"/>
      <c r="U59" s="771"/>
      <c r="V59" s="771"/>
      <c r="W59" s="778"/>
      <c r="X59" s="773"/>
      <c r="Y59" s="757"/>
      <c r="Z59" s="757"/>
      <c r="AA59" s="757"/>
      <c r="AB59" s="772"/>
      <c r="AC59" s="264"/>
      <c r="AD59" s="262"/>
      <c r="AE59" s="261"/>
      <c r="AF59" s="261"/>
      <c r="AG59" s="261"/>
      <c r="AH59" s="773"/>
      <c r="AI59" s="757"/>
      <c r="AJ59" s="757"/>
      <c r="AK59" s="757"/>
      <c r="AL59" s="772"/>
      <c r="AM59" s="773"/>
      <c r="AN59" s="757"/>
      <c r="AO59" s="757"/>
      <c r="AP59" s="757"/>
      <c r="AQ59" s="758"/>
      <c r="AR59" s="762"/>
    </row>
    <row r="60" spans="1:44" ht="21.75" customHeight="1">
      <c r="A60" s="1643"/>
      <c r="B60" s="1646"/>
      <c r="C60" s="188" t="s">
        <v>44</v>
      </c>
      <c r="D60" s="279">
        <f t="shared" si="59"/>
        <v>0</v>
      </c>
      <c r="E60" s="513">
        <f t="shared" si="59"/>
        <v>0</v>
      </c>
      <c r="F60" s="513">
        <f t="shared" si="61"/>
        <v>0</v>
      </c>
      <c r="G60" s="513">
        <f t="shared" si="60"/>
        <v>0</v>
      </c>
      <c r="H60" s="733">
        <f t="shared" si="60"/>
        <v>0</v>
      </c>
      <c r="I60" s="774"/>
      <c r="J60" s="846"/>
      <c r="K60" s="775"/>
      <c r="L60" s="775"/>
      <c r="M60" s="845"/>
      <c r="N60" s="774"/>
      <c r="O60" s="846"/>
      <c r="P60" s="846"/>
      <c r="Q60" s="846"/>
      <c r="R60" s="776"/>
      <c r="S60" s="774"/>
      <c r="T60" s="846"/>
      <c r="U60" s="777"/>
      <c r="V60" s="777"/>
      <c r="W60" s="779"/>
      <c r="X60" s="794"/>
      <c r="Y60" s="795"/>
      <c r="Z60" s="795"/>
      <c r="AA60" s="795"/>
      <c r="AB60" s="796"/>
      <c r="AC60" s="1511"/>
      <c r="AD60" s="1580"/>
      <c r="AE60" s="849"/>
      <c r="AF60" s="849"/>
      <c r="AG60" s="849"/>
      <c r="AH60" s="766"/>
      <c r="AI60" s="767"/>
      <c r="AJ60" s="767"/>
      <c r="AK60" s="767"/>
      <c r="AL60" s="768"/>
      <c r="AM60" s="766"/>
      <c r="AN60" s="767"/>
      <c r="AO60" s="767"/>
      <c r="AP60" s="767"/>
      <c r="AQ60" s="769"/>
      <c r="AR60" s="770"/>
    </row>
    <row r="61" spans="1:44" ht="21.75" customHeight="1">
      <c r="A61" s="1643"/>
      <c r="B61" s="1647" t="s">
        <v>74</v>
      </c>
      <c r="C61" s="190" t="s">
        <v>43</v>
      </c>
      <c r="D61" s="242">
        <f t="shared" si="59"/>
        <v>0</v>
      </c>
      <c r="E61" s="259">
        <f t="shared" si="59"/>
        <v>0</v>
      </c>
      <c r="F61" s="259">
        <f t="shared" si="61"/>
        <v>0</v>
      </c>
      <c r="G61" s="259">
        <f t="shared" si="60"/>
        <v>0</v>
      </c>
      <c r="H61" s="638">
        <f t="shared" si="60"/>
        <v>0</v>
      </c>
      <c r="I61" s="773"/>
      <c r="J61" s="757"/>
      <c r="K61" s="757"/>
      <c r="L61" s="757"/>
      <c r="M61" s="758"/>
      <c r="N61" s="773"/>
      <c r="O61" s="757"/>
      <c r="P61" s="757"/>
      <c r="Q61" s="757"/>
      <c r="R61" s="772"/>
      <c r="S61" s="264"/>
      <c r="T61" s="262"/>
      <c r="U61" s="261"/>
      <c r="V61" s="261"/>
      <c r="W61" s="261"/>
      <c r="X61" s="759"/>
      <c r="Y61" s="760"/>
      <c r="Z61" s="760"/>
      <c r="AA61" s="760"/>
      <c r="AB61" s="761"/>
      <c r="AC61" s="852"/>
      <c r="AD61" s="1507"/>
      <c r="AE61" s="853"/>
      <c r="AF61" s="853"/>
      <c r="AG61" s="854"/>
      <c r="AH61" s="773"/>
      <c r="AI61" s="757"/>
      <c r="AJ61" s="757"/>
      <c r="AK61" s="757"/>
      <c r="AL61" s="772"/>
      <c r="AM61" s="773"/>
      <c r="AN61" s="757"/>
      <c r="AO61" s="757"/>
      <c r="AP61" s="757"/>
      <c r="AQ61" s="758"/>
      <c r="AR61" s="762"/>
    </row>
    <row r="62" spans="1:44" ht="21.75" customHeight="1">
      <c r="A62" s="1643"/>
      <c r="B62" s="1646"/>
      <c r="C62" s="191" t="s">
        <v>44</v>
      </c>
      <c r="D62" s="279">
        <f t="shared" si="59"/>
        <v>0</v>
      </c>
      <c r="E62" s="513">
        <f t="shared" si="59"/>
        <v>0</v>
      </c>
      <c r="F62" s="513">
        <f t="shared" si="61"/>
        <v>0</v>
      </c>
      <c r="G62" s="513">
        <f t="shared" si="60"/>
        <v>0</v>
      </c>
      <c r="H62" s="733">
        <f t="shared" si="60"/>
        <v>0</v>
      </c>
      <c r="I62" s="780"/>
      <c r="J62" s="1576"/>
      <c r="K62" s="764"/>
      <c r="L62" s="764"/>
      <c r="M62" s="765"/>
      <c r="N62" s="780"/>
      <c r="O62" s="1576"/>
      <c r="P62" s="764"/>
      <c r="Q62" s="764"/>
      <c r="R62" s="781"/>
      <c r="S62" s="1511"/>
      <c r="T62" s="1580"/>
      <c r="U62" s="849"/>
      <c r="V62" s="849"/>
      <c r="W62" s="849"/>
      <c r="X62" s="766"/>
      <c r="Y62" s="767"/>
      <c r="Z62" s="767"/>
      <c r="AA62" s="767"/>
      <c r="AB62" s="768"/>
      <c r="AC62" s="855"/>
      <c r="AD62" s="1509"/>
      <c r="AE62" s="856"/>
      <c r="AF62" s="856"/>
      <c r="AG62" s="857"/>
      <c r="AH62" s="766"/>
      <c r="AI62" s="767"/>
      <c r="AJ62" s="767"/>
      <c r="AK62" s="767"/>
      <c r="AL62" s="768"/>
      <c r="AM62" s="766"/>
      <c r="AN62" s="767"/>
      <c r="AO62" s="767"/>
      <c r="AP62" s="767"/>
      <c r="AQ62" s="769"/>
      <c r="AR62" s="770"/>
    </row>
    <row r="63" spans="1:44" ht="21.75" customHeight="1">
      <c r="A63" s="1643"/>
      <c r="B63" s="1648" t="s">
        <v>75</v>
      </c>
      <c r="C63" s="192" t="s">
        <v>43</v>
      </c>
      <c r="D63" s="242">
        <f t="shared" si="59"/>
        <v>0</v>
      </c>
      <c r="E63" s="259">
        <f t="shared" si="59"/>
        <v>0</v>
      </c>
      <c r="F63" s="259">
        <f t="shared" si="61"/>
        <v>0</v>
      </c>
      <c r="G63" s="259">
        <f t="shared" si="60"/>
        <v>0</v>
      </c>
      <c r="H63" s="638">
        <f t="shared" si="60"/>
        <v>0</v>
      </c>
      <c r="I63" s="759"/>
      <c r="J63" s="760"/>
      <c r="K63" s="760"/>
      <c r="L63" s="760"/>
      <c r="M63" s="844"/>
      <c r="N63" s="759"/>
      <c r="O63" s="760"/>
      <c r="P63" s="760"/>
      <c r="Q63" s="760"/>
      <c r="R63" s="761"/>
      <c r="S63" s="852"/>
      <c r="T63" s="1507"/>
      <c r="U63" s="853"/>
      <c r="V63" s="853"/>
      <c r="W63" s="778"/>
      <c r="X63" s="773"/>
      <c r="Y63" s="757"/>
      <c r="Z63" s="757"/>
      <c r="AA63" s="757"/>
      <c r="AB63" s="772"/>
      <c r="AC63" s="264"/>
      <c r="AD63" s="262"/>
      <c r="AE63" s="261"/>
      <c r="AF63" s="261"/>
      <c r="AG63" s="261"/>
      <c r="AH63" s="773"/>
      <c r="AI63" s="757"/>
      <c r="AJ63" s="757"/>
      <c r="AK63" s="757"/>
      <c r="AL63" s="772"/>
      <c r="AM63" s="773"/>
      <c r="AN63" s="757"/>
      <c r="AO63" s="757"/>
      <c r="AP63" s="757"/>
      <c r="AQ63" s="758"/>
      <c r="AR63" s="762"/>
    </row>
    <row r="64" spans="1:44" ht="21.75" customHeight="1" thickBot="1">
      <c r="A64" s="1644"/>
      <c r="B64" s="1649"/>
      <c r="C64" s="193" t="s">
        <v>44</v>
      </c>
      <c r="D64" s="575">
        <f t="shared" si="59"/>
        <v>0</v>
      </c>
      <c r="E64" s="576">
        <f t="shared" si="59"/>
        <v>0</v>
      </c>
      <c r="F64" s="850">
        <f t="shared" si="61"/>
        <v>0</v>
      </c>
      <c r="G64" s="850">
        <f t="shared" si="60"/>
        <v>0</v>
      </c>
      <c r="H64" s="851">
        <f t="shared" si="60"/>
        <v>0</v>
      </c>
      <c r="I64" s="780"/>
      <c r="J64" s="1576"/>
      <c r="K64" s="764"/>
      <c r="L64" s="764"/>
      <c r="M64" s="765"/>
      <c r="N64" s="785"/>
      <c r="O64" s="847"/>
      <c r="P64" s="847"/>
      <c r="Q64" s="847"/>
      <c r="R64" s="848"/>
      <c r="S64" s="1517"/>
      <c r="T64" s="1518"/>
      <c r="U64" s="968"/>
      <c r="V64" s="968"/>
      <c r="W64" s="786"/>
      <c r="X64" s="782"/>
      <c r="Y64" s="783"/>
      <c r="Z64" s="783"/>
      <c r="AA64" s="783"/>
      <c r="AB64" s="784"/>
      <c r="AC64" s="264"/>
      <c r="AD64" s="262"/>
      <c r="AE64" s="261"/>
      <c r="AF64" s="261"/>
      <c r="AG64" s="261"/>
      <c r="AH64" s="787"/>
      <c r="AI64" s="788"/>
      <c r="AJ64" s="788"/>
      <c r="AK64" s="788"/>
      <c r="AL64" s="789"/>
      <c r="AM64" s="773"/>
      <c r="AN64" s="757"/>
      <c r="AO64" s="757"/>
      <c r="AP64" s="757"/>
      <c r="AQ64" s="758"/>
      <c r="AR64" s="790"/>
    </row>
    <row r="65" spans="1:44" ht="17.25">
      <c r="A65" s="1650" t="s">
        <v>143</v>
      </c>
      <c r="B65" s="1645" t="s">
        <v>69</v>
      </c>
      <c r="C65" s="183" t="s">
        <v>43</v>
      </c>
      <c r="D65" s="234">
        <f>SUM(I65,N65,S65,X65,AC65,AH65,AM65)</f>
        <v>0</v>
      </c>
      <c r="E65" s="323">
        <f>SUM(J65,O65,T65,Y65,AD65,AI65,AN65)</f>
        <v>0</v>
      </c>
      <c r="F65" s="323">
        <f>G65+H65</f>
        <v>0</v>
      </c>
      <c r="G65" s="323">
        <f t="shared" ref="G65:H66" si="62">SUM(L65,Q65,V65,AA65,AF65,AK65,AP65)</f>
        <v>0</v>
      </c>
      <c r="H65" s="235">
        <f t="shared" si="62"/>
        <v>0</v>
      </c>
      <c r="I65" s="236">
        <f>SUM(I67,I69,I71,I73,I75,I77)</f>
        <v>0</v>
      </c>
      <c r="J65" s="237">
        <f>SUM(J67,J69,J71,J73,J75,J77)</f>
        <v>0</v>
      </c>
      <c r="K65" s="237">
        <f>L65+M65</f>
        <v>0</v>
      </c>
      <c r="L65" s="237">
        <f t="shared" ref="L65:M66" si="63">SUM(L67,L69,L71,L73,L75,L77)</f>
        <v>0</v>
      </c>
      <c r="M65" s="238">
        <f t="shared" si="63"/>
        <v>0</v>
      </c>
      <c r="N65" s="236">
        <f>SUM(N67,N69,N71,N73,N75,N77)</f>
        <v>0</v>
      </c>
      <c r="O65" s="237">
        <f>SUM(O67,O69,O71,O73,O75,O77)</f>
        <v>0</v>
      </c>
      <c r="P65" s="237">
        <f>Q65+R65</f>
        <v>0</v>
      </c>
      <c r="Q65" s="237">
        <f t="shared" ref="Q65:T66" si="64">SUM(Q67,Q69,Q71,Q73,Q75,Q77)</f>
        <v>0</v>
      </c>
      <c r="R65" s="238">
        <f t="shared" si="64"/>
        <v>0</v>
      </c>
      <c r="S65" s="236">
        <f>SUM(S67,S69,S71,S73,S75,S77)</f>
        <v>0</v>
      </c>
      <c r="T65" s="237">
        <f>SUM(T67,T69,T71,T73,T75,T77)</f>
        <v>0</v>
      </c>
      <c r="U65" s="237">
        <f>V65+W65</f>
        <v>0</v>
      </c>
      <c r="V65" s="237">
        <f t="shared" ref="V65:Y66" si="65">SUM(V67,V69,V71,V73,V75,V77)</f>
        <v>0</v>
      </c>
      <c r="W65" s="239">
        <f t="shared" si="65"/>
        <v>0</v>
      </c>
      <c r="X65" s="236">
        <f t="shared" si="65"/>
        <v>0</v>
      </c>
      <c r="Y65" s="237">
        <f t="shared" si="65"/>
        <v>0</v>
      </c>
      <c r="Z65" s="237">
        <f>AA65+AB65</f>
        <v>0</v>
      </c>
      <c r="AA65" s="237">
        <f t="shared" ref="AA65:AD66" si="66">SUM(AA67,AA69,AA71,AA73,AA75,AA77)</f>
        <v>0</v>
      </c>
      <c r="AB65" s="238">
        <f t="shared" si="66"/>
        <v>0</v>
      </c>
      <c r="AC65" s="236">
        <f t="shared" si="66"/>
        <v>0</v>
      </c>
      <c r="AD65" s="237">
        <f t="shared" si="66"/>
        <v>0</v>
      </c>
      <c r="AE65" s="237">
        <f>AF65+AG65</f>
        <v>0</v>
      </c>
      <c r="AF65" s="237">
        <f t="shared" ref="AF65:AI66" si="67">SUM(AF67,AF69,AF71,AF73,AF75,AF77)</f>
        <v>0</v>
      </c>
      <c r="AG65" s="239">
        <f t="shared" si="67"/>
        <v>0</v>
      </c>
      <c r="AH65" s="236">
        <f t="shared" si="67"/>
        <v>0</v>
      </c>
      <c r="AI65" s="237">
        <f t="shared" si="67"/>
        <v>0</v>
      </c>
      <c r="AJ65" s="237">
        <f>AK65+AL65</f>
        <v>0</v>
      </c>
      <c r="AK65" s="237">
        <f t="shared" ref="AK65:AN66" si="68">SUM(AK67,AK69,AK71,AK73,AK75,AK77)</f>
        <v>0</v>
      </c>
      <c r="AL65" s="238">
        <f t="shared" si="68"/>
        <v>0</v>
      </c>
      <c r="AM65" s="236">
        <f t="shared" si="68"/>
        <v>0</v>
      </c>
      <c r="AN65" s="237">
        <f t="shared" si="68"/>
        <v>0</v>
      </c>
      <c r="AO65" s="237">
        <f>AP65+AQ65</f>
        <v>0</v>
      </c>
      <c r="AP65" s="237">
        <f t="shared" ref="AP65:AR66" si="69">SUM(AP67,AP69,AP71,AP73,AP75,AP77)</f>
        <v>0</v>
      </c>
      <c r="AQ65" s="239">
        <f t="shared" si="69"/>
        <v>0</v>
      </c>
      <c r="AR65" s="368">
        <f t="shared" si="69"/>
        <v>0</v>
      </c>
    </row>
    <row r="66" spans="1:44" ht="17.25">
      <c r="A66" s="1651"/>
      <c r="B66" s="1646"/>
      <c r="C66" s="40" t="s">
        <v>44</v>
      </c>
      <c r="D66" s="240">
        <f>SUM(I66,N66,S66,X66,AC66,AH66,AM66)</f>
        <v>0</v>
      </c>
      <c r="E66" s="216">
        <f>SUM(J66,O66,T66,Y66,AD66,AI66,AN66)</f>
        <v>0</v>
      </c>
      <c r="F66" s="216">
        <f>G66+H66</f>
        <v>0</v>
      </c>
      <c r="G66" s="216">
        <f t="shared" si="62"/>
        <v>0</v>
      </c>
      <c r="H66" s="241">
        <f t="shared" si="62"/>
        <v>0</v>
      </c>
      <c r="I66" s="212">
        <f>SUM(I68,I70,I72,I74,I76,I78)</f>
        <v>0</v>
      </c>
      <c r="J66" s="211">
        <f>SUM(J68,J70,J72,J74,J76,J78)</f>
        <v>0</v>
      </c>
      <c r="K66" s="211">
        <f>L66+M66</f>
        <v>0</v>
      </c>
      <c r="L66" s="211">
        <f t="shared" si="63"/>
        <v>0</v>
      </c>
      <c r="M66" s="217">
        <f t="shared" si="63"/>
        <v>0</v>
      </c>
      <c r="N66" s="212">
        <f>SUM(N68,N70,N72,N74,N76,N78)</f>
        <v>0</v>
      </c>
      <c r="O66" s="211">
        <f>SUM(O68,O70,O72,O74,O76,O78)</f>
        <v>0</v>
      </c>
      <c r="P66" s="211">
        <f>Q66+R66</f>
        <v>0</v>
      </c>
      <c r="Q66" s="211">
        <f t="shared" si="64"/>
        <v>0</v>
      </c>
      <c r="R66" s="217">
        <f t="shared" si="64"/>
        <v>0</v>
      </c>
      <c r="S66" s="212">
        <f t="shared" si="64"/>
        <v>0</v>
      </c>
      <c r="T66" s="211">
        <f t="shared" si="64"/>
        <v>0</v>
      </c>
      <c r="U66" s="211">
        <f>V66+W66</f>
        <v>0</v>
      </c>
      <c r="V66" s="211">
        <f t="shared" si="65"/>
        <v>0</v>
      </c>
      <c r="W66" s="213">
        <f t="shared" si="65"/>
        <v>0</v>
      </c>
      <c r="X66" s="212">
        <f t="shared" si="65"/>
        <v>0</v>
      </c>
      <c r="Y66" s="211">
        <f t="shared" si="65"/>
        <v>0</v>
      </c>
      <c r="Z66" s="211">
        <f>AA66+AB66</f>
        <v>0</v>
      </c>
      <c r="AA66" s="211">
        <f t="shared" si="66"/>
        <v>0</v>
      </c>
      <c r="AB66" s="217">
        <f t="shared" si="66"/>
        <v>0</v>
      </c>
      <c r="AC66" s="212">
        <f t="shared" si="66"/>
        <v>0</v>
      </c>
      <c r="AD66" s="211">
        <f t="shared" si="66"/>
        <v>0</v>
      </c>
      <c r="AE66" s="211">
        <f>AF66+AG66</f>
        <v>0</v>
      </c>
      <c r="AF66" s="211">
        <f t="shared" si="67"/>
        <v>0</v>
      </c>
      <c r="AG66" s="213">
        <f t="shared" si="67"/>
        <v>0</v>
      </c>
      <c r="AH66" s="212">
        <f t="shared" si="67"/>
        <v>0</v>
      </c>
      <c r="AI66" s="211">
        <f t="shared" si="67"/>
        <v>0</v>
      </c>
      <c r="AJ66" s="211">
        <f>AK66+AL66</f>
        <v>0</v>
      </c>
      <c r="AK66" s="211">
        <f t="shared" si="68"/>
        <v>0</v>
      </c>
      <c r="AL66" s="217">
        <f t="shared" si="68"/>
        <v>0</v>
      </c>
      <c r="AM66" s="212">
        <f t="shared" si="68"/>
        <v>0</v>
      </c>
      <c r="AN66" s="211">
        <f t="shared" si="68"/>
        <v>0</v>
      </c>
      <c r="AO66" s="211">
        <f>AP66+AQ66</f>
        <v>0</v>
      </c>
      <c r="AP66" s="211">
        <f t="shared" si="69"/>
        <v>0</v>
      </c>
      <c r="AQ66" s="213">
        <f t="shared" si="69"/>
        <v>0</v>
      </c>
      <c r="AR66" s="369">
        <f t="shared" si="69"/>
        <v>0</v>
      </c>
    </row>
    <row r="67" spans="1:44" ht="21" customHeight="1">
      <c r="A67" s="1651"/>
      <c r="B67" s="1647" t="s">
        <v>70</v>
      </c>
      <c r="C67" s="194" t="s">
        <v>43</v>
      </c>
      <c r="D67" s="242">
        <f t="shared" ref="D67:E78" si="70">SUM(I67,N67,S67,X67,AC67,AH67,AM67)</f>
        <v>0</v>
      </c>
      <c r="E67" s="259">
        <f t="shared" si="70"/>
        <v>0</v>
      </c>
      <c r="F67" s="259">
        <f>G67+H67</f>
        <v>0</v>
      </c>
      <c r="G67" s="259">
        <f t="shared" ref="G67:H78" si="71">SUM(L67+Q67+V67+AA67+AF67+AK67+AP67)</f>
        <v>0</v>
      </c>
      <c r="H67" s="258">
        <f t="shared" si="71"/>
        <v>0</v>
      </c>
      <c r="I67" s="969"/>
      <c r="J67" s="970"/>
      <c r="K67" s="970"/>
      <c r="L67" s="970"/>
      <c r="M67" s="971"/>
      <c r="N67" s="969"/>
      <c r="O67" s="970"/>
      <c r="P67" s="970"/>
      <c r="Q67" s="970"/>
      <c r="R67" s="971"/>
      <c r="S67" s="969"/>
      <c r="T67" s="970"/>
      <c r="U67" s="970"/>
      <c r="V67" s="970"/>
      <c r="W67" s="970"/>
      <c r="X67" s="969"/>
      <c r="Y67" s="970"/>
      <c r="Z67" s="970"/>
      <c r="AA67" s="970"/>
      <c r="AB67" s="971"/>
      <c r="AC67" s="969"/>
      <c r="AD67" s="970"/>
      <c r="AE67" s="970"/>
      <c r="AF67" s="970"/>
      <c r="AG67" s="971"/>
      <c r="AH67" s="972"/>
      <c r="AI67" s="1504"/>
      <c r="AJ67" s="970"/>
      <c r="AK67" s="970"/>
      <c r="AL67" s="971"/>
      <c r="AM67" s="969"/>
      <c r="AN67" s="970"/>
      <c r="AO67" s="970"/>
      <c r="AP67" s="970"/>
      <c r="AQ67" s="971"/>
      <c r="AR67" s="973"/>
    </row>
    <row r="68" spans="1:44" ht="21" customHeight="1">
      <c r="A68" s="1651"/>
      <c r="B68" s="1646"/>
      <c r="C68" s="188" t="s">
        <v>44</v>
      </c>
      <c r="D68" s="279">
        <f t="shared" si="70"/>
        <v>0</v>
      </c>
      <c r="E68" s="513">
        <f t="shared" si="70"/>
        <v>0</v>
      </c>
      <c r="F68" s="513">
        <f t="shared" ref="F68:F78" si="72">G68+H68</f>
        <v>0</v>
      </c>
      <c r="G68" s="513">
        <f t="shared" si="71"/>
        <v>0</v>
      </c>
      <c r="H68" s="514">
        <f t="shared" si="71"/>
        <v>0</v>
      </c>
      <c r="I68" s="974"/>
      <c r="J68" s="975"/>
      <c r="K68" s="975"/>
      <c r="L68" s="975"/>
      <c r="M68" s="976"/>
      <c r="N68" s="974"/>
      <c r="O68" s="975"/>
      <c r="P68" s="975"/>
      <c r="Q68" s="975"/>
      <c r="R68" s="976"/>
      <c r="S68" s="974"/>
      <c r="T68" s="975"/>
      <c r="U68" s="975"/>
      <c r="V68" s="975"/>
      <c r="W68" s="975"/>
      <c r="X68" s="974"/>
      <c r="Y68" s="975"/>
      <c r="Z68" s="975"/>
      <c r="AA68" s="975"/>
      <c r="AB68" s="976"/>
      <c r="AC68" s="974"/>
      <c r="AD68" s="975"/>
      <c r="AE68" s="975"/>
      <c r="AF68" s="975"/>
      <c r="AG68" s="976"/>
      <c r="AH68" s="977"/>
      <c r="AI68" s="1505"/>
      <c r="AJ68" s="975"/>
      <c r="AK68" s="975"/>
      <c r="AL68" s="976"/>
      <c r="AM68" s="974"/>
      <c r="AN68" s="975"/>
      <c r="AO68" s="975"/>
      <c r="AP68" s="975"/>
      <c r="AQ68" s="976"/>
      <c r="AR68" s="978"/>
    </row>
    <row r="69" spans="1:44" ht="21" customHeight="1">
      <c r="A69" s="1651"/>
      <c r="B69" s="1647" t="s">
        <v>71</v>
      </c>
      <c r="C69" s="194" t="s">
        <v>43</v>
      </c>
      <c r="D69" s="242">
        <f t="shared" si="70"/>
        <v>0</v>
      </c>
      <c r="E69" s="259">
        <f t="shared" si="70"/>
        <v>0</v>
      </c>
      <c r="F69" s="259">
        <f t="shared" si="72"/>
        <v>0</v>
      </c>
      <c r="G69" s="259">
        <f t="shared" si="71"/>
        <v>0</v>
      </c>
      <c r="H69" s="258">
        <f t="shared" si="71"/>
        <v>0</v>
      </c>
      <c r="I69" s="969"/>
      <c r="J69" s="970"/>
      <c r="K69" s="970"/>
      <c r="L69" s="970"/>
      <c r="M69" s="971"/>
      <c r="N69" s="969"/>
      <c r="O69" s="970"/>
      <c r="P69" s="970"/>
      <c r="Q69" s="970"/>
      <c r="R69" s="971"/>
      <c r="S69" s="969"/>
      <c r="T69" s="970"/>
      <c r="U69" s="970"/>
      <c r="V69" s="970"/>
      <c r="W69" s="970"/>
      <c r="X69" s="969"/>
      <c r="Y69" s="970"/>
      <c r="Z69" s="970"/>
      <c r="AA69" s="970"/>
      <c r="AB69" s="971"/>
      <c r="AC69" s="969"/>
      <c r="AD69" s="970"/>
      <c r="AE69" s="970"/>
      <c r="AF69" s="970"/>
      <c r="AG69" s="971"/>
      <c r="AH69" s="972"/>
      <c r="AI69" s="1504"/>
      <c r="AJ69" s="970"/>
      <c r="AK69" s="970"/>
      <c r="AL69" s="971"/>
      <c r="AM69" s="969"/>
      <c r="AN69" s="970"/>
      <c r="AO69" s="970"/>
      <c r="AP69" s="970"/>
      <c r="AQ69" s="971"/>
      <c r="AR69" s="973"/>
    </row>
    <row r="70" spans="1:44" ht="21" customHeight="1">
      <c r="A70" s="1651"/>
      <c r="B70" s="1646"/>
      <c r="C70" s="188" t="s">
        <v>44</v>
      </c>
      <c r="D70" s="279">
        <f t="shared" si="70"/>
        <v>0</v>
      </c>
      <c r="E70" s="513">
        <f t="shared" si="70"/>
        <v>0</v>
      </c>
      <c r="F70" s="513">
        <f t="shared" si="72"/>
        <v>0</v>
      </c>
      <c r="G70" s="513">
        <f t="shared" si="71"/>
        <v>0</v>
      </c>
      <c r="H70" s="514">
        <f t="shared" si="71"/>
        <v>0</v>
      </c>
      <c r="I70" s="974"/>
      <c r="J70" s="975"/>
      <c r="K70" s="975"/>
      <c r="L70" s="975"/>
      <c r="M70" s="976"/>
      <c r="N70" s="974"/>
      <c r="O70" s="975"/>
      <c r="P70" s="975"/>
      <c r="Q70" s="975"/>
      <c r="R70" s="976"/>
      <c r="S70" s="974"/>
      <c r="T70" s="975"/>
      <c r="U70" s="975"/>
      <c r="V70" s="975"/>
      <c r="W70" s="975"/>
      <c r="X70" s="974"/>
      <c r="Y70" s="975"/>
      <c r="Z70" s="975"/>
      <c r="AA70" s="975"/>
      <c r="AB70" s="976"/>
      <c r="AC70" s="974"/>
      <c r="AD70" s="975"/>
      <c r="AE70" s="975"/>
      <c r="AF70" s="975"/>
      <c r="AG70" s="976"/>
      <c r="AH70" s="977"/>
      <c r="AI70" s="1505"/>
      <c r="AJ70" s="975"/>
      <c r="AK70" s="975"/>
      <c r="AL70" s="976"/>
      <c r="AM70" s="974"/>
      <c r="AN70" s="975"/>
      <c r="AO70" s="975"/>
      <c r="AP70" s="975"/>
      <c r="AQ70" s="976"/>
      <c r="AR70" s="978"/>
    </row>
    <row r="71" spans="1:44" ht="21" customHeight="1">
      <c r="A71" s="1651"/>
      <c r="B71" s="1647" t="s">
        <v>72</v>
      </c>
      <c r="C71" s="194" t="s">
        <v>43</v>
      </c>
      <c r="D71" s="242">
        <f t="shared" si="70"/>
        <v>0</v>
      </c>
      <c r="E71" s="259">
        <f t="shared" si="70"/>
        <v>0</v>
      </c>
      <c r="F71" s="259">
        <f t="shared" si="72"/>
        <v>0</v>
      </c>
      <c r="G71" s="259">
        <f t="shared" si="71"/>
        <v>0</v>
      </c>
      <c r="H71" s="258">
        <f t="shared" si="71"/>
        <v>0</v>
      </c>
      <c r="I71" s="969"/>
      <c r="J71" s="970"/>
      <c r="K71" s="970"/>
      <c r="L71" s="970"/>
      <c r="M71" s="971"/>
      <c r="N71" s="969"/>
      <c r="O71" s="970"/>
      <c r="P71" s="970"/>
      <c r="Q71" s="970"/>
      <c r="R71" s="971"/>
      <c r="S71" s="969"/>
      <c r="T71" s="970"/>
      <c r="U71" s="970"/>
      <c r="V71" s="970"/>
      <c r="W71" s="970"/>
      <c r="X71" s="969"/>
      <c r="Y71" s="970"/>
      <c r="Z71" s="970"/>
      <c r="AA71" s="970"/>
      <c r="AB71" s="971"/>
      <c r="AC71" s="969"/>
      <c r="AD71" s="970"/>
      <c r="AE71" s="970"/>
      <c r="AF71" s="970"/>
      <c r="AG71" s="971"/>
      <c r="AH71" s="972"/>
      <c r="AI71" s="1504"/>
      <c r="AJ71" s="970"/>
      <c r="AK71" s="970"/>
      <c r="AL71" s="971"/>
      <c r="AM71" s="969"/>
      <c r="AN71" s="970"/>
      <c r="AO71" s="970"/>
      <c r="AP71" s="970"/>
      <c r="AQ71" s="971"/>
      <c r="AR71" s="973"/>
    </row>
    <row r="72" spans="1:44" ht="21" customHeight="1">
      <c r="A72" s="1651"/>
      <c r="B72" s="1646"/>
      <c r="C72" s="188" t="s">
        <v>44</v>
      </c>
      <c r="D72" s="279">
        <f t="shared" si="70"/>
        <v>0</v>
      </c>
      <c r="E72" s="513">
        <f t="shared" si="70"/>
        <v>0</v>
      </c>
      <c r="F72" s="513">
        <f t="shared" si="72"/>
        <v>0</v>
      </c>
      <c r="G72" s="513">
        <f t="shared" si="71"/>
        <v>0</v>
      </c>
      <c r="H72" s="514">
        <f t="shared" si="71"/>
        <v>0</v>
      </c>
      <c r="I72" s="974"/>
      <c r="J72" s="975"/>
      <c r="K72" s="975"/>
      <c r="L72" s="975"/>
      <c r="M72" s="976"/>
      <c r="N72" s="974"/>
      <c r="O72" s="975"/>
      <c r="P72" s="975"/>
      <c r="Q72" s="975"/>
      <c r="R72" s="976"/>
      <c r="S72" s="974"/>
      <c r="T72" s="975"/>
      <c r="U72" s="975"/>
      <c r="V72" s="975"/>
      <c r="W72" s="975"/>
      <c r="X72" s="974"/>
      <c r="Y72" s="975"/>
      <c r="Z72" s="975"/>
      <c r="AA72" s="975"/>
      <c r="AB72" s="976"/>
      <c r="AC72" s="974"/>
      <c r="AD72" s="975"/>
      <c r="AE72" s="975"/>
      <c r="AF72" s="975"/>
      <c r="AG72" s="976"/>
      <c r="AH72" s="977"/>
      <c r="AI72" s="1505"/>
      <c r="AJ72" s="975"/>
      <c r="AK72" s="975"/>
      <c r="AL72" s="976"/>
      <c r="AM72" s="974"/>
      <c r="AN72" s="975"/>
      <c r="AO72" s="975"/>
      <c r="AP72" s="975"/>
      <c r="AQ72" s="976"/>
      <c r="AR72" s="978"/>
    </row>
    <row r="73" spans="1:44" ht="21" customHeight="1">
      <c r="A73" s="1651"/>
      <c r="B73" s="1647" t="s">
        <v>73</v>
      </c>
      <c r="C73" s="194" t="s">
        <v>43</v>
      </c>
      <c r="D73" s="242">
        <f t="shared" si="70"/>
        <v>0</v>
      </c>
      <c r="E73" s="259">
        <f t="shared" si="70"/>
        <v>0</v>
      </c>
      <c r="F73" s="259">
        <f t="shared" si="72"/>
        <v>0</v>
      </c>
      <c r="G73" s="259">
        <f t="shared" si="71"/>
        <v>0</v>
      </c>
      <c r="H73" s="258">
        <f t="shared" si="71"/>
        <v>0</v>
      </c>
      <c r="I73" s="969"/>
      <c r="J73" s="970"/>
      <c r="K73" s="970"/>
      <c r="L73" s="970"/>
      <c r="M73" s="971"/>
      <c r="N73" s="969"/>
      <c r="O73" s="970"/>
      <c r="P73" s="970"/>
      <c r="Q73" s="970"/>
      <c r="R73" s="971"/>
      <c r="S73" s="969"/>
      <c r="T73" s="970"/>
      <c r="U73" s="970"/>
      <c r="V73" s="970"/>
      <c r="W73" s="970"/>
      <c r="X73" s="969"/>
      <c r="Y73" s="970"/>
      <c r="Z73" s="970"/>
      <c r="AA73" s="970"/>
      <c r="AB73" s="971"/>
      <c r="AC73" s="969"/>
      <c r="AD73" s="970"/>
      <c r="AE73" s="970"/>
      <c r="AF73" s="970"/>
      <c r="AG73" s="971"/>
      <c r="AH73" s="972"/>
      <c r="AI73" s="1504"/>
      <c r="AJ73" s="970"/>
      <c r="AK73" s="970"/>
      <c r="AL73" s="971"/>
      <c r="AM73" s="969"/>
      <c r="AN73" s="970"/>
      <c r="AO73" s="970"/>
      <c r="AP73" s="970"/>
      <c r="AQ73" s="971"/>
      <c r="AR73" s="973"/>
    </row>
    <row r="74" spans="1:44" ht="17.25" customHeight="1">
      <c r="A74" s="1651"/>
      <c r="B74" s="1646"/>
      <c r="C74" s="188" t="s">
        <v>44</v>
      </c>
      <c r="D74" s="279">
        <f t="shared" si="70"/>
        <v>0</v>
      </c>
      <c r="E74" s="513">
        <f t="shared" si="70"/>
        <v>0</v>
      </c>
      <c r="F74" s="513">
        <f t="shared" si="72"/>
        <v>0</v>
      </c>
      <c r="G74" s="513">
        <f t="shared" si="71"/>
        <v>0</v>
      </c>
      <c r="H74" s="514">
        <f t="shared" si="71"/>
        <v>0</v>
      </c>
      <c r="I74" s="974"/>
      <c r="J74" s="975"/>
      <c r="K74" s="975"/>
      <c r="L74" s="975"/>
      <c r="M74" s="976"/>
      <c r="N74" s="974"/>
      <c r="O74" s="975"/>
      <c r="P74" s="975"/>
      <c r="Q74" s="975"/>
      <c r="R74" s="976"/>
      <c r="S74" s="974"/>
      <c r="T74" s="975"/>
      <c r="U74" s="975"/>
      <c r="V74" s="975"/>
      <c r="W74" s="975"/>
      <c r="X74" s="974"/>
      <c r="Y74" s="975"/>
      <c r="Z74" s="975"/>
      <c r="AA74" s="975"/>
      <c r="AB74" s="976"/>
      <c r="AC74" s="974"/>
      <c r="AD74" s="975"/>
      <c r="AE74" s="975"/>
      <c r="AF74" s="975"/>
      <c r="AG74" s="976"/>
      <c r="AH74" s="977"/>
      <c r="AI74" s="1505"/>
      <c r="AJ74" s="975"/>
      <c r="AK74" s="975"/>
      <c r="AL74" s="976"/>
      <c r="AM74" s="974"/>
      <c r="AN74" s="975"/>
      <c r="AO74" s="975"/>
      <c r="AP74" s="975"/>
      <c r="AQ74" s="976"/>
      <c r="AR74" s="978"/>
    </row>
    <row r="75" spans="1:44" ht="21" customHeight="1">
      <c r="A75" s="1651"/>
      <c r="B75" s="1647" t="s">
        <v>74</v>
      </c>
      <c r="C75" s="194" t="s">
        <v>43</v>
      </c>
      <c r="D75" s="242">
        <f t="shared" si="70"/>
        <v>0</v>
      </c>
      <c r="E75" s="259">
        <f t="shared" si="70"/>
        <v>0</v>
      </c>
      <c r="F75" s="259">
        <f t="shared" si="72"/>
        <v>0</v>
      </c>
      <c r="G75" s="259">
        <f t="shared" si="71"/>
        <v>0</v>
      </c>
      <c r="H75" s="258">
        <f t="shared" si="71"/>
        <v>0</v>
      </c>
      <c r="I75" s="969"/>
      <c r="J75" s="970"/>
      <c r="K75" s="970"/>
      <c r="L75" s="970"/>
      <c r="M75" s="971"/>
      <c r="N75" s="969"/>
      <c r="O75" s="970"/>
      <c r="P75" s="970"/>
      <c r="Q75" s="970"/>
      <c r="R75" s="971"/>
      <c r="S75" s="979"/>
      <c r="T75" s="980"/>
      <c r="U75" s="980"/>
      <c r="V75" s="980"/>
      <c r="W75" s="981"/>
      <c r="X75" s="969"/>
      <c r="Y75" s="970"/>
      <c r="Z75" s="970"/>
      <c r="AA75" s="970"/>
      <c r="AB75" s="971"/>
      <c r="AC75" s="969"/>
      <c r="AD75" s="970"/>
      <c r="AE75" s="970"/>
      <c r="AF75" s="970"/>
      <c r="AG75" s="971"/>
      <c r="AH75" s="972"/>
      <c r="AI75" s="1504"/>
      <c r="AJ75" s="970"/>
      <c r="AK75" s="970"/>
      <c r="AL75" s="971"/>
      <c r="AM75" s="969"/>
      <c r="AN75" s="970"/>
      <c r="AO75" s="970"/>
      <c r="AP75" s="970"/>
      <c r="AQ75" s="971"/>
      <c r="AR75" s="973"/>
    </row>
    <row r="76" spans="1:44" ht="23.25" customHeight="1">
      <c r="A76" s="1651"/>
      <c r="B76" s="1646"/>
      <c r="C76" s="188" t="s">
        <v>44</v>
      </c>
      <c r="D76" s="279">
        <f t="shared" si="70"/>
        <v>0</v>
      </c>
      <c r="E76" s="513">
        <f t="shared" si="70"/>
        <v>0</v>
      </c>
      <c r="F76" s="513">
        <f t="shared" si="72"/>
        <v>0</v>
      </c>
      <c r="G76" s="513">
        <f t="shared" si="71"/>
        <v>0</v>
      </c>
      <c r="H76" s="514">
        <f t="shared" si="71"/>
        <v>0</v>
      </c>
      <c r="I76" s="974"/>
      <c r="J76" s="975"/>
      <c r="K76" s="975"/>
      <c r="L76" s="975"/>
      <c r="M76" s="976"/>
      <c r="N76" s="974"/>
      <c r="O76" s="975"/>
      <c r="P76" s="975"/>
      <c r="Q76" s="975"/>
      <c r="R76" s="976"/>
      <c r="S76" s="982"/>
      <c r="T76" s="983"/>
      <c r="U76" s="983"/>
      <c r="V76" s="983"/>
      <c r="W76" s="984"/>
      <c r="X76" s="974"/>
      <c r="Y76" s="975"/>
      <c r="Z76" s="975"/>
      <c r="AA76" s="975"/>
      <c r="AB76" s="976"/>
      <c r="AC76" s="974"/>
      <c r="AD76" s="975"/>
      <c r="AE76" s="975"/>
      <c r="AF76" s="975"/>
      <c r="AG76" s="976"/>
      <c r="AH76" s="977"/>
      <c r="AI76" s="1505"/>
      <c r="AJ76" s="975"/>
      <c r="AK76" s="975"/>
      <c r="AL76" s="976"/>
      <c r="AM76" s="974"/>
      <c r="AN76" s="975"/>
      <c r="AO76" s="975"/>
      <c r="AP76" s="975"/>
      <c r="AQ76" s="976"/>
      <c r="AR76" s="978"/>
    </row>
    <row r="77" spans="1:44" ht="22.5" customHeight="1">
      <c r="A77" s="1651"/>
      <c r="B77" s="1648" t="s">
        <v>75</v>
      </c>
      <c r="C77" s="194" t="s">
        <v>43</v>
      </c>
      <c r="D77" s="242">
        <f t="shared" si="70"/>
        <v>0</v>
      </c>
      <c r="E77" s="259">
        <f t="shared" si="70"/>
        <v>0</v>
      </c>
      <c r="F77" s="259">
        <f t="shared" si="72"/>
        <v>0</v>
      </c>
      <c r="G77" s="259">
        <f t="shared" si="71"/>
        <v>0</v>
      </c>
      <c r="H77" s="258">
        <f t="shared" si="71"/>
        <v>0</v>
      </c>
      <c r="I77" s="969"/>
      <c r="J77" s="970"/>
      <c r="K77" s="970"/>
      <c r="L77" s="970"/>
      <c r="M77" s="971"/>
      <c r="N77" s="969"/>
      <c r="O77" s="970"/>
      <c r="P77" s="970"/>
      <c r="Q77" s="970"/>
      <c r="R77" s="971"/>
      <c r="S77" s="969"/>
      <c r="T77" s="970"/>
      <c r="U77" s="970"/>
      <c r="V77" s="970"/>
      <c r="W77" s="971"/>
      <c r="X77" s="969"/>
      <c r="Y77" s="970"/>
      <c r="Z77" s="970"/>
      <c r="AA77" s="970"/>
      <c r="AB77" s="971"/>
      <c r="AC77" s="969"/>
      <c r="AD77" s="970"/>
      <c r="AE77" s="970"/>
      <c r="AF77" s="970"/>
      <c r="AG77" s="971"/>
      <c r="AH77" s="972"/>
      <c r="AI77" s="1504"/>
      <c r="AJ77" s="970"/>
      <c r="AK77" s="970"/>
      <c r="AL77" s="971"/>
      <c r="AM77" s="979"/>
      <c r="AN77" s="980"/>
      <c r="AO77" s="980"/>
      <c r="AP77" s="980"/>
      <c r="AQ77" s="971"/>
      <c r="AR77" s="973"/>
    </row>
    <row r="78" spans="1:44" ht="21.75" customHeight="1" thickBot="1">
      <c r="A78" s="1652"/>
      <c r="B78" s="1649"/>
      <c r="C78" s="193" t="s">
        <v>44</v>
      </c>
      <c r="D78" s="251">
        <f t="shared" si="70"/>
        <v>0</v>
      </c>
      <c r="E78" s="268">
        <f t="shared" si="70"/>
        <v>0</v>
      </c>
      <c r="F78" s="259">
        <f t="shared" si="72"/>
        <v>0</v>
      </c>
      <c r="G78" s="259">
        <f t="shared" si="71"/>
        <v>0</v>
      </c>
      <c r="H78" s="258">
        <f t="shared" si="71"/>
        <v>0</v>
      </c>
      <c r="I78" s="985"/>
      <c r="J78" s="986"/>
      <c r="K78" s="986"/>
      <c r="L78" s="986"/>
      <c r="M78" s="987"/>
      <c r="N78" s="985"/>
      <c r="O78" s="986"/>
      <c r="P78" s="986"/>
      <c r="Q78" s="986"/>
      <c r="R78" s="987"/>
      <c r="S78" s="985"/>
      <c r="T78" s="986"/>
      <c r="U78" s="986"/>
      <c r="V78" s="986"/>
      <c r="W78" s="987"/>
      <c r="X78" s="985"/>
      <c r="Y78" s="986"/>
      <c r="Z78" s="986"/>
      <c r="AA78" s="986"/>
      <c r="AB78" s="987"/>
      <c r="AC78" s="985"/>
      <c r="AD78" s="986"/>
      <c r="AE78" s="986"/>
      <c r="AF78" s="986"/>
      <c r="AG78" s="987"/>
      <c r="AH78" s="988"/>
      <c r="AI78" s="1506"/>
      <c r="AJ78" s="986"/>
      <c r="AK78" s="986"/>
      <c r="AL78" s="987"/>
      <c r="AM78" s="1007"/>
      <c r="AN78" s="1008"/>
      <c r="AO78" s="1008"/>
      <c r="AP78" s="1008"/>
      <c r="AQ78" s="987"/>
      <c r="AR78" s="989"/>
    </row>
    <row r="79" spans="1:44" ht="17.25">
      <c r="A79" s="1650" t="s">
        <v>157</v>
      </c>
      <c r="B79" s="1645" t="s">
        <v>69</v>
      </c>
      <c r="C79" s="183" t="s">
        <v>43</v>
      </c>
      <c r="D79" s="234">
        <f t="shared" ref="D79:E81" si="73">SUM(I79,N79,S79,X79,AC79,AH79,AM79)</f>
        <v>0</v>
      </c>
      <c r="E79" s="323">
        <f t="shared" si="73"/>
        <v>0</v>
      </c>
      <c r="F79" s="323">
        <f>G79+H79</f>
        <v>0</v>
      </c>
      <c r="G79" s="323">
        <f t="shared" ref="G79:H80" si="74">SUM(L79,Q79,V79,AA79,AF79,AK79,AP79)</f>
        <v>0</v>
      </c>
      <c r="H79" s="235">
        <f t="shared" si="74"/>
        <v>0</v>
      </c>
      <c r="I79" s="236">
        <f>SUM(I81,I83,I85,I87,I89,I91)</f>
        <v>0</v>
      </c>
      <c r="J79" s="237">
        <f>SUM(J81,J83,J85,J87,J89,J91)</f>
        <v>0</v>
      </c>
      <c r="K79" s="237">
        <f>L79+M79</f>
        <v>0</v>
      </c>
      <c r="L79" s="237">
        <f t="shared" ref="L79:M80" si="75">SUM(L81,L83,L85,L87,L89,L91)</f>
        <v>0</v>
      </c>
      <c r="M79" s="239">
        <f t="shared" si="75"/>
        <v>0</v>
      </c>
      <c r="N79" s="236">
        <f>SUM(N81,N83,N85,N87,N89,N91)</f>
        <v>0</v>
      </c>
      <c r="O79" s="237">
        <f>SUM(O81,O83,O85,O87,O89,O91)</f>
        <v>0</v>
      </c>
      <c r="P79" s="237">
        <f>Q79+R79</f>
        <v>0</v>
      </c>
      <c r="Q79" s="237">
        <f t="shared" ref="Q79:T80" si="76">SUM(Q81,Q83,Q85,Q87,Q89,Q91)</f>
        <v>0</v>
      </c>
      <c r="R79" s="238">
        <f t="shared" si="76"/>
        <v>0</v>
      </c>
      <c r="S79" s="236">
        <f>SUM(S81,S83,S85,S87,S89,S91)</f>
        <v>0</v>
      </c>
      <c r="T79" s="237">
        <f>SUM(T81,T83,T85,T87,T89,T91)</f>
        <v>0</v>
      </c>
      <c r="U79" s="237">
        <f>V79+W79</f>
        <v>0</v>
      </c>
      <c r="V79" s="237">
        <f t="shared" ref="V79:Y80" si="77">SUM(V81,V83,V85,V87,V89,V91)</f>
        <v>0</v>
      </c>
      <c r="W79" s="239">
        <f t="shared" si="77"/>
        <v>0</v>
      </c>
      <c r="X79" s="236">
        <f t="shared" si="77"/>
        <v>0</v>
      </c>
      <c r="Y79" s="237">
        <f t="shared" si="77"/>
        <v>0</v>
      </c>
      <c r="Z79" s="237">
        <f>AA79+AB79</f>
        <v>0</v>
      </c>
      <c r="AA79" s="237">
        <f t="shared" ref="AA79:AD80" si="78">SUM(AA81,AA83,AA85,AA87,AA89,AA91)</f>
        <v>0</v>
      </c>
      <c r="AB79" s="238">
        <f t="shared" si="78"/>
        <v>0</v>
      </c>
      <c r="AC79" s="236">
        <f t="shared" si="78"/>
        <v>0</v>
      </c>
      <c r="AD79" s="237">
        <f t="shared" si="78"/>
        <v>0</v>
      </c>
      <c r="AE79" s="237">
        <f>AF79+AG79</f>
        <v>0</v>
      </c>
      <c r="AF79" s="237">
        <f t="shared" ref="AF79:AI80" si="79">SUM(AF81,AF83,AF85,AF87,AF89,AF91)</f>
        <v>0</v>
      </c>
      <c r="AG79" s="239">
        <f t="shared" si="79"/>
        <v>0</v>
      </c>
      <c r="AH79" s="236">
        <f t="shared" si="79"/>
        <v>0</v>
      </c>
      <c r="AI79" s="237">
        <f t="shared" si="79"/>
        <v>0</v>
      </c>
      <c r="AJ79" s="237">
        <f>AK79+AL79</f>
        <v>0</v>
      </c>
      <c r="AK79" s="237">
        <f t="shared" ref="AK79:AN80" si="80">SUM(AK81,AK83,AK85,AK87,AK89,AK91)</f>
        <v>0</v>
      </c>
      <c r="AL79" s="238">
        <f t="shared" si="80"/>
        <v>0</v>
      </c>
      <c r="AM79" s="236">
        <f t="shared" si="80"/>
        <v>0</v>
      </c>
      <c r="AN79" s="237">
        <f t="shared" si="80"/>
        <v>0</v>
      </c>
      <c r="AO79" s="237">
        <f>AP79+AQ79</f>
        <v>0</v>
      </c>
      <c r="AP79" s="237">
        <f t="shared" ref="AP79:AR80" si="81">SUM(AP81,AP83,AP85,AP87,AP89,AP91)</f>
        <v>0</v>
      </c>
      <c r="AQ79" s="239">
        <f t="shared" si="81"/>
        <v>0</v>
      </c>
      <c r="AR79" s="368">
        <f t="shared" si="81"/>
        <v>0</v>
      </c>
    </row>
    <row r="80" spans="1:44" ht="17.25">
      <c r="A80" s="1651"/>
      <c r="B80" s="1646"/>
      <c r="C80" s="40" t="s">
        <v>44</v>
      </c>
      <c r="D80" s="240">
        <f t="shared" si="73"/>
        <v>0</v>
      </c>
      <c r="E80" s="216">
        <f t="shared" si="73"/>
        <v>0</v>
      </c>
      <c r="F80" s="216">
        <f>G80+H80</f>
        <v>0</v>
      </c>
      <c r="G80" s="216">
        <f t="shared" si="74"/>
        <v>0</v>
      </c>
      <c r="H80" s="241">
        <f t="shared" si="74"/>
        <v>0</v>
      </c>
      <c r="I80" s="212">
        <f>SUM(I82,I84,I86,I88,I90,I92)</f>
        <v>0</v>
      </c>
      <c r="J80" s="211">
        <f>SUM(J82,J84,J86,J88,J90,J92)</f>
        <v>0</v>
      </c>
      <c r="K80" s="211">
        <f>L80+M80</f>
        <v>0</v>
      </c>
      <c r="L80" s="211">
        <f t="shared" si="75"/>
        <v>0</v>
      </c>
      <c r="M80" s="213">
        <f t="shared" si="75"/>
        <v>0</v>
      </c>
      <c r="N80" s="212">
        <f>SUM(N82,N84,N86,N88,N90,N92)</f>
        <v>0</v>
      </c>
      <c r="O80" s="211">
        <f>SUM(O82,O84,O86,O88,O90,O92)</f>
        <v>0</v>
      </c>
      <c r="P80" s="211">
        <f>Q80+R80</f>
        <v>0</v>
      </c>
      <c r="Q80" s="211">
        <f t="shared" si="76"/>
        <v>0</v>
      </c>
      <c r="R80" s="217">
        <f t="shared" si="76"/>
        <v>0</v>
      </c>
      <c r="S80" s="212">
        <f t="shared" si="76"/>
        <v>0</v>
      </c>
      <c r="T80" s="211">
        <f t="shared" si="76"/>
        <v>0</v>
      </c>
      <c r="U80" s="211">
        <f>V80+W80</f>
        <v>0</v>
      </c>
      <c r="V80" s="211">
        <f t="shared" si="77"/>
        <v>0</v>
      </c>
      <c r="W80" s="213">
        <f>SUM(W82,W84,W86,W88,W90,W92)</f>
        <v>0</v>
      </c>
      <c r="X80" s="212">
        <f t="shared" si="77"/>
        <v>0</v>
      </c>
      <c r="Y80" s="211">
        <f t="shared" si="77"/>
        <v>0</v>
      </c>
      <c r="Z80" s="211">
        <f>AA80+AB80</f>
        <v>0</v>
      </c>
      <c r="AA80" s="211">
        <f t="shared" si="78"/>
        <v>0</v>
      </c>
      <c r="AB80" s="217">
        <f t="shared" si="78"/>
        <v>0</v>
      </c>
      <c r="AC80" s="212">
        <f t="shared" si="78"/>
        <v>0</v>
      </c>
      <c r="AD80" s="211">
        <f t="shared" si="78"/>
        <v>0</v>
      </c>
      <c r="AE80" s="211">
        <f>AF80+AG80</f>
        <v>0</v>
      </c>
      <c r="AF80" s="211">
        <f t="shared" si="79"/>
        <v>0</v>
      </c>
      <c r="AG80" s="213">
        <f t="shared" si="79"/>
        <v>0</v>
      </c>
      <c r="AH80" s="212">
        <f t="shared" si="79"/>
        <v>0</v>
      </c>
      <c r="AI80" s="211">
        <f t="shared" si="79"/>
        <v>0</v>
      </c>
      <c r="AJ80" s="211">
        <f>AK80+AL80</f>
        <v>0</v>
      </c>
      <c r="AK80" s="211">
        <f t="shared" si="80"/>
        <v>0</v>
      </c>
      <c r="AL80" s="217">
        <f t="shared" si="80"/>
        <v>0</v>
      </c>
      <c r="AM80" s="212">
        <f t="shared" si="80"/>
        <v>0</v>
      </c>
      <c r="AN80" s="211">
        <f t="shared" si="80"/>
        <v>0</v>
      </c>
      <c r="AO80" s="211">
        <f>AP80+AQ80</f>
        <v>0</v>
      </c>
      <c r="AP80" s="211">
        <f t="shared" si="81"/>
        <v>0</v>
      </c>
      <c r="AQ80" s="213">
        <f t="shared" si="81"/>
        <v>0</v>
      </c>
      <c r="AR80" s="369">
        <f t="shared" si="81"/>
        <v>0</v>
      </c>
    </row>
    <row r="81" spans="1:44" ht="17.25">
      <c r="A81" s="1651"/>
      <c r="B81" s="1647" t="s">
        <v>70</v>
      </c>
      <c r="C81" s="194" t="s">
        <v>43</v>
      </c>
      <c r="D81" s="603">
        <f t="shared" si="73"/>
        <v>0</v>
      </c>
      <c r="E81" s="1536">
        <f t="shared" si="73"/>
        <v>0</v>
      </c>
      <c r="F81" s="259">
        <f>G81+H81</f>
        <v>0</v>
      </c>
      <c r="G81" s="259">
        <f t="shared" ref="G81:H92" si="82">SUM(L81+Q81+V81+AA81+AF81+AK81+AP81)</f>
        <v>0</v>
      </c>
      <c r="H81" s="258">
        <f t="shared" si="82"/>
        <v>0</v>
      </c>
      <c r="I81" s="203"/>
      <c r="J81" s="204"/>
      <c r="K81" s="204"/>
      <c r="L81" s="204"/>
      <c r="M81" s="205"/>
      <c r="N81" s="203"/>
      <c r="O81" s="204"/>
      <c r="P81" s="204"/>
      <c r="Q81" s="204"/>
      <c r="R81" s="205"/>
      <c r="S81" s="203"/>
      <c r="T81" s="204"/>
      <c r="U81" s="204"/>
      <c r="V81" s="204"/>
      <c r="W81" s="205"/>
      <c r="X81" s="275"/>
      <c r="Y81" s="276"/>
      <c r="Z81" s="276"/>
      <c r="AA81" s="276"/>
      <c r="AB81" s="277"/>
      <c r="AC81" s="275"/>
      <c r="AD81" s="276"/>
      <c r="AE81" s="276"/>
      <c r="AF81" s="276"/>
      <c r="AG81" s="277"/>
      <c r="AH81" s="243"/>
      <c r="AI81" s="244"/>
      <c r="AJ81" s="244"/>
      <c r="AK81" s="244"/>
      <c r="AL81" s="245"/>
      <c r="AM81" s="203"/>
      <c r="AN81" s="204"/>
      <c r="AO81" s="204"/>
      <c r="AP81" s="204"/>
      <c r="AQ81" s="205"/>
      <c r="AR81" s="370"/>
    </row>
    <row r="82" spans="1:44" ht="17.25">
      <c r="A82" s="1651"/>
      <c r="B82" s="1646"/>
      <c r="C82" s="188" t="s">
        <v>44</v>
      </c>
      <c r="D82" s="876">
        <f t="shared" ref="D82:E92" si="83">SUM(I82,N82,S82,X82,AC82,AH82,AM82)</f>
        <v>0</v>
      </c>
      <c r="E82" s="1537">
        <f t="shared" si="83"/>
        <v>0</v>
      </c>
      <c r="F82" s="525">
        <f t="shared" ref="F82:F92" si="84">G82+H82</f>
        <v>0</v>
      </c>
      <c r="G82" s="525">
        <f t="shared" si="82"/>
        <v>0</v>
      </c>
      <c r="H82" s="526">
        <f t="shared" si="82"/>
        <v>0</v>
      </c>
      <c r="I82" s="527"/>
      <c r="J82" s="528"/>
      <c r="K82" s="528"/>
      <c r="L82" s="528"/>
      <c r="M82" s="352"/>
      <c r="N82" s="527"/>
      <c r="O82" s="528"/>
      <c r="P82" s="528"/>
      <c r="Q82" s="528"/>
      <c r="R82" s="352"/>
      <c r="S82" s="527"/>
      <c r="T82" s="528"/>
      <c r="U82" s="528"/>
      <c r="V82" s="528"/>
      <c r="W82" s="352"/>
      <c r="X82" s="529"/>
      <c r="Y82" s="530"/>
      <c r="Z82" s="530"/>
      <c r="AA82" s="530"/>
      <c r="AB82" s="531"/>
      <c r="AC82" s="529"/>
      <c r="AD82" s="530"/>
      <c r="AE82" s="530"/>
      <c r="AF82" s="530"/>
      <c r="AG82" s="531"/>
      <c r="AH82" s="412"/>
      <c r="AI82" s="413"/>
      <c r="AJ82" s="413"/>
      <c r="AK82" s="413"/>
      <c r="AL82" s="481"/>
      <c r="AM82" s="527"/>
      <c r="AN82" s="528"/>
      <c r="AO82" s="528"/>
      <c r="AP82" s="528"/>
      <c r="AQ82" s="352"/>
      <c r="AR82" s="519"/>
    </row>
    <row r="83" spans="1:44" ht="17.25">
      <c r="A83" s="1651"/>
      <c r="B83" s="1647" t="s">
        <v>71</v>
      </c>
      <c r="C83" s="194" t="s">
        <v>43</v>
      </c>
      <c r="D83" s="242">
        <f t="shared" si="83"/>
        <v>0</v>
      </c>
      <c r="E83" s="259">
        <f t="shared" si="83"/>
        <v>0</v>
      </c>
      <c r="F83" s="259">
        <f t="shared" si="84"/>
        <v>0</v>
      </c>
      <c r="G83" s="259">
        <f t="shared" si="82"/>
        <v>0</v>
      </c>
      <c r="H83" s="258">
        <f t="shared" si="82"/>
        <v>0</v>
      </c>
      <c r="I83" s="203"/>
      <c r="J83" s="204"/>
      <c r="K83" s="204"/>
      <c r="L83" s="204"/>
      <c r="M83" s="205"/>
      <c r="N83" s="203"/>
      <c r="O83" s="204"/>
      <c r="P83" s="204"/>
      <c r="Q83" s="204"/>
      <c r="R83" s="205"/>
      <c r="S83" s="203"/>
      <c r="T83" s="204"/>
      <c r="U83" s="204"/>
      <c r="V83" s="204"/>
      <c r="W83" s="205"/>
      <c r="X83" s="203"/>
      <c r="Y83" s="204"/>
      <c r="Z83" s="204"/>
      <c r="AA83" s="204"/>
      <c r="AB83" s="205"/>
      <c r="AC83" s="203"/>
      <c r="AD83" s="204"/>
      <c r="AE83" s="204"/>
      <c r="AF83" s="204"/>
      <c r="AG83" s="205"/>
      <c r="AH83" s="203"/>
      <c r="AI83" s="204"/>
      <c r="AJ83" s="204"/>
      <c r="AK83" s="204"/>
      <c r="AL83" s="205"/>
      <c r="AM83" s="203"/>
      <c r="AN83" s="204"/>
      <c r="AO83" s="204"/>
      <c r="AP83" s="204"/>
      <c r="AQ83" s="205"/>
      <c r="AR83" s="370"/>
    </row>
    <row r="84" spans="1:44" ht="17.25">
      <c r="A84" s="1651"/>
      <c r="B84" s="1646"/>
      <c r="C84" s="188" t="s">
        <v>44</v>
      </c>
      <c r="D84" s="279">
        <f t="shared" si="83"/>
        <v>0</v>
      </c>
      <c r="E84" s="513">
        <f t="shared" si="83"/>
        <v>0</v>
      </c>
      <c r="F84" s="525">
        <f t="shared" si="84"/>
        <v>0</v>
      </c>
      <c r="G84" s="525">
        <f t="shared" si="82"/>
        <v>0</v>
      </c>
      <c r="H84" s="526">
        <f t="shared" si="82"/>
        <v>0</v>
      </c>
      <c r="I84" s="527"/>
      <c r="J84" s="528"/>
      <c r="K84" s="528"/>
      <c r="L84" s="528"/>
      <c r="M84" s="352"/>
      <c r="N84" s="527"/>
      <c r="O84" s="528"/>
      <c r="P84" s="528"/>
      <c r="Q84" s="528"/>
      <c r="R84" s="352"/>
      <c r="S84" s="527"/>
      <c r="T84" s="528"/>
      <c r="U84" s="528"/>
      <c r="V84" s="528"/>
      <c r="W84" s="352"/>
      <c r="X84" s="527"/>
      <c r="Y84" s="528"/>
      <c r="Z84" s="528"/>
      <c r="AA84" s="528"/>
      <c r="AB84" s="352"/>
      <c r="AC84" s="527"/>
      <c r="AD84" s="528"/>
      <c r="AE84" s="528"/>
      <c r="AF84" s="528"/>
      <c r="AG84" s="352"/>
      <c r="AH84" s="527"/>
      <c r="AI84" s="528"/>
      <c r="AJ84" s="528"/>
      <c r="AK84" s="528"/>
      <c r="AL84" s="352"/>
      <c r="AM84" s="527"/>
      <c r="AN84" s="528"/>
      <c r="AO84" s="528"/>
      <c r="AP84" s="528"/>
      <c r="AQ84" s="352"/>
      <c r="AR84" s="519"/>
    </row>
    <row r="85" spans="1:44" ht="17.25">
      <c r="A85" s="1651"/>
      <c r="B85" s="1647" t="s">
        <v>72</v>
      </c>
      <c r="C85" s="194" t="s">
        <v>43</v>
      </c>
      <c r="D85" s="242">
        <f t="shared" si="83"/>
        <v>0</v>
      </c>
      <c r="E85" s="259">
        <f t="shared" si="83"/>
        <v>0</v>
      </c>
      <c r="F85" s="259">
        <f t="shared" si="84"/>
        <v>0</v>
      </c>
      <c r="G85" s="259">
        <f t="shared" si="82"/>
        <v>0</v>
      </c>
      <c r="H85" s="258">
        <f t="shared" si="82"/>
        <v>0</v>
      </c>
      <c r="I85" s="203"/>
      <c r="J85" s="204"/>
      <c r="K85" s="204"/>
      <c r="L85" s="204"/>
      <c r="M85" s="205"/>
      <c r="N85" s="203"/>
      <c r="O85" s="204"/>
      <c r="P85" s="204"/>
      <c r="Q85" s="204"/>
      <c r="R85" s="205"/>
      <c r="S85" s="203"/>
      <c r="T85" s="204"/>
      <c r="U85" s="204"/>
      <c r="V85" s="204"/>
      <c r="W85" s="205"/>
      <c r="X85" s="203"/>
      <c r="Y85" s="204"/>
      <c r="Z85" s="204"/>
      <c r="AA85" s="204"/>
      <c r="AB85" s="205"/>
      <c r="AC85" s="203"/>
      <c r="AD85" s="204"/>
      <c r="AE85" s="204"/>
      <c r="AF85" s="204"/>
      <c r="AG85" s="205"/>
      <c r="AH85" s="203"/>
      <c r="AI85" s="204"/>
      <c r="AJ85" s="204"/>
      <c r="AK85" s="204"/>
      <c r="AL85" s="205"/>
      <c r="AM85" s="203"/>
      <c r="AN85" s="204"/>
      <c r="AO85" s="204"/>
      <c r="AP85" s="204"/>
      <c r="AQ85" s="205"/>
      <c r="AR85" s="370"/>
    </row>
    <row r="86" spans="1:44" ht="17.25">
      <c r="A86" s="1651"/>
      <c r="B86" s="1646"/>
      <c r="C86" s="188" t="s">
        <v>44</v>
      </c>
      <c r="D86" s="279">
        <f t="shared" si="83"/>
        <v>0</v>
      </c>
      <c r="E86" s="513">
        <f t="shared" si="83"/>
        <v>0</v>
      </c>
      <c r="F86" s="525">
        <f t="shared" si="84"/>
        <v>0</v>
      </c>
      <c r="G86" s="525">
        <f t="shared" si="82"/>
        <v>0</v>
      </c>
      <c r="H86" s="526">
        <f t="shared" si="82"/>
        <v>0</v>
      </c>
      <c r="I86" s="527"/>
      <c r="J86" s="528"/>
      <c r="K86" s="528"/>
      <c r="L86" s="528"/>
      <c r="M86" s="352"/>
      <c r="N86" s="527"/>
      <c r="O86" s="528"/>
      <c r="P86" s="528"/>
      <c r="Q86" s="528"/>
      <c r="R86" s="352"/>
      <c r="S86" s="527"/>
      <c r="T86" s="528"/>
      <c r="U86" s="528"/>
      <c r="V86" s="528"/>
      <c r="W86" s="352"/>
      <c r="X86" s="527"/>
      <c r="Y86" s="528"/>
      <c r="Z86" s="528"/>
      <c r="AA86" s="528"/>
      <c r="AB86" s="352"/>
      <c r="AC86" s="527"/>
      <c r="AD86" s="528"/>
      <c r="AE86" s="528"/>
      <c r="AF86" s="528"/>
      <c r="AG86" s="352"/>
      <c r="AH86" s="527"/>
      <c r="AI86" s="528"/>
      <c r="AJ86" s="528"/>
      <c r="AK86" s="528"/>
      <c r="AL86" s="352"/>
      <c r="AM86" s="527"/>
      <c r="AN86" s="528"/>
      <c r="AO86" s="528"/>
      <c r="AP86" s="528"/>
      <c r="AQ86" s="352"/>
      <c r="AR86" s="519"/>
    </row>
    <row r="87" spans="1:44" ht="17.25">
      <c r="A87" s="1651"/>
      <c r="B87" s="1647" t="s">
        <v>73</v>
      </c>
      <c r="C87" s="194" t="s">
        <v>43</v>
      </c>
      <c r="D87" s="242">
        <f t="shared" si="83"/>
        <v>0</v>
      </c>
      <c r="E87" s="259">
        <f t="shared" si="83"/>
        <v>0</v>
      </c>
      <c r="F87" s="259">
        <f t="shared" si="84"/>
        <v>0</v>
      </c>
      <c r="G87" s="259">
        <f t="shared" si="82"/>
        <v>0</v>
      </c>
      <c r="H87" s="258">
        <f t="shared" si="82"/>
        <v>0</v>
      </c>
      <c r="I87" s="203"/>
      <c r="J87" s="204"/>
      <c r="K87" s="204"/>
      <c r="L87" s="204"/>
      <c r="M87" s="205"/>
      <c r="N87" s="203"/>
      <c r="O87" s="204"/>
      <c r="P87" s="204"/>
      <c r="Q87" s="204"/>
      <c r="R87" s="205"/>
      <c r="S87" s="203"/>
      <c r="T87" s="204"/>
      <c r="U87" s="204"/>
      <c r="V87" s="204"/>
      <c r="W87" s="205"/>
      <c r="X87" s="203"/>
      <c r="Y87" s="204"/>
      <c r="Z87" s="204"/>
      <c r="AA87" s="204"/>
      <c r="AB87" s="205"/>
      <c r="AC87" s="203"/>
      <c r="AD87" s="204"/>
      <c r="AE87" s="204"/>
      <c r="AF87" s="204"/>
      <c r="AG87" s="205"/>
      <c r="AH87" s="203"/>
      <c r="AI87" s="204"/>
      <c r="AJ87" s="204"/>
      <c r="AK87" s="204"/>
      <c r="AL87" s="205"/>
      <c r="AM87" s="203"/>
      <c r="AN87" s="204"/>
      <c r="AO87" s="204"/>
      <c r="AP87" s="204"/>
      <c r="AQ87" s="205"/>
      <c r="AR87" s="370"/>
    </row>
    <row r="88" spans="1:44" ht="17.25">
      <c r="A88" s="1651"/>
      <c r="B88" s="1646"/>
      <c r="C88" s="188" t="s">
        <v>44</v>
      </c>
      <c r="D88" s="279">
        <f t="shared" si="83"/>
        <v>0</v>
      </c>
      <c r="E88" s="513">
        <f t="shared" si="83"/>
        <v>0</v>
      </c>
      <c r="F88" s="525">
        <f t="shared" si="84"/>
        <v>0</v>
      </c>
      <c r="G88" s="525">
        <f t="shared" si="82"/>
        <v>0</v>
      </c>
      <c r="H88" s="526">
        <f t="shared" si="82"/>
        <v>0</v>
      </c>
      <c r="I88" s="527"/>
      <c r="J88" s="528"/>
      <c r="K88" s="528"/>
      <c r="L88" s="528"/>
      <c r="M88" s="352"/>
      <c r="N88" s="527"/>
      <c r="O88" s="528"/>
      <c r="P88" s="528"/>
      <c r="Q88" s="528"/>
      <c r="R88" s="352"/>
      <c r="S88" s="527"/>
      <c r="T88" s="528"/>
      <c r="U88" s="528"/>
      <c r="V88" s="528"/>
      <c r="W88" s="352"/>
      <c r="X88" s="527"/>
      <c r="Y88" s="528"/>
      <c r="Z88" s="528"/>
      <c r="AA88" s="528"/>
      <c r="AB88" s="352"/>
      <c r="AC88" s="527"/>
      <c r="AD88" s="528"/>
      <c r="AE88" s="528"/>
      <c r="AF88" s="528"/>
      <c r="AG88" s="352"/>
      <c r="AH88" s="527"/>
      <c r="AI88" s="528"/>
      <c r="AJ88" s="528"/>
      <c r="AK88" s="528"/>
      <c r="AL88" s="352"/>
      <c r="AM88" s="527"/>
      <c r="AN88" s="528"/>
      <c r="AO88" s="528"/>
      <c r="AP88" s="528"/>
      <c r="AQ88" s="352"/>
      <c r="AR88" s="519"/>
    </row>
    <row r="89" spans="1:44" ht="17.25">
      <c r="A89" s="1651"/>
      <c r="B89" s="1647" t="s">
        <v>74</v>
      </c>
      <c r="C89" s="194" t="s">
        <v>43</v>
      </c>
      <c r="D89" s="242">
        <f t="shared" si="83"/>
        <v>0</v>
      </c>
      <c r="E89" s="259">
        <f t="shared" si="83"/>
        <v>0</v>
      </c>
      <c r="F89" s="259">
        <f t="shared" si="84"/>
        <v>0</v>
      </c>
      <c r="G89" s="259">
        <f t="shared" si="82"/>
        <v>0</v>
      </c>
      <c r="H89" s="258">
        <f t="shared" si="82"/>
        <v>0</v>
      </c>
      <c r="I89" s="203"/>
      <c r="J89" s="204"/>
      <c r="K89" s="204"/>
      <c r="L89" s="204"/>
      <c r="M89" s="205"/>
      <c r="N89" s="203"/>
      <c r="O89" s="204"/>
      <c r="P89" s="204"/>
      <c r="Q89" s="204"/>
      <c r="R89" s="205"/>
      <c r="S89" s="203"/>
      <c r="T89" s="204"/>
      <c r="U89" s="354"/>
      <c r="V89" s="204"/>
      <c r="W89" s="205"/>
      <c r="X89" s="203"/>
      <c r="Y89" s="204"/>
      <c r="Z89" s="204"/>
      <c r="AA89" s="204"/>
      <c r="AB89" s="205"/>
      <c r="AC89" s="203"/>
      <c r="AD89" s="204"/>
      <c r="AE89" s="204"/>
      <c r="AF89" s="204"/>
      <c r="AG89" s="205"/>
      <c r="AH89" s="203"/>
      <c r="AI89" s="204"/>
      <c r="AJ89" s="204"/>
      <c r="AK89" s="204"/>
      <c r="AL89" s="205"/>
      <c r="AM89" s="203"/>
      <c r="AN89" s="204"/>
      <c r="AO89" s="204"/>
      <c r="AP89" s="204"/>
      <c r="AQ89" s="205"/>
      <c r="AR89" s="370"/>
    </row>
    <row r="90" spans="1:44" ht="17.25">
      <c r="A90" s="1651"/>
      <c r="B90" s="1646"/>
      <c r="C90" s="188" t="s">
        <v>44</v>
      </c>
      <c r="D90" s="279">
        <f t="shared" si="83"/>
        <v>0</v>
      </c>
      <c r="E90" s="513">
        <f t="shared" si="83"/>
        <v>0</v>
      </c>
      <c r="F90" s="525">
        <f t="shared" si="84"/>
        <v>0</v>
      </c>
      <c r="G90" s="525">
        <f t="shared" si="82"/>
        <v>0</v>
      </c>
      <c r="H90" s="526">
        <f t="shared" si="82"/>
        <v>0</v>
      </c>
      <c r="I90" s="527"/>
      <c r="J90" s="528"/>
      <c r="K90" s="528"/>
      <c r="L90" s="528"/>
      <c r="M90" s="352"/>
      <c r="N90" s="527"/>
      <c r="O90" s="528"/>
      <c r="P90" s="528"/>
      <c r="Q90" s="528"/>
      <c r="R90" s="352"/>
      <c r="S90" s="527"/>
      <c r="T90" s="528"/>
      <c r="U90" s="413"/>
      <c r="V90" s="528"/>
      <c r="W90" s="352"/>
      <c r="X90" s="527"/>
      <c r="Y90" s="528"/>
      <c r="Z90" s="528"/>
      <c r="AA90" s="528"/>
      <c r="AB90" s="352"/>
      <c r="AC90" s="527"/>
      <c r="AD90" s="528"/>
      <c r="AE90" s="528"/>
      <c r="AF90" s="528"/>
      <c r="AG90" s="352"/>
      <c r="AH90" s="527"/>
      <c r="AI90" s="528"/>
      <c r="AJ90" s="528"/>
      <c r="AK90" s="528"/>
      <c r="AL90" s="352"/>
      <c r="AM90" s="527"/>
      <c r="AN90" s="528"/>
      <c r="AO90" s="528"/>
      <c r="AP90" s="528"/>
      <c r="AQ90" s="352"/>
      <c r="AR90" s="519"/>
    </row>
    <row r="91" spans="1:44" ht="17.25">
      <c r="A91" s="1651"/>
      <c r="B91" s="1648" t="s">
        <v>75</v>
      </c>
      <c r="C91" s="194" t="s">
        <v>43</v>
      </c>
      <c r="D91" s="242">
        <f t="shared" si="83"/>
        <v>0</v>
      </c>
      <c r="E91" s="259">
        <f t="shared" si="83"/>
        <v>0</v>
      </c>
      <c r="F91" s="259">
        <f t="shared" si="84"/>
        <v>0</v>
      </c>
      <c r="G91" s="259">
        <f t="shared" si="82"/>
        <v>0</v>
      </c>
      <c r="H91" s="258">
        <f t="shared" si="82"/>
        <v>0</v>
      </c>
      <c r="I91" s="203"/>
      <c r="J91" s="204"/>
      <c r="K91" s="204"/>
      <c r="L91" s="204"/>
      <c r="M91" s="205"/>
      <c r="N91" s="203"/>
      <c r="O91" s="204"/>
      <c r="P91" s="204"/>
      <c r="Q91" s="204"/>
      <c r="R91" s="205"/>
      <c r="S91" s="203"/>
      <c r="T91" s="204"/>
      <c r="U91" s="204"/>
      <c r="V91" s="204"/>
      <c r="W91" s="205"/>
      <c r="X91" s="203"/>
      <c r="Y91" s="204"/>
      <c r="Z91" s="204"/>
      <c r="AA91" s="204"/>
      <c r="AB91" s="205"/>
      <c r="AC91" s="203"/>
      <c r="AD91" s="204"/>
      <c r="AE91" s="204"/>
      <c r="AF91" s="204"/>
      <c r="AG91" s="205"/>
      <c r="AH91" s="203"/>
      <c r="AI91" s="204"/>
      <c r="AJ91" s="204"/>
      <c r="AK91" s="204"/>
      <c r="AL91" s="205"/>
      <c r="AM91" s="203"/>
      <c r="AN91" s="204"/>
      <c r="AO91" s="204"/>
      <c r="AP91" s="204"/>
      <c r="AQ91" s="205"/>
      <c r="AR91" s="370"/>
    </row>
    <row r="92" spans="1:44" ht="18" thickBot="1">
      <c r="A92" s="1652"/>
      <c r="B92" s="1649"/>
      <c r="C92" s="193" t="s">
        <v>44</v>
      </c>
      <c r="D92" s="251">
        <f t="shared" si="83"/>
        <v>0</v>
      </c>
      <c r="E92" s="268">
        <f t="shared" si="83"/>
        <v>0</v>
      </c>
      <c r="F92" s="259">
        <f t="shared" si="84"/>
        <v>0</v>
      </c>
      <c r="G92" s="259">
        <f t="shared" si="82"/>
        <v>0</v>
      </c>
      <c r="H92" s="258">
        <f t="shared" si="82"/>
        <v>0</v>
      </c>
      <c r="I92" s="206"/>
      <c r="J92" s="207"/>
      <c r="K92" s="207"/>
      <c r="L92" s="207"/>
      <c r="M92" s="208"/>
      <c r="N92" s="206"/>
      <c r="O92" s="207"/>
      <c r="P92" s="207"/>
      <c r="Q92" s="207"/>
      <c r="R92" s="208"/>
      <c r="S92" s="206"/>
      <c r="T92" s="207"/>
      <c r="U92" s="207"/>
      <c r="V92" s="207"/>
      <c r="W92" s="208"/>
      <c r="X92" s="206"/>
      <c r="Y92" s="207"/>
      <c r="Z92" s="207"/>
      <c r="AA92" s="207"/>
      <c r="AB92" s="208"/>
      <c r="AC92" s="206"/>
      <c r="AD92" s="207"/>
      <c r="AE92" s="207"/>
      <c r="AF92" s="207"/>
      <c r="AG92" s="208"/>
      <c r="AH92" s="206"/>
      <c r="AI92" s="207"/>
      <c r="AJ92" s="207"/>
      <c r="AK92" s="207"/>
      <c r="AL92" s="208"/>
      <c r="AM92" s="206"/>
      <c r="AN92" s="207"/>
      <c r="AO92" s="207"/>
      <c r="AP92" s="207"/>
      <c r="AQ92" s="352"/>
      <c r="AR92" s="371"/>
    </row>
    <row r="93" spans="1:44" ht="17.25">
      <c r="A93" s="1650" t="s">
        <v>158</v>
      </c>
      <c r="B93" s="1645" t="s">
        <v>69</v>
      </c>
      <c r="C93" s="183" t="s">
        <v>43</v>
      </c>
      <c r="D93" s="234">
        <f>SUM(I93,N93,S93,X93,AC93,AH93,AM93)</f>
        <v>0</v>
      </c>
      <c r="E93" s="323">
        <f>SUM(J93,O93,T93,Y93,AD93,AI93,AN93)</f>
        <v>0</v>
      </c>
      <c r="F93" s="323">
        <f>G93+H93</f>
        <v>0</v>
      </c>
      <c r="G93" s="323">
        <f t="shared" ref="G93:H94" si="85">SUM(L93,Q93,V93,AA93,AF93,AK93,AP93)</f>
        <v>0</v>
      </c>
      <c r="H93" s="235">
        <f t="shared" si="85"/>
        <v>0</v>
      </c>
      <c r="I93" s="236">
        <f>SUM(I95,I97,I99,I101,I103,I105)</f>
        <v>0</v>
      </c>
      <c r="J93" s="237">
        <f>SUM(J95,J97,J99,J101,J103,J105)</f>
        <v>0</v>
      </c>
      <c r="K93" s="237">
        <f>L93+M93</f>
        <v>0</v>
      </c>
      <c r="L93" s="237">
        <f>SUM(L95,L97,L99,L101,L103,L105)</f>
        <v>0</v>
      </c>
      <c r="M93" s="239">
        <f t="shared" ref="M93" si="86">SUM(M95,M97,M99,M101,M103,M105)</f>
        <v>0</v>
      </c>
      <c r="N93" s="236">
        <f>SUM(N95,N97,N99,N101,N103,N105)</f>
        <v>0</v>
      </c>
      <c r="O93" s="237">
        <f>SUM(O95,O97,O99,O101,O103,O105)</f>
        <v>0</v>
      </c>
      <c r="P93" s="237">
        <f>Q93+R93</f>
        <v>0</v>
      </c>
      <c r="Q93" s="237">
        <f t="shared" ref="Q93:T94" si="87">SUM(Q95,Q97,Q99,Q101,Q103,Q105)</f>
        <v>0</v>
      </c>
      <c r="R93" s="238">
        <f t="shared" si="87"/>
        <v>0</v>
      </c>
      <c r="S93" s="236">
        <f>SUM(S95,S97,S99,S101,S103,S105)</f>
        <v>0</v>
      </c>
      <c r="T93" s="237">
        <f>SUM(T95,T97,T99,T101,T103,T105)</f>
        <v>0</v>
      </c>
      <c r="U93" s="237">
        <f>V93+W93</f>
        <v>0</v>
      </c>
      <c r="V93" s="237">
        <f t="shared" ref="V93:Y94" si="88">SUM(V95,V97,V99,V101,V103,V105)</f>
        <v>0</v>
      </c>
      <c r="W93" s="239">
        <f t="shared" si="88"/>
        <v>0</v>
      </c>
      <c r="X93" s="236">
        <f t="shared" si="88"/>
        <v>0</v>
      </c>
      <c r="Y93" s="237">
        <f t="shared" si="88"/>
        <v>0</v>
      </c>
      <c r="Z93" s="237">
        <f>AA93+AB93</f>
        <v>0</v>
      </c>
      <c r="AA93" s="237">
        <f t="shared" ref="AA93:AD94" si="89">SUM(AA95,AA97,AA99,AA101,AA103,AA105)</f>
        <v>0</v>
      </c>
      <c r="AB93" s="238">
        <f t="shared" si="89"/>
        <v>0</v>
      </c>
      <c r="AC93" s="236">
        <f t="shared" si="89"/>
        <v>0</v>
      </c>
      <c r="AD93" s="237">
        <f t="shared" si="89"/>
        <v>0</v>
      </c>
      <c r="AE93" s="237">
        <f>AF93+AG93</f>
        <v>0</v>
      </c>
      <c r="AF93" s="237">
        <f t="shared" ref="AF93:AI94" si="90">SUM(AF95,AF97,AF99,AF101,AF103,AF105)</f>
        <v>0</v>
      </c>
      <c r="AG93" s="239">
        <f t="shared" si="90"/>
        <v>0</v>
      </c>
      <c r="AH93" s="236">
        <f t="shared" si="90"/>
        <v>0</v>
      </c>
      <c r="AI93" s="237">
        <f t="shared" si="90"/>
        <v>0</v>
      </c>
      <c r="AJ93" s="237">
        <f>AK93+AL93</f>
        <v>0</v>
      </c>
      <c r="AK93" s="237">
        <f t="shared" ref="AK93:AN94" si="91">SUM(AK95,AK97,AK99,AK101,AK103,AK105)</f>
        <v>0</v>
      </c>
      <c r="AL93" s="238">
        <f t="shared" si="91"/>
        <v>0</v>
      </c>
      <c r="AM93" s="236">
        <f t="shared" si="91"/>
        <v>0</v>
      </c>
      <c r="AN93" s="237">
        <f t="shared" si="91"/>
        <v>0</v>
      </c>
      <c r="AO93" s="237">
        <f>AP93+AQ93</f>
        <v>0</v>
      </c>
      <c r="AP93" s="237">
        <f t="shared" ref="AP93:AR94" si="92">SUM(AP95,AP97,AP99,AP101,AP103,AP105)</f>
        <v>0</v>
      </c>
      <c r="AQ93" s="239">
        <f t="shared" si="92"/>
        <v>0</v>
      </c>
      <c r="AR93" s="368">
        <f t="shared" si="92"/>
        <v>0</v>
      </c>
    </row>
    <row r="94" spans="1:44" ht="17.25">
      <c r="A94" s="1651"/>
      <c r="B94" s="1646"/>
      <c r="C94" s="40" t="s">
        <v>44</v>
      </c>
      <c r="D94" s="240">
        <f>SUM(I94,N94,S94,X94,AC94,AH94,AM94)</f>
        <v>0</v>
      </c>
      <c r="E94" s="216">
        <f>SUM(J94,O94,T94,Y94,AD94,AI94,AN94)</f>
        <v>0</v>
      </c>
      <c r="F94" s="216">
        <f>G94+H94</f>
        <v>0</v>
      </c>
      <c r="G94" s="216">
        <f t="shared" si="85"/>
        <v>0</v>
      </c>
      <c r="H94" s="241">
        <f t="shared" si="85"/>
        <v>0</v>
      </c>
      <c r="I94" s="212">
        <f>SUM(I96,I98,I100,I102,I104,I106)</f>
        <v>0</v>
      </c>
      <c r="J94" s="211">
        <f>SUM(J96,J98,J100,J102,J104,J106)</f>
        <v>0</v>
      </c>
      <c r="K94" s="211">
        <f>L94+M94</f>
        <v>0</v>
      </c>
      <c r="L94" s="211">
        <f t="shared" ref="L94:M94" si="93">SUM(L96,L98,L100,L102,L104,L106)</f>
        <v>0</v>
      </c>
      <c r="M94" s="213">
        <f t="shared" si="93"/>
        <v>0</v>
      </c>
      <c r="N94" s="212">
        <f>SUM(N96,N98,N100,N102,N104,N106)</f>
        <v>0</v>
      </c>
      <c r="O94" s="211">
        <f>SUM(O96,O98,O100,O102,O104,O106)</f>
        <v>0</v>
      </c>
      <c r="P94" s="211">
        <f>Q94+R94</f>
        <v>0</v>
      </c>
      <c r="Q94" s="211">
        <f t="shared" si="87"/>
        <v>0</v>
      </c>
      <c r="R94" s="217">
        <f t="shared" si="87"/>
        <v>0</v>
      </c>
      <c r="S94" s="212">
        <f t="shared" si="87"/>
        <v>0</v>
      </c>
      <c r="T94" s="211">
        <f t="shared" si="87"/>
        <v>0</v>
      </c>
      <c r="U94" s="211">
        <f>V94+W94</f>
        <v>0</v>
      </c>
      <c r="V94" s="211">
        <f t="shared" si="88"/>
        <v>0</v>
      </c>
      <c r="W94" s="213">
        <f t="shared" si="88"/>
        <v>0</v>
      </c>
      <c r="X94" s="212">
        <f t="shared" si="88"/>
        <v>0</v>
      </c>
      <c r="Y94" s="211">
        <f t="shared" si="88"/>
        <v>0</v>
      </c>
      <c r="Z94" s="211">
        <f>AA94+AB94</f>
        <v>0</v>
      </c>
      <c r="AA94" s="211">
        <f t="shared" si="89"/>
        <v>0</v>
      </c>
      <c r="AB94" s="217">
        <f t="shared" si="89"/>
        <v>0</v>
      </c>
      <c r="AC94" s="212">
        <f t="shared" si="89"/>
        <v>0</v>
      </c>
      <c r="AD94" s="211">
        <f t="shared" si="89"/>
        <v>0</v>
      </c>
      <c r="AE94" s="211">
        <f>AF94+AG94</f>
        <v>0</v>
      </c>
      <c r="AF94" s="211">
        <f t="shared" si="90"/>
        <v>0</v>
      </c>
      <c r="AG94" s="213">
        <f t="shared" si="90"/>
        <v>0</v>
      </c>
      <c r="AH94" s="212">
        <f t="shared" si="90"/>
        <v>0</v>
      </c>
      <c r="AI94" s="211">
        <f t="shared" si="90"/>
        <v>0</v>
      </c>
      <c r="AJ94" s="211">
        <f>AK94+AL94</f>
        <v>0</v>
      </c>
      <c r="AK94" s="211">
        <f t="shared" si="91"/>
        <v>0</v>
      </c>
      <c r="AL94" s="217">
        <f t="shared" si="91"/>
        <v>0</v>
      </c>
      <c r="AM94" s="212">
        <f t="shared" si="91"/>
        <v>0</v>
      </c>
      <c r="AN94" s="211">
        <f t="shared" si="91"/>
        <v>0</v>
      </c>
      <c r="AO94" s="211">
        <f>AP94+AQ94</f>
        <v>0</v>
      </c>
      <c r="AP94" s="211">
        <f t="shared" si="92"/>
        <v>0</v>
      </c>
      <c r="AQ94" s="213">
        <f t="shared" si="92"/>
        <v>0</v>
      </c>
      <c r="AR94" s="369">
        <f t="shared" si="92"/>
        <v>0</v>
      </c>
    </row>
    <row r="95" spans="1:44" ht="17.25">
      <c r="A95" s="1651"/>
      <c r="B95" s="1647" t="s">
        <v>88</v>
      </c>
      <c r="C95" s="194" t="s">
        <v>94</v>
      </c>
      <c r="D95" s="1538">
        <f t="shared" ref="D95:E106" si="94">SUM(I95,N95,S95,X95,AC95,AH95,AM95)</f>
        <v>0</v>
      </c>
      <c r="E95" s="1539">
        <f t="shared" si="94"/>
        <v>0</v>
      </c>
      <c r="F95" s="259">
        <f>G95+H95</f>
        <v>0</v>
      </c>
      <c r="G95" s="259">
        <f t="shared" ref="G95:H106" si="95">SUM(L95+Q95+V95+AA95+AF95+AK95+AP95)</f>
        <v>0</v>
      </c>
      <c r="H95" s="258">
        <f t="shared" si="95"/>
        <v>0</v>
      </c>
      <c r="I95" s="372"/>
      <c r="J95" s="373"/>
      <c r="K95" s="373"/>
      <c r="L95" s="373"/>
      <c r="M95" s="374"/>
      <c r="N95" s="372"/>
      <c r="O95" s="373"/>
      <c r="P95" s="373"/>
      <c r="Q95" s="373"/>
      <c r="R95" s="374"/>
      <c r="S95" s="372"/>
      <c r="T95" s="373"/>
      <c r="U95" s="373"/>
      <c r="V95" s="373"/>
      <c r="W95" s="374"/>
      <c r="X95" s="372"/>
      <c r="Y95" s="373"/>
      <c r="Z95" s="373"/>
      <c r="AA95" s="373"/>
      <c r="AB95" s="374"/>
      <c r="AC95" s="372"/>
      <c r="AD95" s="373"/>
      <c r="AE95" s="373"/>
      <c r="AF95" s="373"/>
      <c r="AG95" s="374"/>
      <c r="AH95" s="372"/>
      <c r="AI95" s="373"/>
      <c r="AJ95" s="373"/>
      <c r="AK95" s="373"/>
      <c r="AL95" s="375"/>
      <c r="AM95" s="372"/>
      <c r="AN95" s="373"/>
      <c r="AO95" s="373"/>
      <c r="AP95" s="373"/>
      <c r="AQ95" s="374"/>
      <c r="AR95" s="370"/>
    </row>
    <row r="96" spans="1:44" ht="17.25">
      <c r="A96" s="1651"/>
      <c r="B96" s="1646"/>
      <c r="C96" s="188" t="s">
        <v>95</v>
      </c>
      <c r="D96" s="532">
        <f t="shared" si="94"/>
        <v>0</v>
      </c>
      <c r="E96" s="1540">
        <f t="shared" si="94"/>
        <v>0</v>
      </c>
      <c r="F96" s="525">
        <f t="shared" ref="F96:F106" si="96">G96+H96</f>
        <v>0</v>
      </c>
      <c r="G96" s="525">
        <f t="shared" si="95"/>
        <v>0</v>
      </c>
      <c r="H96" s="526">
        <f t="shared" si="95"/>
        <v>0</v>
      </c>
      <c r="I96" s="515"/>
      <c r="J96" s="516"/>
      <c r="K96" s="516"/>
      <c r="L96" s="516"/>
      <c r="M96" s="517"/>
      <c r="N96" s="515"/>
      <c r="O96" s="516"/>
      <c r="P96" s="516"/>
      <c r="Q96" s="516"/>
      <c r="R96" s="517"/>
      <c r="S96" s="515"/>
      <c r="T96" s="516"/>
      <c r="U96" s="516"/>
      <c r="V96" s="516"/>
      <c r="W96" s="517"/>
      <c r="X96" s="515"/>
      <c r="Y96" s="516"/>
      <c r="Z96" s="516"/>
      <c r="AA96" s="516"/>
      <c r="AB96" s="517"/>
      <c r="AC96" s="515"/>
      <c r="AD96" s="516"/>
      <c r="AE96" s="516"/>
      <c r="AF96" s="516"/>
      <c r="AG96" s="517"/>
      <c r="AH96" s="515"/>
      <c r="AI96" s="516"/>
      <c r="AJ96" s="516"/>
      <c r="AK96" s="516"/>
      <c r="AL96" s="518"/>
      <c r="AM96" s="515"/>
      <c r="AN96" s="516"/>
      <c r="AO96" s="516"/>
      <c r="AP96" s="516"/>
      <c r="AQ96" s="517"/>
      <c r="AR96" s="519"/>
    </row>
    <row r="97" spans="1:59" ht="17.25">
      <c r="A97" s="1651"/>
      <c r="B97" s="1647" t="s">
        <v>89</v>
      </c>
      <c r="C97" s="194" t="s">
        <v>94</v>
      </c>
      <c r="D97" s="1538">
        <f>SUM(I97,N97,S97,X97,AC97,AH97,AM97)</f>
        <v>0</v>
      </c>
      <c r="E97" s="1539">
        <f>SUM(J97,O97,T97,Y97,AD97,AI97,AN97)</f>
        <v>0</v>
      </c>
      <c r="F97" s="259">
        <f t="shared" si="96"/>
        <v>0</v>
      </c>
      <c r="G97" s="259">
        <f t="shared" si="95"/>
        <v>0</v>
      </c>
      <c r="H97" s="258">
        <f t="shared" si="95"/>
        <v>0</v>
      </c>
      <c r="I97" s="372"/>
      <c r="J97" s="373"/>
      <c r="K97" s="373"/>
      <c r="L97" s="373"/>
      <c r="M97" s="374"/>
      <c r="N97" s="372"/>
      <c r="O97" s="373"/>
      <c r="P97" s="373"/>
      <c r="Q97" s="373"/>
      <c r="R97" s="374"/>
      <c r="S97" s="372"/>
      <c r="T97" s="373"/>
      <c r="U97" s="354"/>
      <c r="V97" s="373"/>
      <c r="W97" s="374"/>
      <c r="X97" s="372"/>
      <c r="Y97" s="373"/>
      <c r="Z97" s="373"/>
      <c r="AA97" s="373"/>
      <c r="AB97" s="374"/>
      <c r="AC97" s="372"/>
      <c r="AD97" s="373"/>
      <c r="AE97" s="373"/>
      <c r="AF97" s="373"/>
      <c r="AG97" s="374"/>
      <c r="AH97" s="372"/>
      <c r="AI97" s="373"/>
      <c r="AJ97" s="373"/>
      <c r="AK97" s="373"/>
      <c r="AL97" s="375"/>
      <c r="AM97" s="372"/>
      <c r="AN97" s="373"/>
      <c r="AO97" s="373"/>
      <c r="AP97" s="373"/>
      <c r="AQ97" s="374"/>
      <c r="AR97" s="370"/>
    </row>
    <row r="98" spans="1:59" ht="17.25">
      <c r="A98" s="1651"/>
      <c r="B98" s="1646"/>
      <c r="C98" s="188" t="s">
        <v>95</v>
      </c>
      <c r="D98" s="532">
        <f t="shared" si="94"/>
        <v>0</v>
      </c>
      <c r="E98" s="1540">
        <f t="shared" si="94"/>
        <v>0</v>
      </c>
      <c r="F98" s="525">
        <f t="shared" si="96"/>
        <v>0</v>
      </c>
      <c r="G98" s="525">
        <f t="shared" si="95"/>
        <v>0</v>
      </c>
      <c r="H98" s="526">
        <f t="shared" si="95"/>
        <v>0</v>
      </c>
      <c r="I98" s="515"/>
      <c r="J98" s="516"/>
      <c r="K98" s="516"/>
      <c r="L98" s="516"/>
      <c r="M98" s="517"/>
      <c r="N98" s="515"/>
      <c r="O98" s="516"/>
      <c r="P98" s="516"/>
      <c r="Q98" s="516"/>
      <c r="R98" s="517"/>
      <c r="S98" s="515"/>
      <c r="T98" s="516"/>
      <c r="U98" s="413"/>
      <c r="V98" s="516"/>
      <c r="W98" s="517"/>
      <c r="X98" s="515"/>
      <c r="Y98" s="516"/>
      <c r="Z98" s="516"/>
      <c r="AA98" s="516"/>
      <c r="AB98" s="517"/>
      <c r="AC98" s="515"/>
      <c r="AD98" s="516"/>
      <c r="AE98" s="516"/>
      <c r="AF98" s="516"/>
      <c r="AG98" s="517"/>
      <c r="AH98" s="515"/>
      <c r="AI98" s="516"/>
      <c r="AJ98" s="516"/>
      <c r="AK98" s="516"/>
      <c r="AL98" s="518"/>
      <c r="AM98" s="515"/>
      <c r="AN98" s="516"/>
      <c r="AO98" s="516"/>
      <c r="AP98" s="516"/>
      <c r="AQ98" s="517"/>
      <c r="AR98" s="519"/>
    </row>
    <row r="99" spans="1:59" ht="17.25">
      <c r="A99" s="1651"/>
      <c r="B99" s="1647" t="s">
        <v>90</v>
      </c>
      <c r="C99" s="194" t="s">
        <v>94</v>
      </c>
      <c r="D99" s="1538">
        <f t="shared" si="94"/>
        <v>0</v>
      </c>
      <c r="E99" s="1539">
        <f t="shared" si="94"/>
        <v>0</v>
      </c>
      <c r="F99" s="259">
        <f t="shared" si="96"/>
        <v>0</v>
      </c>
      <c r="G99" s="259">
        <f t="shared" si="95"/>
        <v>0</v>
      </c>
      <c r="H99" s="258">
        <f t="shared" si="95"/>
        <v>0</v>
      </c>
      <c r="I99" s="372"/>
      <c r="J99" s="373"/>
      <c r="K99" s="373"/>
      <c r="L99" s="373"/>
      <c r="M99" s="374"/>
      <c r="N99" s="372"/>
      <c r="O99" s="373"/>
      <c r="P99" s="373"/>
      <c r="Q99" s="373"/>
      <c r="R99" s="374"/>
      <c r="S99" s="372"/>
      <c r="T99" s="373"/>
      <c r="U99" s="373"/>
      <c r="V99" s="373"/>
      <c r="W99" s="374"/>
      <c r="X99" s="372"/>
      <c r="Y99" s="373"/>
      <c r="Z99" s="373"/>
      <c r="AA99" s="373"/>
      <c r="AB99" s="374"/>
      <c r="AC99" s="372"/>
      <c r="AD99" s="373"/>
      <c r="AE99" s="373"/>
      <c r="AF99" s="373"/>
      <c r="AG99" s="374"/>
      <c r="AH99" s="372"/>
      <c r="AI99" s="373"/>
      <c r="AJ99" s="373"/>
      <c r="AK99" s="373"/>
      <c r="AL99" s="375"/>
      <c r="AM99" s="372"/>
      <c r="AN99" s="373"/>
      <c r="AO99" s="373"/>
      <c r="AP99" s="373"/>
      <c r="AQ99" s="374"/>
      <c r="AR99" s="370"/>
    </row>
    <row r="100" spans="1:59" ht="17.25">
      <c r="A100" s="1651"/>
      <c r="B100" s="1646"/>
      <c r="C100" s="188" t="s">
        <v>95</v>
      </c>
      <c r="D100" s="532">
        <f t="shared" si="94"/>
        <v>0</v>
      </c>
      <c r="E100" s="1540">
        <f t="shared" si="94"/>
        <v>0</v>
      </c>
      <c r="F100" s="525">
        <f t="shared" si="96"/>
        <v>0</v>
      </c>
      <c r="G100" s="525">
        <f t="shared" si="95"/>
        <v>0</v>
      </c>
      <c r="H100" s="526">
        <f t="shared" si="95"/>
        <v>0</v>
      </c>
      <c r="I100" s="515"/>
      <c r="J100" s="516"/>
      <c r="K100" s="516"/>
      <c r="L100" s="516"/>
      <c r="M100" s="517"/>
      <c r="N100" s="515"/>
      <c r="O100" s="516"/>
      <c r="P100" s="516"/>
      <c r="Q100" s="516"/>
      <c r="R100" s="517"/>
      <c r="S100" s="515"/>
      <c r="T100" s="516"/>
      <c r="U100" s="516"/>
      <c r="V100" s="516"/>
      <c r="W100" s="517"/>
      <c r="X100" s="515"/>
      <c r="Y100" s="516"/>
      <c r="Z100" s="516"/>
      <c r="AA100" s="516"/>
      <c r="AB100" s="517"/>
      <c r="AC100" s="515"/>
      <c r="AD100" s="516"/>
      <c r="AE100" s="516"/>
      <c r="AF100" s="516"/>
      <c r="AG100" s="517"/>
      <c r="AH100" s="515"/>
      <c r="AI100" s="516"/>
      <c r="AJ100" s="516"/>
      <c r="AK100" s="516"/>
      <c r="AL100" s="518"/>
      <c r="AM100" s="515"/>
      <c r="AN100" s="516"/>
      <c r="AO100" s="516"/>
      <c r="AP100" s="516"/>
      <c r="AQ100" s="517"/>
      <c r="AR100" s="519"/>
    </row>
    <row r="101" spans="1:59" ht="17.25">
      <c r="A101" s="1651"/>
      <c r="B101" s="1647" t="s">
        <v>91</v>
      </c>
      <c r="C101" s="194" t="s">
        <v>94</v>
      </c>
      <c r="D101" s="1538">
        <f t="shared" si="94"/>
        <v>0</v>
      </c>
      <c r="E101" s="1539">
        <f t="shared" si="94"/>
        <v>0</v>
      </c>
      <c r="F101" s="259">
        <f t="shared" si="96"/>
        <v>0</v>
      </c>
      <c r="G101" s="259">
        <f t="shared" si="95"/>
        <v>0</v>
      </c>
      <c r="H101" s="258">
        <f t="shared" si="95"/>
        <v>0</v>
      </c>
      <c r="I101" s="372"/>
      <c r="J101" s="373"/>
      <c r="K101" s="373"/>
      <c r="L101" s="373"/>
      <c r="M101" s="374"/>
      <c r="N101" s="372"/>
      <c r="O101" s="373"/>
      <c r="P101" s="373"/>
      <c r="Q101" s="373"/>
      <c r="R101" s="374"/>
      <c r="S101" s="372"/>
      <c r="T101" s="373"/>
      <c r="U101" s="373"/>
      <c r="V101" s="373"/>
      <c r="W101" s="374"/>
      <c r="X101" s="372"/>
      <c r="Y101" s="373"/>
      <c r="Z101" s="373"/>
      <c r="AA101" s="373"/>
      <c r="AB101" s="374"/>
      <c r="AC101" s="372"/>
      <c r="AD101" s="373"/>
      <c r="AE101" s="373"/>
      <c r="AF101" s="373"/>
      <c r="AG101" s="374"/>
      <c r="AH101" s="372"/>
      <c r="AI101" s="373"/>
      <c r="AJ101" s="373"/>
      <c r="AK101" s="373"/>
      <c r="AL101" s="375"/>
      <c r="AM101" s="372"/>
      <c r="AN101" s="373"/>
      <c r="AO101" s="373"/>
      <c r="AP101" s="373"/>
      <c r="AQ101" s="374"/>
      <c r="AR101" s="370"/>
    </row>
    <row r="102" spans="1:59" ht="17.25">
      <c r="A102" s="1651"/>
      <c r="B102" s="1646"/>
      <c r="C102" s="188" t="s">
        <v>95</v>
      </c>
      <c r="D102" s="532">
        <f t="shared" si="94"/>
        <v>0</v>
      </c>
      <c r="E102" s="1540">
        <f t="shared" si="94"/>
        <v>0</v>
      </c>
      <c r="F102" s="525">
        <f t="shared" si="96"/>
        <v>0</v>
      </c>
      <c r="G102" s="525">
        <f t="shared" si="95"/>
        <v>0</v>
      </c>
      <c r="H102" s="526">
        <f t="shared" si="95"/>
        <v>0</v>
      </c>
      <c r="I102" s="515"/>
      <c r="J102" s="516"/>
      <c r="K102" s="516"/>
      <c r="L102" s="516"/>
      <c r="M102" s="517"/>
      <c r="N102" s="515"/>
      <c r="O102" s="516"/>
      <c r="P102" s="516"/>
      <c r="Q102" s="516"/>
      <c r="R102" s="517"/>
      <c r="S102" s="515"/>
      <c r="T102" s="516"/>
      <c r="U102" s="516"/>
      <c r="V102" s="516"/>
      <c r="W102" s="517"/>
      <c r="X102" s="515"/>
      <c r="Y102" s="516"/>
      <c r="Z102" s="516"/>
      <c r="AA102" s="516"/>
      <c r="AB102" s="517"/>
      <c r="AC102" s="515"/>
      <c r="AD102" s="516"/>
      <c r="AE102" s="516"/>
      <c r="AF102" s="516"/>
      <c r="AG102" s="517"/>
      <c r="AH102" s="515"/>
      <c r="AI102" s="516"/>
      <c r="AJ102" s="516"/>
      <c r="AK102" s="516"/>
      <c r="AL102" s="518"/>
      <c r="AM102" s="515"/>
      <c r="AN102" s="516"/>
      <c r="AO102" s="516"/>
      <c r="AP102" s="516"/>
      <c r="AQ102" s="517"/>
      <c r="AR102" s="519"/>
    </row>
    <row r="103" spans="1:59" ht="17.25">
      <c r="A103" s="1651"/>
      <c r="B103" s="1648" t="s">
        <v>92</v>
      </c>
      <c r="C103" s="194" t="s">
        <v>94</v>
      </c>
      <c r="D103" s="1538">
        <f t="shared" si="94"/>
        <v>0</v>
      </c>
      <c r="E103" s="1539">
        <f t="shared" si="94"/>
        <v>0</v>
      </c>
      <c r="F103" s="259">
        <f t="shared" si="96"/>
        <v>0</v>
      </c>
      <c r="G103" s="259">
        <f t="shared" si="95"/>
        <v>0</v>
      </c>
      <c r="H103" s="258">
        <f t="shared" si="95"/>
        <v>0</v>
      </c>
      <c r="I103" s="372"/>
      <c r="J103" s="373"/>
      <c r="K103" s="373"/>
      <c r="L103" s="373"/>
      <c r="M103" s="374"/>
      <c r="N103" s="372"/>
      <c r="O103" s="373"/>
      <c r="P103" s="373"/>
      <c r="Q103" s="373"/>
      <c r="R103" s="374"/>
      <c r="S103" s="372"/>
      <c r="T103" s="373"/>
      <c r="U103" s="373"/>
      <c r="V103" s="373"/>
      <c r="W103" s="374"/>
      <c r="X103" s="372"/>
      <c r="Y103" s="373"/>
      <c r="Z103" s="373"/>
      <c r="AA103" s="373"/>
      <c r="AB103" s="374"/>
      <c r="AC103" s="372"/>
      <c r="AD103" s="373"/>
      <c r="AE103" s="373"/>
      <c r="AF103" s="373"/>
      <c r="AG103" s="374"/>
      <c r="AH103" s="372"/>
      <c r="AI103" s="373"/>
      <c r="AJ103" s="373"/>
      <c r="AK103" s="373"/>
      <c r="AL103" s="375"/>
      <c r="AM103" s="372"/>
      <c r="AN103" s="373"/>
      <c r="AO103" s="373"/>
      <c r="AP103" s="373"/>
      <c r="AQ103" s="374"/>
      <c r="AR103" s="370"/>
    </row>
    <row r="104" spans="1:59" ht="17.25">
      <c r="A104" s="1651"/>
      <c r="B104" s="1699"/>
      <c r="C104" s="188" t="s">
        <v>95</v>
      </c>
      <c r="D104" s="532">
        <f t="shared" si="94"/>
        <v>0</v>
      </c>
      <c r="E104" s="1540">
        <f t="shared" si="94"/>
        <v>0</v>
      </c>
      <c r="F104" s="525">
        <f t="shared" si="96"/>
        <v>0</v>
      </c>
      <c r="G104" s="525">
        <f t="shared" si="95"/>
        <v>0</v>
      </c>
      <c r="H104" s="526">
        <f t="shared" si="95"/>
        <v>0</v>
      </c>
      <c r="I104" s="515"/>
      <c r="J104" s="516"/>
      <c r="K104" s="516"/>
      <c r="L104" s="516"/>
      <c r="M104" s="517"/>
      <c r="N104" s="515"/>
      <c r="O104" s="516"/>
      <c r="P104" s="516"/>
      <c r="Q104" s="516"/>
      <c r="R104" s="517"/>
      <c r="S104" s="515"/>
      <c r="T104" s="516"/>
      <c r="U104" s="516"/>
      <c r="V104" s="516"/>
      <c r="W104" s="517"/>
      <c r="X104" s="515"/>
      <c r="Y104" s="516"/>
      <c r="Z104" s="516"/>
      <c r="AA104" s="516"/>
      <c r="AB104" s="517"/>
      <c r="AC104" s="515"/>
      <c r="AD104" s="516"/>
      <c r="AE104" s="516"/>
      <c r="AF104" s="516"/>
      <c r="AG104" s="517"/>
      <c r="AH104" s="515"/>
      <c r="AI104" s="516"/>
      <c r="AJ104" s="516"/>
      <c r="AK104" s="516"/>
      <c r="AL104" s="518"/>
      <c r="AM104" s="515"/>
      <c r="AN104" s="516"/>
      <c r="AO104" s="516"/>
      <c r="AP104" s="516"/>
      <c r="AQ104" s="517"/>
      <c r="AR104" s="519"/>
    </row>
    <row r="105" spans="1:59" ht="17.25">
      <c r="A105" s="1651"/>
      <c r="B105" s="1647" t="s">
        <v>93</v>
      </c>
      <c r="C105" s="194" t="s">
        <v>94</v>
      </c>
      <c r="D105" s="1538">
        <f t="shared" si="94"/>
        <v>0</v>
      </c>
      <c r="E105" s="1539">
        <f t="shared" si="94"/>
        <v>0</v>
      </c>
      <c r="F105" s="259">
        <f t="shared" si="96"/>
        <v>0</v>
      </c>
      <c r="G105" s="259">
        <f t="shared" si="95"/>
        <v>0</v>
      </c>
      <c r="H105" s="258">
        <f t="shared" si="95"/>
        <v>0</v>
      </c>
      <c r="I105" s="372"/>
      <c r="J105" s="373"/>
      <c r="K105" s="373"/>
      <c r="L105" s="373"/>
      <c r="M105" s="374"/>
      <c r="N105" s="372"/>
      <c r="O105" s="373"/>
      <c r="P105" s="373"/>
      <c r="Q105" s="373"/>
      <c r="R105" s="374"/>
      <c r="S105" s="372"/>
      <c r="T105" s="373"/>
      <c r="U105" s="373"/>
      <c r="V105" s="373"/>
      <c r="W105" s="374"/>
      <c r="X105" s="372"/>
      <c r="Y105" s="373"/>
      <c r="Z105" s="373"/>
      <c r="AA105" s="373"/>
      <c r="AB105" s="374"/>
      <c r="AC105" s="372"/>
      <c r="AD105" s="373"/>
      <c r="AE105" s="373"/>
      <c r="AF105" s="373"/>
      <c r="AG105" s="374"/>
      <c r="AH105" s="372"/>
      <c r="AI105" s="373"/>
      <c r="AJ105" s="373"/>
      <c r="AK105" s="373"/>
      <c r="AL105" s="375"/>
      <c r="AM105" s="372"/>
      <c r="AN105" s="373"/>
      <c r="AO105" s="373"/>
      <c r="AP105" s="373"/>
      <c r="AQ105" s="374"/>
      <c r="AR105" s="370"/>
      <c r="BD105" s="174"/>
      <c r="BE105" s="174"/>
      <c r="BF105" s="174"/>
      <c r="BG105" s="174"/>
    </row>
    <row r="106" spans="1:59" ht="18" thickBot="1">
      <c r="A106" s="1652"/>
      <c r="B106" s="1700"/>
      <c r="C106" s="193" t="s">
        <v>95</v>
      </c>
      <c r="D106" s="612">
        <f t="shared" si="94"/>
        <v>0</v>
      </c>
      <c r="E106" s="1541">
        <f t="shared" si="94"/>
        <v>0</v>
      </c>
      <c r="F106" s="259">
        <f t="shared" si="96"/>
        <v>0</v>
      </c>
      <c r="G106" s="259">
        <f t="shared" si="95"/>
        <v>0</v>
      </c>
      <c r="H106" s="258">
        <f t="shared" si="95"/>
        <v>0</v>
      </c>
      <c r="I106" s="379"/>
      <c r="J106" s="380"/>
      <c r="K106" s="380"/>
      <c r="L106" s="380"/>
      <c r="M106" s="381"/>
      <c r="N106" s="379"/>
      <c r="O106" s="380"/>
      <c r="P106" s="380"/>
      <c r="Q106" s="380"/>
      <c r="R106" s="381"/>
      <c r="S106" s="379"/>
      <c r="T106" s="380"/>
      <c r="U106" s="380"/>
      <c r="V106" s="380"/>
      <c r="W106" s="381"/>
      <c r="X106" s="379"/>
      <c r="Y106" s="380"/>
      <c r="Z106" s="380"/>
      <c r="AA106" s="380"/>
      <c r="AB106" s="381"/>
      <c r="AC106" s="379"/>
      <c r="AD106" s="380"/>
      <c r="AE106" s="380"/>
      <c r="AF106" s="380"/>
      <c r="AG106" s="381"/>
      <c r="AH106" s="379"/>
      <c r="AI106" s="380"/>
      <c r="AJ106" s="380"/>
      <c r="AK106" s="380"/>
      <c r="AL106" s="382"/>
      <c r="AM106" s="379"/>
      <c r="AN106" s="380"/>
      <c r="AO106" s="380"/>
      <c r="AP106" s="380"/>
      <c r="AQ106" s="381"/>
      <c r="AR106" s="645"/>
    </row>
    <row r="107" spans="1:59" ht="17.25">
      <c r="A107" s="1653" t="s">
        <v>145</v>
      </c>
      <c r="B107" s="1645" t="s">
        <v>69</v>
      </c>
      <c r="C107" s="556" t="s">
        <v>43</v>
      </c>
      <c r="D107" s="234">
        <f>SUM(I107,N107,S107,X107,AC107,AH107,AM107)</f>
        <v>0</v>
      </c>
      <c r="E107" s="323">
        <f>SUM(J107,O107,T107,Y107,AD107,AI107,AN107)</f>
        <v>0</v>
      </c>
      <c r="F107" s="323">
        <f>G107+H107</f>
        <v>0</v>
      </c>
      <c r="G107" s="323">
        <f t="shared" ref="G107:H108" si="97">SUM(L107,Q107,V107,AA107,AF107,AK107,AP107)</f>
        <v>0</v>
      </c>
      <c r="H107" s="557">
        <f t="shared" si="97"/>
        <v>0</v>
      </c>
      <c r="I107" s="236">
        <f>SUM(I109,I111,I113,I115,I117,I119)</f>
        <v>0</v>
      </c>
      <c r="J107" s="237">
        <f>SUM(J109,J111,J113,J115,J117,J119)</f>
        <v>0</v>
      </c>
      <c r="K107" s="237">
        <f>L107+M107</f>
        <v>0</v>
      </c>
      <c r="L107" s="237">
        <f t="shared" ref="L107:M108" si="98">SUM(L109,L111,L113,L115,L117,L119)</f>
        <v>0</v>
      </c>
      <c r="M107" s="238">
        <f t="shared" si="98"/>
        <v>0</v>
      </c>
      <c r="N107" s="236">
        <f>SUM(N109,N111,N113,N115,N117,N119)</f>
        <v>0</v>
      </c>
      <c r="O107" s="237">
        <f>SUM(O109,O111,O113,O115,O117,O119)</f>
        <v>0</v>
      </c>
      <c r="P107" s="237">
        <f>Q107+R107</f>
        <v>0</v>
      </c>
      <c r="Q107" s="237">
        <f t="shared" ref="Q107:T108" si="99">SUM(Q109,Q111,Q113,Q115,Q117,Q119)</f>
        <v>0</v>
      </c>
      <c r="R107" s="238">
        <f t="shared" si="99"/>
        <v>0</v>
      </c>
      <c r="S107" s="236">
        <f>SUM(S109,S111,S113,S115,S117,S119)</f>
        <v>0</v>
      </c>
      <c r="T107" s="237">
        <f>SUM(T109,T111,T113,T115,T117,T119)</f>
        <v>0</v>
      </c>
      <c r="U107" s="237">
        <f>V107+W107</f>
        <v>0</v>
      </c>
      <c r="V107" s="237">
        <f t="shared" ref="V107:Y108" si="100">SUM(V109,V111,V113,V115,V117,V119)</f>
        <v>0</v>
      </c>
      <c r="W107" s="238">
        <f t="shared" si="100"/>
        <v>0</v>
      </c>
      <c r="X107" s="236">
        <f t="shared" si="100"/>
        <v>0</v>
      </c>
      <c r="Y107" s="237">
        <f t="shared" si="100"/>
        <v>0</v>
      </c>
      <c r="Z107" s="237">
        <f>AA107+AB107</f>
        <v>0</v>
      </c>
      <c r="AA107" s="237">
        <f t="shared" ref="AA107:AD108" si="101">SUM(AA109,AA111,AA113,AA115,AA117,AA119)</f>
        <v>0</v>
      </c>
      <c r="AB107" s="238">
        <f t="shared" si="101"/>
        <v>0</v>
      </c>
      <c r="AC107" s="236">
        <f t="shared" si="101"/>
        <v>0</v>
      </c>
      <c r="AD107" s="237">
        <f t="shared" si="101"/>
        <v>0</v>
      </c>
      <c r="AE107" s="237">
        <f>AF107+AG107</f>
        <v>0</v>
      </c>
      <c r="AF107" s="237">
        <f t="shared" ref="AF107:AI108" si="102">SUM(AF109,AF111,AF113,AF115,AF117,AF119)</f>
        <v>0</v>
      </c>
      <c r="AG107" s="238">
        <f t="shared" si="102"/>
        <v>0</v>
      </c>
      <c r="AH107" s="236">
        <f t="shared" si="102"/>
        <v>0</v>
      </c>
      <c r="AI107" s="237">
        <f t="shared" si="102"/>
        <v>0</v>
      </c>
      <c r="AJ107" s="237">
        <f>AK107+AL107</f>
        <v>0</v>
      </c>
      <c r="AK107" s="237">
        <f t="shared" ref="AK107:AN108" si="103">SUM(AK109,AK111,AK113,AK115,AK117,AK119)</f>
        <v>0</v>
      </c>
      <c r="AL107" s="238">
        <f t="shared" si="103"/>
        <v>0</v>
      </c>
      <c r="AM107" s="236">
        <f t="shared" si="103"/>
        <v>0</v>
      </c>
      <c r="AN107" s="237">
        <f t="shared" si="103"/>
        <v>0</v>
      </c>
      <c r="AO107" s="237">
        <f>AP107+AQ107</f>
        <v>0</v>
      </c>
      <c r="AP107" s="237">
        <f t="shared" ref="AP107:AR108" si="104">SUM(AP109,AP111,AP113,AP115,AP117,AP119)</f>
        <v>0</v>
      </c>
      <c r="AQ107" s="238">
        <f t="shared" si="104"/>
        <v>0</v>
      </c>
      <c r="AR107" s="646">
        <f t="shared" si="104"/>
        <v>0</v>
      </c>
    </row>
    <row r="108" spans="1:59" ht="17.25">
      <c r="A108" s="1654"/>
      <c r="B108" s="1646"/>
      <c r="C108" s="313" t="s">
        <v>44</v>
      </c>
      <c r="D108" s="240">
        <f>SUM(I108,N108,S108,X108,AC108,AH108,AM108)</f>
        <v>0</v>
      </c>
      <c r="E108" s="216">
        <f>SUM(J108,O108,T108,Y108,AD108,AI108,AN108)</f>
        <v>0</v>
      </c>
      <c r="F108" s="216">
        <f>G108+H108</f>
        <v>0</v>
      </c>
      <c r="G108" s="216">
        <f t="shared" si="97"/>
        <v>0</v>
      </c>
      <c r="H108" s="558">
        <f t="shared" si="97"/>
        <v>0</v>
      </c>
      <c r="I108" s="212">
        <f>SUM(I110,I112,I114,I116,I118,I120)</f>
        <v>0</v>
      </c>
      <c r="J108" s="211">
        <f>SUM(J110,J112,J114,J116,J118,J120)</f>
        <v>0</v>
      </c>
      <c r="K108" s="211">
        <f>L108+M108</f>
        <v>0</v>
      </c>
      <c r="L108" s="211">
        <f t="shared" si="98"/>
        <v>0</v>
      </c>
      <c r="M108" s="217">
        <f t="shared" si="98"/>
        <v>0</v>
      </c>
      <c r="N108" s="212">
        <f>SUM(N110,N112,N114,N116,N118,N120)</f>
        <v>0</v>
      </c>
      <c r="O108" s="211">
        <f>SUM(O110,O112,O114,O116,O118,O120)</f>
        <v>0</v>
      </c>
      <c r="P108" s="211">
        <f>Q108+R108</f>
        <v>0</v>
      </c>
      <c r="Q108" s="211">
        <f t="shared" si="99"/>
        <v>0</v>
      </c>
      <c r="R108" s="217">
        <f t="shared" si="99"/>
        <v>0</v>
      </c>
      <c r="S108" s="212">
        <f t="shared" si="99"/>
        <v>0</v>
      </c>
      <c r="T108" s="211">
        <f t="shared" si="99"/>
        <v>0</v>
      </c>
      <c r="U108" s="211">
        <f>V108+W108</f>
        <v>0</v>
      </c>
      <c r="V108" s="211">
        <f t="shared" si="100"/>
        <v>0</v>
      </c>
      <c r="W108" s="217">
        <f t="shared" si="100"/>
        <v>0</v>
      </c>
      <c r="X108" s="212">
        <f t="shared" si="100"/>
        <v>0</v>
      </c>
      <c r="Y108" s="211">
        <f t="shared" si="100"/>
        <v>0</v>
      </c>
      <c r="Z108" s="211">
        <f>AA108+AB108</f>
        <v>0</v>
      </c>
      <c r="AA108" s="211">
        <f t="shared" si="101"/>
        <v>0</v>
      </c>
      <c r="AB108" s="217">
        <f t="shared" si="101"/>
        <v>0</v>
      </c>
      <c r="AC108" s="212">
        <f t="shared" si="101"/>
        <v>0</v>
      </c>
      <c r="AD108" s="211">
        <f t="shared" si="101"/>
        <v>0</v>
      </c>
      <c r="AE108" s="211">
        <f>AF108+AG108</f>
        <v>0</v>
      </c>
      <c r="AF108" s="211">
        <f t="shared" si="102"/>
        <v>0</v>
      </c>
      <c r="AG108" s="217">
        <f t="shared" si="102"/>
        <v>0</v>
      </c>
      <c r="AH108" s="212">
        <f t="shared" si="102"/>
        <v>0</v>
      </c>
      <c r="AI108" s="211">
        <f t="shared" si="102"/>
        <v>0</v>
      </c>
      <c r="AJ108" s="211">
        <f>AK108+AL108</f>
        <v>0</v>
      </c>
      <c r="AK108" s="211">
        <f t="shared" si="103"/>
        <v>0</v>
      </c>
      <c r="AL108" s="217">
        <f t="shared" si="103"/>
        <v>0</v>
      </c>
      <c r="AM108" s="212">
        <f t="shared" si="103"/>
        <v>0</v>
      </c>
      <c r="AN108" s="211">
        <f t="shared" si="103"/>
        <v>0</v>
      </c>
      <c r="AO108" s="211">
        <f>AP108+AQ108</f>
        <v>0</v>
      </c>
      <c r="AP108" s="211">
        <f>SUM(AP110,AP112,AP114,AP116,AP118,AP120)</f>
        <v>0</v>
      </c>
      <c r="AQ108" s="217">
        <f t="shared" si="104"/>
        <v>0</v>
      </c>
      <c r="AR108" s="647">
        <f t="shared" si="104"/>
        <v>0</v>
      </c>
    </row>
    <row r="109" spans="1:59" s="49" customFormat="1" ht="15" customHeight="1">
      <c r="A109" s="1654"/>
      <c r="B109" s="1647" t="s">
        <v>70</v>
      </c>
      <c r="C109" s="545" t="s">
        <v>43</v>
      </c>
      <c r="D109" s="324">
        <f t="shared" ref="D109:E120" si="105">SUM(I109,N109,S109,X109,AC109,AH109,AM109)</f>
        <v>0</v>
      </c>
      <c r="E109" s="535">
        <f t="shared" si="105"/>
        <v>0</v>
      </c>
      <c r="F109" s="535">
        <f>G109+H109</f>
        <v>0</v>
      </c>
      <c r="G109" s="535">
        <f t="shared" ref="G109:H120" si="106">SUM(L109+Q109+V109+AA109+AF109+AK109+AP109)</f>
        <v>0</v>
      </c>
      <c r="H109" s="573">
        <f t="shared" si="106"/>
        <v>0</v>
      </c>
      <c r="I109" s="537"/>
      <c r="J109" s="538"/>
      <c r="K109" s="538"/>
      <c r="L109" s="538"/>
      <c r="M109" s="539"/>
      <c r="N109" s="537"/>
      <c r="O109" s="538"/>
      <c r="P109" s="538"/>
      <c r="Q109" s="538"/>
      <c r="R109" s="539"/>
      <c r="S109" s="537"/>
      <c r="T109" s="538"/>
      <c r="U109" s="538"/>
      <c r="V109" s="538"/>
      <c r="W109" s="539"/>
      <c r="X109" s="537"/>
      <c r="Y109" s="538"/>
      <c r="Z109" s="538"/>
      <c r="AA109" s="538"/>
      <c r="AB109" s="539"/>
      <c r="AC109" s="1494"/>
      <c r="AD109" s="540"/>
      <c r="AE109" s="540"/>
      <c r="AF109" s="540"/>
      <c r="AG109" s="541"/>
      <c r="AH109" s="1494"/>
      <c r="AI109" s="540"/>
      <c r="AJ109" s="540"/>
      <c r="AK109" s="540"/>
      <c r="AL109" s="541"/>
      <c r="AM109" s="1494"/>
      <c r="AN109" s="540"/>
      <c r="AO109" s="540"/>
      <c r="AP109" s="540"/>
      <c r="AQ109" s="541"/>
      <c r="AR109" s="729"/>
    </row>
    <row r="110" spans="1:59" s="49" customFormat="1" ht="15" customHeight="1">
      <c r="A110" s="1654"/>
      <c r="B110" s="1646"/>
      <c r="C110" s="546" t="s">
        <v>44</v>
      </c>
      <c r="D110" s="279">
        <f t="shared" si="105"/>
        <v>0</v>
      </c>
      <c r="E110" s="513">
        <f t="shared" si="105"/>
        <v>0</v>
      </c>
      <c r="F110" s="513">
        <f t="shared" ref="F110:F120" si="107">G110+H110</f>
        <v>0</v>
      </c>
      <c r="G110" s="513">
        <f t="shared" si="106"/>
        <v>0</v>
      </c>
      <c r="H110" s="569">
        <f t="shared" si="106"/>
        <v>0</v>
      </c>
      <c r="I110" s="570"/>
      <c r="J110" s="571"/>
      <c r="K110" s="571"/>
      <c r="L110" s="571"/>
      <c r="M110" s="572"/>
      <c r="N110" s="570"/>
      <c r="O110" s="571"/>
      <c r="P110" s="571"/>
      <c r="Q110" s="571"/>
      <c r="R110" s="572"/>
      <c r="S110" s="570"/>
      <c r="T110" s="571"/>
      <c r="U110" s="571"/>
      <c r="V110" s="571"/>
      <c r="W110" s="572"/>
      <c r="X110" s="570"/>
      <c r="Y110" s="571"/>
      <c r="Z110" s="571"/>
      <c r="AA110" s="571"/>
      <c r="AB110" s="572"/>
      <c r="AC110" s="1495"/>
      <c r="AD110" s="543"/>
      <c r="AE110" s="543"/>
      <c r="AF110" s="543"/>
      <c r="AG110" s="725"/>
      <c r="AH110" s="1498"/>
      <c r="AI110" s="574"/>
      <c r="AJ110" s="574"/>
      <c r="AK110" s="574"/>
      <c r="AL110" s="728"/>
      <c r="AM110" s="1495"/>
      <c r="AN110" s="543"/>
      <c r="AO110" s="543"/>
      <c r="AP110" s="543"/>
      <c r="AQ110" s="725"/>
      <c r="AR110" s="730"/>
    </row>
    <row r="111" spans="1:59" s="49" customFormat="1" ht="15" customHeight="1">
      <c r="A111" s="1654"/>
      <c r="B111" s="1647" t="s">
        <v>71</v>
      </c>
      <c r="C111" s="545" t="s">
        <v>43</v>
      </c>
      <c r="D111" s="324">
        <f t="shared" si="105"/>
        <v>0</v>
      </c>
      <c r="E111" s="535">
        <f t="shared" si="105"/>
        <v>0</v>
      </c>
      <c r="F111" s="535">
        <f t="shared" si="107"/>
        <v>0</v>
      </c>
      <c r="G111" s="535">
        <f t="shared" si="106"/>
        <v>0</v>
      </c>
      <c r="H111" s="573">
        <f t="shared" si="106"/>
        <v>0</v>
      </c>
      <c r="I111" s="537"/>
      <c r="J111" s="538"/>
      <c r="K111" s="538"/>
      <c r="L111" s="538"/>
      <c r="M111" s="539"/>
      <c r="N111" s="537"/>
      <c r="O111" s="538"/>
      <c r="P111" s="538"/>
      <c r="Q111" s="538"/>
      <c r="R111" s="539"/>
      <c r="S111" s="537"/>
      <c r="T111" s="538"/>
      <c r="U111" s="538"/>
      <c r="V111" s="538"/>
      <c r="W111" s="539"/>
      <c r="X111" s="537"/>
      <c r="Y111" s="538"/>
      <c r="Z111" s="538"/>
      <c r="AA111" s="538"/>
      <c r="AB111" s="539"/>
      <c r="AC111" s="1494"/>
      <c r="AD111" s="540"/>
      <c r="AE111" s="540"/>
      <c r="AF111" s="540"/>
      <c r="AG111" s="541"/>
      <c r="AH111" s="1494"/>
      <c r="AI111" s="540"/>
      <c r="AJ111" s="540"/>
      <c r="AK111" s="540"/>
      <c r="AL111" s="541"/>
      <c r="AM111" s="1494"/>
      <c r="AN111" s="540"/>
      <c r="AO111" s="540"/>
      <c r="AP111" s="540"/>
      <c r="AQ111" s="541"/>
      <c r="AR111" s="729"/>
    </row>
    <row r="112" spans="1:59" s="49" customFormat="1" ht="15" customHeight="1">
      <c r="A112" s="1654"/>
      <c r="B112" s="1646"/>
      <c r="C112" s="546" t="s">
        <v>44</v>
      </c>
      <c r="D112" s="251">
        <f t="shared" si="105"/>
        <v>0</v>
      </c>
      <c r="E112" s="268">
        <f t="shared" si="105"/>
        <v>0</v>
      </c>
      <c r="F112" s="268">
        <f t="shared" si="107"/>
        <v>0</v>
      </c>
      <c r="G112" s="268">
        <f t="shared" si="106"/>
        <v>0</v>
      </c>
      <c r="H112" s="269">
        <f t="shared" si="106"/>
        <v>0</v>
      </c>
      <c r="I112" s="578"/>
      <c r="J112" s="579"/>
      <c r="K112" s="579"/>
      <c r="L112" s="579"/>
      <c r="M112" s="580"/>
      <c r="N112" s="578"/>
      <c r="O112" s="579"/>
      <c r="P112" s="579"/>
      <c r="Q112" s="579"/>
      <c r="R112" s="580"/>
      <c r="S112" s="578"/>
      <c r="T112" s="579"/>
      <c r="U112" s="579"/>
      <c r="V112" s="579"/>
      <c r="W112" s="580"/>
      <c r="X112" s="578"/>
      <c r="Y112" s="579"/>
      <c r="Z112" s="579"/>
      <c r="AA112" s="579"/>
      <c r="AB112" s="580"/>
      <c r="AC112" s="1496"/>
      <c r="AD112" s="585"/>
      <c r="AE112" s="585"/>
      <c r="AF112" s="585"/>
      <c r="AG112" s="726"/>
      <c r="AH112" s="1496"/>
      <c r="AI112" s="585"/>
      <c r="AJ112" s="585"/>
      <c r="AK112" s="585"/>
      <c r="AL112" s="726"/>
      <c r="AM112" s="1496"/>
      <c r="AN112" s="585"/>
      <c r="AO112" s="585"/>
      <c r="AP112" s="585"/>
      <c r="AQ112" s="726"/>
      <c r="AR112" s="731"/>
    </row>
    <row r="113" spans="1:44" s="49" customFormat="1" ht="15" customHeight="1">
      <c r="A113" s="1654"/>
      <c r="B113" s="1647" t="s">
        <v>72</v>
      </c>
      <c r="C113" s="545" t="s">
        <v>43</v>
      </c>
      <c r="D113" s="324">
        <f t="shared" si="105"/>
        <v>0</v>
      </c>
      <c r="E113" s="535">
        <f t="shared" si="105"/>
        <v>0</v>
      </c>
      <c r="F113" s="535">
        <f t="shared" si="107"/>
        <v>0</v>
      </c>
      <c r="G113" s="535">
        <f t="shared" si="106"/>
        <v>0</v>
      </c>
      <c r="H113" s="573">
        <f t="shared" si="106"/>
        <v>0</v>
      </c>
      <c r="I113" s="537"/>
      <c r="J113" s="538"/>
      <c r="K113" s="538"/>
      <c r="L113" s="538"/>
      <c r="M113" s="539"/>
      <c r="N113" s="537"/>
      <c r="O113" s="538"/>
      <c r="P113" s="538"/>
      <c r="Q113" s="538"/>
      <c r="R113" s="539"/>
      <c r="S113" s="537"/>
      <c r="T113" s="538"/>
      <c r="U113" s="538"/>
      <c r="V113" s="538"/>
      <c r="W113" s="539"/>
      <c r="X113" s="537"/>
      <c r="Y113" s="538"/>
      <c r="Z113" s="538"/>
      <c r="AA113" s="538"/>
      <c r="AB113" s="539"/>
      <c r="AC113" s="1494"/>
      <c r="AD113" s="540"/>
      <c r="AE113" s="540"/>
      <c r="AF113" s="540"/>
      <c r="AG113" s="541"/>
      <c r="AH113" s="1494"/>
      <c r="AI113" s="540"/>
      <c r="AJ113" s="540"/>
      <c r="AK113" s="540"/>
      <c r="AL113" s="541"/>
      <c r="AM113" s="1494"/>
      <c r="AN113" s="540"/>
      <c r="AO113" s="540"/>
      <c r="AP113" s="540"/>
      <c r="AQ113" s="541"/>
      <c r="AR113" s="729"/>
    </row>
    <row r="114" spans="1:44" s="49" customFormat="1" ht="15" customHeight="1">
      <c r="A114" s="1654"/>
      <c r="B114" s="1646"/>
      <c r="C114" s="546" t="s">
        <v>44</v>
      </c>
      <c r="D114" s="279">
        <f t="shared" si="105"/>
        <v>0</v>
      </c>
      <c r="E114" s="513">
        <f t="shared" si="105"/>
        <v>0</v>
      </c>
      <c r="F114" s="513">
        <f t="shared" si="107"/>
        <v>0</v>
      </c>
      <c r="G114" s="513">
        <f t="shared" si="106"/>
        <v>0</v>
      </c>
      <c r="H114" s="569">
        <f t="shared" si="106"/>
        <v>0</v>
      </c>
      <c r="I114" s="570"/>
      <c r="J114" s="571"/>
      <c r="K114" s="571"/>
      <c r="L114" s="571"/>
      <c r="M114" s="572"/>
      <c r="N114" s="570"/>
      <c r="O114" s="571"/>
      <c r="P114" s="571"/>
      <c r="Q114" s="571"/>
      <c r="R114" s="572"/>
      <c r="S114" s="570"/>
      <c r="T114" s="571"/>
      <c r="U114" s="571"/>
      <c r="V114" s="571"/>
      <c r="W114" s="572"/>
      <c r="X114" s="570"/>
      <c r="Y114" s="571"/>
      <c r="Z114" s="571"/>
      <c r="AA114" s="571"/>
      <c r="AB114" s="572"/>
      <c r="AC114" s="1495"/>
      <c r="AD114" s="543"/>
      <c r="AE114" s="543"/>
      <c r="AF114" s="543"/>
      <c r="AG114" s="725"/>
      <c r="AH114" s="1495"/>
      <c r="AI114" s="543"/>
      <c r="AJ114" s="543"/>
      <c r="AK114" s="543"/>
      <c r="AL114" s="725"/>
      <c r="AM114" s="1495"/>
      <c r="AN114" s="543"/>
      <c r="AO114" s="543"/>
      <c r="AP114" s="543"/>
      <c r="AQ114" s="725"/>
      <c r="AR114" s="730"/>
    </row>
    <row r="115" spans="1:44" s="49" customFormat="1" ht="15" customHeight="1">
      <c r="A115" s="1654"/>
      <c r="B115" s="1647" t="s">
        <v>73</v>
      </c>
      <c r="C115" s="545" t="s">
        <v>43</v>
      </c>
      <c r="D115" s="242">
        <f t="shared" si="105"/>
        <v>0</v>
      </c>
      <c r="E115" s="259">
        <f t="shared" si="105"/>
        <v>0</v>
      </c>
      <c r="F115" s="259">
        <f t="shared" si="107"/>
        <v>0</v>
      </c>
      <c r="G115" s="259">
        <f t="shared" si="106"/>
        <v>0</v>
      </c>
      <c r="H115" s="260">
        <f t="shared" si="106"/>
        <v>0</v>
      </c>
      <c r="I115" s="383"/>
      <c r="J115" s="384"/>
      <c r="K115" s="384"/>
      <c r="L115" s="384"/>
      <c r="M115" s="385"/>
      <c r="N115" s="383"/>
      <c r="O115" s="384"/>
      <c r="P115" s="384"/>
      <c r="Q115" s="384"/>
      <c r="R115" s="385"/>
      <c r="S115" s="383"/>
      <c r="T115" s="384"/>
      <c r="U115" s="384"/>
      <c r="V115" s="384"/>
      <c r="W115" s="385"/>
      <c r="X115" s="383"/>
      <c r="Y115" s="384"/>
      <c r="Z115" s="384"/>
      <c r="AA115" s="384"/>
      <c r="AB115" s="385"/>
      <c r="AC115" s="1497"/>
      <c r="AD115" s="386"/>
      <c r="AE115" s="386"/>
      <c r="AF115" s="386"/>
      <c r="AG115" s="387"/>
      <c r="AH115" s="1497"/>
      <c r="AI115" s="386"/>
      <c r="AJ115" s="386"/>
      <c r="AK115" s="386"/>
      <c r="AL115" s="387"/>
      <c r="AM115" s="1497"/>
      <c r="AN115" s="386"/>
      <c r="AO115" s="386"/>
      <c r="AP115" s="386"/>
      <c r="AQ115" s="387"/>
      <c r="AR115" s="732"/>
    </row>
    <row r="116" spans="1:44" s="49" customFormat="1" ht="15" customHeight="1">
      <c r="A116" s="1654"/>
      <c r="B116" s="1646"/>
      <c r="C116" s="546" t="s">
        <v>44</v>
      </c>
      <c r="D116" s="251">
        <f t="shared" si="105"/>
        <v>0</v>
      </c>
      <c r="E116" s="268">
        <f t="shared" si="105"/>
        <v>0</v>
      </c>
      <c r="F116" s="268">
        <f t="shared" si="107"/>
        <v>0</v>
      </c>
      <c r="G116" s="268">
        <f t="shared" si="106"/>
        <v>0</v>
      </c>
      <c r="H116" s="269">
        <f t="shared" si="106"/>
        <v>0</v>
      </c>
      <c r="I116" s="578"/>
      <c r="J116" s="579"/>
      <c r="K116" s="579"/>
      <c r="L116" s="579"/>
      <c r="M116" s="580"/>
      <c r="N116" s="578"/>
      <c r="O116" s="579"/>
      <c r="P116" s="579"/>
      <c r="Q116" s="579"/>
      <c r="R116" s="580"/>
      <c r="S116" s="578"/>
      <c r="T116" s="579"/>
      <c r="U116" s="579"/>
      <c r="V116" s="579"/>
      <c r="W116" s="580"/>
      <c r="X116" s="578"/>
      <c r="Y116" s="579"/>
      <c r="Z116" s="579"/>
      <c r="AA116" s="579"/>
      <c r="AB116" s="580"/>
      <c r="AC116" s="1496"/>
      <c r="AD116" s="585"/>
      <c r="AE116" s="585"/>
      <c r="AF116" s="585"/>
      <c r="AG116" s="726"/>
      <c r="AH116" s="1496"/>
      <c r="AI116" s="585"/>
      <c r="AJ116" s="585"/>
      <c r="AK116" s="585"/>
      <c r="AL116" s="726"/>
      <c r="AM116" s="1496"/>
      <c r="AN116" s="585"/>
      <c r="AO116" s="585"/>
      <c r="AP116" s="585"/>
      <c r="AQ116" s="726"/>
      <c r="AR116" s="731"/>
    </row>
    <row r="117" spans="1:44" s="49" customFormat="1" ht="15" customHeight="1">
      <c r="A117" s="1654"/>
      <c r="B117" s="1647" t="s">
        <v>74</v>
      </c>
      <c r="C117" s="545" t="s">
        <v>43</v>
      </c>
      <c r="D117" s="324">
        <f>SUM(I117,N117,S117,X117,AC117,AH117,AM117)</f>
        <v>0</v>
      </c>
      <c r="E117" s="535">
        <f>SUM(J117,O117,T117,Y117,AD117,AI117,AN117)</f>
        <v>0</v>
      </c>
      <c r="F117" s="535">
        <f t="shared" si="107"/>
        <v>0</v>
      </c>
      <c r="G117" s="535">
        <f t="shared" si="106"/>
        <v>0</v>
      </c>
      <c r="H117" s="573">
        <f t="shared" si="106"/>
        <v>0</v>
      </c>
      <c r="I117" s="537"/>
      <c r="J117" s="538"/>
      <c r="K117" s="538"/>
      <c r="L117" s="538"/>
      <c r="M117" s="539"/>
      <c r="N117" s="537"/>
      <c r="O117" s="538"/>
      <c r="P117" s="538"/>
      <c r="Q117" s="538"/>
      <c r="R117" s="539"/>
      <c r="S117" s="537"/>
      <c r="T117" s="538"/>
      <c r="U117" s="538"/>
      <c r="V117" s="538"/>
      <c r="W117" s="539"/>
      <c r="X117" s="537"/>
      <c r="Y117" s="538"/>
      <c r="Z117" s="538"/>
      <c r="AA117" s="538"/>
      <c r="AB117" s="539"/>
      <c r="AC117" s="1494"/>
      <c r="AD117" s="540"/>
      <c r="AE117" s="540"/>
      <c r="AF117" s="540"/>
      <c r="AG117" s="541"/>
      <c r="AH117" s="1494"/>
      <c r="AI117" s="540"/>
      <c r="AJ117" s="540"/>
      <c r="AK117" s="540"/>
      <c r="AL117" s="541"/>
      <c r="AM117" s="1494"/>
      <c r="AN117" s="540"/>
      <c r="AO117" s="354"/>
      <c r="AP117" s="540"/>
      <c r="AQ117" s="541"/>
      <c r="AR117" s="729"/>
    </row>
    <row r="118" spans="1:44" s="49" customFormat="1" ht="15" customHeight="1">
      <c r="A118" s="1654"/>
      <c r="B118" s="1646"/>
      <c r="C118" s="546" t="s">
        <v>44</v>
      </c>
      <c r="D118" s="279">
        <f>SUM(I118,N118,S118,X118,AC118,AH118,AM118)</f>
        <v>0</v>
      </c>
      <c r="E118" s="513">
        <f>SUM(J118,O118,T118,Y118,AD118,AI118,AN118)</f>
        <v>0</v>
      </c>
      <c r="F118" s="513">
        <f t="shared" si="107"/>
        <v>0</v>
      </c>
      <c r="G118" s="513">
        <f t="shared" si="106"/>
        <v>0</v>
      </c>
      <c r="H118" s="569">
        <f t="shared" si="106"/>
        <v>0</v>
      </c>
      <c r="I118" s="570"/>
      <c r="J118" s="571"/>
      <c r="K118" s="571"/>
      <c r="L118" s="571"/>
      <c r="M118" s="572"/>
      <c r="N118" s="570"/>
      <c r="O118" s="571"/>
      <c r="P118" s="571"/>
      <c r="Q118" s="571"/>
      <c r="R118" s="572"/>
      <c r="S118" s="570"/>
      <c r="T118" s="571"/>
      <c r="U118" s="571"/>
      <c r="V118" s="571"/>
      <c r="W118" s="572"/>
      <c r="X118" s="570"/>
      <c r="Y118" s="571"/>
      <c r="Z118" s="571"/>
      <c r="AA118" s="571"/>
      <c r="AB118" s="572"/>
      <c r="AC118" s="1498"/>
      <c r="AD118" s="574"/>
      <c r="AE118" s="574"/>
      <c r="AF118" s="543"/>
      <c r="AG118" s="725"/>
      <c r="AH118" s="1495"/>
      <c r="AI118" s="543"/>
      <c r="AJ118" s="543"/>
      <c r="AK118" s="543"/>
      <c r="AL118" s="725"/>
      <c r="AM118" s="1498"/>
      <c r="AN118" s="574"/>
      <c r="AO118" s="413"/>
      <c r="AP118" s="584"/>
      <c r="AQ118" s="728"/>
      <c r="AR118" s="730"/>
    </row>
    <row r="119" spans="1:44" s="49" customFormat="1" ht="15" customHeight="1">
      <c r="A119" s="1654"/>
      <c r="B119" s="1648" t="s">
        <v>75</v>
      </c>
      <c r="C119" s="545" t="s">
        <v>43</v>
      </c>
      <c r="D119" s="242">
        <f t="shared" si="105"/>
        <v>0</v>
      </c>
      <c r="E119" s="259">
        <f t="shared" si="105"/>
        <v>0</v>
      </c>
      <c r="F119" s="259">
        <f t="shared" si="107"/>
        <v>0</v>
      </c>
      <c r="G119" s="259">
        <f t="shared" si="106"/>
        <v>0</v>
      </c>
      <c r="H119" s="260">
        <f t="shared" si="106"/>
        <v>0</v>
      </c>
      <c r="I119" s="383"/>
      <c r="J119" s="384"/>
      <c r="K119" s="384"/>
      <c r="L119" s="384"/>
      <c r="M119" s="385"/>
      <c r="N119" s="383"/>
      <c r="O119" s="384"/>
      <c r="P119" s="384"/>
      <c r="Q119" s="384"/>
      <c r="R119" s="385"/>
      <c r="S119" s="383"/>
      <c r="T119" s="384"/>
      <c r="U119" s="384"/>
      <c r="V119" s="384"/>
      <c r="W119" s="385"/>
      <c r="X119" s="383"/>
      <c r="Y119" s="384"/>
      <c r="Z119" s="384"/>
      <c r="AA119" s="384"/>
      <c r="AB119" s="385"/>
      <c r="AC119" s="1497"/>
      <c r="AD119" s="386"/>
      <c r="AE119" s="386"/>
      <c r="AF119" s="386"/>
      <c r="AG119" s="387"/>
      <c r="AH119" s="1497"/>
      <c r="AI119" s="386"/>
      <c r="AJ119" s="386"/>
      <c r="AK119" s="386"/>
      <c r="AL119" s="387"/>
      <c r="AM119" s="1497"/>
      <c r="AN119" s="386"/>
      <c r="AO119" s="386"/>
      <c r="AP119" s="386"/>
      <c r="AQ119" s="387"/>
      <c r="AR119" s="732"/>
    </row>
    <row r="120" spans="1:44" s="49" customFormat="1" ht="15" customHeight="1" thickBot="1">
      <c r="A120" s="1655"/>
      <c r="B120" s="1649"/>
      <c r="C120" s="547" t="s">
        <v>44</v>
      </c>
      <c r="D120" s="575">
        <f t="shared" si="105"/>
        <v>0</v>
      </c>
      <c r="E120" s="576">
        <f t="shared" si="105"/>
        <v>0</v>
      </c>
      <c r="F120" s="576">
        <f t="shared" si="107"/>
        <v>0</v>
      </c>
      <c r="G120" s="576">
        <f t="shared" si="106"/>
        <v>0</v>
      </c>
      <c r="H120" s="577">
        <f t="shared" si="106"/>
        <v>0</v>
      </c>
      <c r="I120" s="578"/>
      <c r="J120" s="579"/>
      <c r="K120" s="579"/>
      <c r="L120" s="579"/>
      <c r="M120" s="580"/>
      <c r="N120" s="581"/>
      <c r="O120" s="582"/>
      <c r="P120" s="582"/>
      <c r="Q120" s="582"/>
      <c r="R120" s="583"/>
      <c r="S120" s="570"/>
      <c r="T120" s="571"/>
      <c r="U120" s="571"/>
      <c r="V120" s="571"/>
      <c r="W120" s="572"/>
      <c r="X120" s="570"/>
      <c r="Y120" s="571"/>
      <c r="Z120" s="571"/>
      <c r="AA120" s="571"/>
      <c r="AB120" s="572"/>
      <c r="AC120" s="1498"/>
      <c r="AD120" s="574"/>
      <c r="AE120" s="574"/>
      <c r="AF120" s="574"/>
      <c r="AG120" s="727"/>
      <c r="AH120" s="1495"/>
      <c r="AI120" s="543"/>
      <c r="AJ120" s="543"/>
      <c r="AK120" s="543"/>
      <c r="AL120" s="725"/>
      <c r="AM120" s="1548"/>
      <c r="AN120" s="584"/>
      <c r="AO120" s="584"/>
      <c r="AP120" s="584"/>
      <c r="AQ120" s="727"/>
      <c r="AR120" s="730"/>
    </row>
    <row r="121" spans="1:44" ht="17.25" customHeight="1">
      <c r="A121" s="1650" t="s">
        <v>159</v>
      </c>
      <c r="B121" s="1645" t="s">
        <v>69</v>
      </c>
      <c r="C121" s="183" t="s">
        <v>43</v>
      </c>
      <c r="D121" s="548">
        <f t="shared" ref="D121:E123" si="108">SUM(I121,N121,S121,X121,AC121,AH121,AM121)</f>
        <v>0</v>
      </c>
      <c r="E121" s="549">
        <f t="shared" si="108"/>
        <v>0</v>
      </c>
      <c r="F121" s="549">
        <f>G121+H121</f>
        <v>0</v>
      </c>
      <c r="G121" s="549">
        <f t="shared" ref="G121:H122" si="109">SUM(L121,Q121,V121,AA121,AF121,AK121,AP121)</f>
        <v>0</v>
      </c>
      <c r="H121" s="550">
        <f t="shared" si="109"/>
        <v>0</v>
      </c>
      <c r="I121" s="236">
        <f>SUM(I123,I125,I127,I129,I131,I133)</f>
        <v>0</v>
      </c>
      <c r="J121" s="237">
        <f>SUM(J123,J125,J127,J129,J131,J133)</f>
        <v>0</v>
      </c>
      <c r="K121" s="237">
        <f t="shared" ref="K121:K122" si="110">L121+M121</f>
        <v>0</v>
      </c>
      <c r="L121" s="237">
        <f t="shared" ref="L121:M122" si="111">SUM(L123,L125,L127,L129,L131,L133)</f>
        <v>0</v>
      </c>
      <c r="M121" s="560">
        <f t="shared" si="111"/>
        <v>0</v>
      </c>
      <c r="N121" s="551">
        <f>SUM(N123,N125,N127,N129,N131,N133)</f>
        <v>0</v>
      </c>
      <c r="O121" s="552">
        <f>SUM(O123,O125,O127,O129,O131,O133)</f>
        <v>0</v>
      </c>
      <c r="P121" s="552">
        <f>Q121+R121</f>
        <v>0</v>
      </c>
      <c r="Q121" s="552">
        <f t="shared" ref="Q121:T122" si="112">SUM(Q123,Q125,Q127,Q129,Q131,Q133)</f>
        <v>0</v>
      </c>
      <c r="R121" s="554">
        <f t="shared" si="112"/>
        <v>0</v>
      </c>
      <c r="S121" s="551">
        <f>SUM(S123,S125,S127,S129,S131,S133)</f>
        <v>0</v>
      </c>
      <c r="T121" s="552">
        <f>SUM(T123,T125,T127,T129,T131,T133)</f>
        <v>0</v>
      </c>
      <c r="U121" s="552">
        <f>V121+W121</f>
        <v>0</v>
      </c>
      <c r="V121" s="552">
        <f t="shared" ref="V121:Y122" si="113">SUM(V123,V125,V127,V129,V131,V133)</f>
        <v>0</v>
      </c>
      <c r="W121" s="553">
        <f t="shared" si="113"/>
        <v>0</v>
      </c>
      <c r="X121" s="551">
        <f t="shared" si="113"/>
        <v>0</v>
      </c>
      <c r="Y121" s="552">
        <f t="shared" si="113"/>
        <v>0</v>
      </c>
      <c r="Z121" s="552">
        <f>AA121+AB121</f>
        <v>0</v>
      </c>
      <c r="AA121" s="552">
        <f t="shared" ref="AA121:AD122" si="114">SUM(AA123,AA125,AA127,AA129,AA131,AA133)</f>
        <v>0</v>
      </c>
      <c r="AB121" s="554">
        <f t="shared" si="114"/>
        <v>0</v>
      </c>
      <c r="AC121" s="551">
        <f t="shared" si="114"/>
        <v>0</v>
      </c>
      <c r="AD121" s="552">
        <f t="shared" si="114"/>
        <v>0</v>
      </c>
      <c r="AE121" s="552">
        <f>AF121+AG121</f>
        <v>0</v>
      </c>
      <c r="AF121" s="552">
        <f t="shared" ref="AF121:AI122" si="115">SUM(AF123,AF125,AF127,AF129,AF131,AF133)</f>
        <v>0</v>
      </c>
      <c r="AG121" s="553">
        <f t="shared" si="115"/>
        <v>0</v>
      </c>
      <c r="AH121" s="551">
        <f t="shared" si="115"/>
        <v>0</v>
      </c>
      <c r="AI121" s="552">
        <f t="shared" si="115"/>
        <v>0</v>
      </c>
      <c r="AJ121" s="552">
        <f>AK121+AL121</f>
        <v>0</v>
      </c>
      <c r="AK121" s="552">
        <f t="shared" ref="AK121:AN122" si="116">SUM(AK123,AK125,AK127,AK129,AK131,AK133)</f>
        <v>0</v>
      </c>
      <c r="AL121" s="554">
        <f t="shared" si="116"/>
        <v>0</v>
      </c>
      <c r="AM121" s="551">
        <f t="shared" si="116"/>
        <v>0</v>
      </c>
      <c r="AN121" s="552">
        <f t="shared" si="116"/>
        <v>0</v>
      </c>
      <c r="AO121" s="552">
        <f>AP121+AQ121</f>
        <v>0</v>
      </c>
      <c r="AP121" s="552">
        <f t="shared" ref="AP121:AR122" si="117">SUM(AP123,AP125,AP127,AP129,AP131,AP133)</f>
        <v>0</v>
      </c>
      <c r="AQ121" s="553">
        <f t="shared" si="117"/>
        <v>0</v>
      </c>
      <c r="AR121" s="555">
        <f t="shared" si="117"/>
        <v>0</v>
      </c>
    </row>
    <row r="122" spans="1:44" ht="17.25">
      <c r="A122" s="1651"/>
      <c r="B122" s="1646"/>
      <c r="C122" s="40" t="s">
        <v>44</v>
      </c>
      <c r="D122" s="240">
        <f t="shared" si="108"/>
        <v>0</v>
      </c>
      <c r="E122" s="216">
        <f t="shared" si="108"/>
        <v>0</v>
      </c>
      <c r="F122" s="216">
        <f>G122+H122</f>
        <v>0</v>
      </c>
      <c r="G122" s="216">
        <f t="shared" si="109"/>
        <v>0</v>
      </c>
      <c r="H122" s="241">
        <f t="shared" si="109"/>
        <v>0</v>
      </c>
      <c r="I122" s="559">
        <f>SUM(I124,I126,I128,I130,I132,I134)</f>
        <v>0</v>
      </c>
      <c r="J122" s="1526">
        <f>SUM(J124,J126,J128,J130,J132,J134)</f>
        <v>0</v>
      </c>
      <c r="K122" s="504">
        <f t="shared" si="110"/>
        <v>0</v>
      </c>
      <c r="L122" s="504">
        <f t="shared" si="111"/>
        <v>0</v>
      </c>
      <c r="M122" s="561">
        <f t="shared" si="111"/>
        <v>0</v>
      </c>
      <c r="N122" s="212">
        <f>SUM(N124,N126,N128,N130,N132,N134)</f>
        <v>0</v>
      </c>
      <c r="O122" s="211">
        <f>SUM(O124,O126,O128,O130,O132,O134)</f>
        <v>0</v>
      </c>
      <c r="P122" s="211">
        <f>Q122+R122</f>
        <v>0</v>
      </c>
      <c r="Q122" s="211">
        <f t="shared" si="112"/>
        <v>0</v>
      </c>
      <c r="R122" s="217">
        <f t="shared" si="112"/>
        <v>0</v>
      </c>
      <c r="S122" s="212">
        <f t="shared" si="112"/>
        <v>0</v>
      </c>
      <c r="T122" s="211">
        <f t="shared" si="112"/>
        <v>0</v>
      </c>
      <c r="U122" s="211">
        <f>V122+W122</f>
        <v>0</v>
      </c>
      <c r="V122" s="211">
        <f t="shared" si="113"/>
        <v>0</v>
      </c>
      <c r="W122" s="213">
        <f t="shared" si="113"/>
        <v>0</v>
      </c>
      <c r="X122" s="212">
        <f t="shared" si="113"/>
        <v>0</v>
      </c>
      <c r="Y122" s="211">
        <f t="shared" si="113"/>
        <v>0</v>
      </c>
      <c r="Z122" s="211">
        <f>AA122+AB122</f>
        <v>0</v>
      </c>
      <c r="AA122" s="211">
        <f t="shared" si="114"/>
        <v>0</v>
      </c>
      <c r="AB122" s="217">
        <f t="shared" si="114"/>
        <v>0</v>
      </c>
      <c r="AC122" s="212">
        <f t="shared" si="114"/>
        <v>0</v>
      </c>
      <c r="AD122" s="211">
        <f t="shared" si="114"/>
        <v>0</v>
      </c>
      <c r="AE122" s="211">
        <f>AF122+AG122</f>
        <v>0</v>
      </c>
      <c r="AF122" s="211">
        <f t="shared" si="115"/>
        <v>0</v>
      </c>
      <c r="AG122" s="213">
        <f t="shared" si="115"/>
        <v>0</v>
      </c>
      <c r="AH122" s="212">
        <f t="shared" si="115"/>
        <v>0</v>
      </c>
      <c r="AI122" s="211">
        <f t="shared" si="115"/>
        <v>0</v>
      </c>
      <c r="AJ122" s="211">
        <f>AK122+AL122</f>
        <v>0</v>
      </c>
      <c r="AK122" s="211">
        <f t="shared" si="116"/>
        <v>0</v>
      </c>
      <c r="AL122" s="217">
        <f t="shared" si="116"/>
        <v>0</v>
      </c>
      <c r="AM122" s="212">
        <f t="shared" si="116"/>
        <v>0</v>
      </c>
      <c r="AN122" s="211">
        <f t="shared" si="116"/>
        <v>0</v>
      </c>
      <c r="AO122" s="211">
        <f>AP122+AQ122</f>
        <v>0</v>
      </c>
      <c r="AP122" s="211">
        <f t="shared" si="117"/>
        <v>0</v>
      </c>
      <c r="AQ122" s="213">
        <f t="shared" si="117"/>
        <v>0</v>
      </c>
      <c r="AR122" s="369">
        <f t="shared" si="117"/>
        <v>0</v>
      </c>
    </row>
    <row r="123" spans="1:44" ht="17.25">
      <c r="A123" s="1651"/>
      <c r="B123" s="1701" t="s">
        <v>70</v>
      </c>
      <c r="C123" s="38" t="s">
        <v>43</v>
      </c>
      <c r="D123" s="324">
        <f t="shared" si="108"/>
        <v>0</v>
      </c>
      <c r="E123" s="535">
        <f t="shared" si="108"/>
        <v>0</v>
      </c>
      <c r="F123" s="535">
        <f>G123+H123</f>
        <v>0</v>
      </c>
      <c r="G123" s="535">
        <f t="shared" ref="G123:H134" si="118">SUM(L123+Q123+V123+AA123+AF123+AK123+AP123)</f>
        <v>0</v>
      </c>
      <c r="H123" s="536">
        <f t="shared" si="118"/>
        <v>0</v>
      </c>
      <c r="I123" s="877"/>
      <c r="J123" s="878"/>
      <c r="K123" s="878"/>
      <c r="L123" s="878"/>
      <c r="M123" s="879"/>
      <c r="N123" s="877"/>
      <c r="O123" s="878"/>
      <c r="P123" s="878"/>
      <c r="Q123" s="878"/>
      <c r="R123" s="879"/>
      <c r="S123" s="877"/>
      <c r="T123" s="878"/>
      <c r="U123" s="878"/>
      <c r="V123" s="878"/>
      <c r="W123" s="879"/>
      <c r="X123" s="877"/>
      <c r="Y123" s="878"/>
      <c r="Z123" s="878"/>
      <c r="AA123" s="878"/>
      <c r="AB123" s="879"/>
      <c r="AC123" s="877"/>
      <c r="AD123" s="878"/>
      <c r="AE123" s="878"/>
      <c r="AF123" s="878"/>
      <c r="AG123" s="879"/>
      <c r="AH123" s="877"/>
      <c r="AI123" s="878"/>
      <c r="AJ123" s="878"/>
      <c r="AK123" s="878"/>
      <c r="AL123" s="879"/>
      <c r="AM123" s="877"/>
      <c r="AN123" s="878"/>
      <c r="AO123" s="878"/>
      <c r="AP123" s="878"/>
      <c r="AQ123" s="902"/>
      <c r="AR123" s="898"/>
    </row>
    <row r="124" spans="1:44" ht="17.25">
      <c r="A124" s="1651"/>
      <c r="B124" s="1646"/>
      <c r="C124" s="39" t="s">
        <v>44</v>
      </c>
      <c r="D124" s="279">
        <f t="shared" ref="D124:E134" si="119">SUM(I124,N124,S124,X124,AC124,AH124,AM124)</f>
        <v>0</v>
      </c>
      <c r="E124" s="513">
        <f t="shared" si="119"/>
        <v>0</v>
      </c>
      <c r="F124" s="525">
        <f t="shared" ref="F124:F134" si="120">G124+H124</f>
        <v>0</v>
      </c>
      <c r="G124" s="525">
        <f t="shared" si="118"/>
        <v>0</v>
      </c>
      <c r="H124" s="526">
        <f t="shared" si="118"/>
        <v>0</v>
      </c>
      <c r="I124" s="880"/>
      <c r="J124" s="882"/>
      <c r="K124" s="881"/>
      <c r="L124" s="882"/>
      <c r="M124" s="883"/>
      <c r="N124" s="880"/>
      <c r="O124" s="882"/>
      <c r="P124" s="881"/>
      <c r="Q124" s="882"/>
      <c r="R124" s="883"/>
      <c r="S124" s="880"/>
      <c r="T124" s="882"/>
      <c r="U124" s="881"/>
      <c r="V124" s="882"/>
      <c r="W124" s="883"/>
      <c r="X124" s="880"/>
      <c r="Y124" s="882"/>
      <c r="Z124" s="881"/>
      <c r="AA124" s="882"/>
      <c r="AB124" s="883"/>
      <c r="AC124" s="880"/>
      <c r="AD124" s="882"/>
      <c r="AE124" s="881"/>
      <c r="AF124" s="882"/>
      <c r="AG124" s="883"/>
      <c r="AH124" s="880"/>
      <c r="AI124" s="882"/>
      <c r="AJ124" s="881"/>
      <c r="AK124" s="882"/>
      <c r="AL124" s="883"/>
      <c r="AM124" s="880"/>
      <c r="AN124" s="882"/>
      <c r="AO124" s="881"/>
      <c r="AP124" s="882"/>
      <c r="AQ124" s="903"/>
      <c r="AR124" s="899"/>
    </row>
    <row r="125" spans="1:44" ht="17.25">
      <c r="A125" s="1651"/>
      <c r="B125" s="1701" t="s">
        <v>71</v>
      </c>
      <c r="C125" s="38" t="s">
        <v>43</v>
      </c>
      <c r="D125" s="324">
        <f t="shared" si="119"/>
        <v>0</v>
      </c>
      <c r="E125" s="535">
        <f t="shared" si="119"/>
        <v>0</v>
      </c>
      <c r="F125" s="535">
        <f t="shared" si="120"/>
        <v>0</v>
      </c>
      <c r="G125" s="535">
        <f t="shared" si="118"/>
        <v>0</v>
      </c>
      <c r="H125" s="536">
        <f t="shared" si="118"/>
        <v>0</v>
      </c>
      <c r="I125" s="877"/>
      <c r="J125" s="878"/>
      <c r="K125" s="878"/>
      <c r="L125" s="878"/>
      <c r="M125" s="879"/>
      <c r="N125" s="877"/>
      <c r="O125" s="878"/>
      <c r="P125" s="878"/>
      <c r="Q125" s="878"/>
      <c r="R125" s="879"/>
      <c r="S125" s="877"/>
      <c r="T125" s="878"/>
      <c r="U125" s="878"/>
      <c r="V125" s="878"/>
      <c r="W125" s="879"/>
      <c r="X125" s="877"/>
      <c r="Y125" s="878"/>
      <c r="Z125" s="878"/>
      <c r="AA125" s="878"/>
      <c r="AB125" s="879"/>
      <c r="AC125" s="877"/>
      <c r="AD125" s="878"/>
      <c r="AE125" s="878"/>
      <c r="AF125" s="878"/>
      <c r="AG125" s="879"/>
      <c r="AH125" s="877"/>
      <c r="AI125" s="878"/>
      <c r="AJ125" s="878"/>
      <c r="AK125" s="878"/>
      <c r="AL125" s="879"/>
      <c r="AM125" s="877"/>
      <c r="AN125" s="878"/>
      <c r="AO125" s="878"/>
      <c r="AP125" s="878"/>
      <c r="AQ125" s="902"/>
      <c r="AR125" s="898"/>
    </row>
    <row r="126" spans="1:44" ht="17.25">
      <c r="A126" s="1651"/>
      <c r="B126" s="1646"/>
      <c r="C126" s="39" t="s">
        <v>44</v>
      </c>
      <c r="D126" s="279">
        <f t="shared" si="119"/>
        <v>0</v>
      </c>
      <c r="E126" s="513">
        <f t="shared" si="119"/>
        <v>0</v>
      </c>
      <c r="F126" s="525">
        <f t="shared" si="120"/>
        <v>0</v>
      </c>
      <c r="G126" s="525">
        <f t="shared" si="118"/>
        <v>0</v>
      </c>
      <c r="H126" s="526">
        <f t="shared" si="118"/>
        <v>0</v>
      </c>
      <c r="I126" s="880"/>
      <c r="J126" s="882"/>
      <c r="K126" s="881"/>
      <c r="L126" s="882"/>
      <c r="M126" s="883"/>
      <c r="N126" s="880"/>
      <c r="O126" s="882"/>
      <c r="P126" s="881"/>
      <c r="Q126" s="882"/>
      <c r="R126" s="883"/>
      <c r="S126" s="880"/>
      <c r="T126" s="882"/>
      <c r="U126" s="881"/>
      <c r="V126" s="882"/>
      <c r="W126" s="883"/>
      <c r="X126" s="880"/>
      <c r="Y126" s="882"/>
      <c r="Z126" s="881"/>
      <c r="AA126" s="882"/>
      <c r="AB126" s="883"/>
      <c r="AC126" s="880"/>
      <c r="AD126" s="882"/>
      <c r="AE126" s="881"/>
      <c r="AF126" s="882"/>
      <c r="AG126" s="883"/>
      <c r="AH126" s="880"/>
      <c r="AI126" s="882"/>
      <c r="AJ126" s="881"/>
      <c r="AK126" s="882"/>
      <c r="AL126" s="883"/>
      <c r="AM126" s="880"/>
      <c r="AN126" s="882"/>
      <c r="AO126" s="881"/>
      <c r="AP126" s="882"/>
      <c r="AQ126" s="903"/>
      <c r="AR126" s="899"/>
    </row>
    <row r="127" spans="1:44" ht="17.25">
      <c r="A127" s="1651"/>
      <c r="B127" s="1701" t="s">
        <v>72</v>
      </c>
      <c r="C127" s="38" t="s">
        <v>43</v>
      </c>
      <c r="D127" s="324">
        <f t="shared" si="119"/>
        <v>0</v>
      </c>
      <c r="E127" s="535">
        <f t="shared" si="119"/>
        <v>0</v>
      </c>
      <c r="F127" s="535">
        <f t="shared" si="120"/>
        <v>0</v>
      </c>
      <c r="G127" s="535">
        <f t="shared" si="118"/>
        <v>0</v>
      </c>
      <c r="H127" s="536">
        <f t="shared" si="118"/>
        <v>0</v>
      </c>
      <c r="I127" s="877"/>
      <c r="J127" s="878"/>
      <c r="K127" s="878"/>
      <c r="L127" s="878"/>
      <c r="M127" s="879"/>
      <c r="N127" s="877"/>
      <c r="O127" s="878"/>
      <c r="P127" s="878"/>
      <c r="Q127" s="878"/>
      <c r="R127" s="879"/>
      <c r="S127" s="877"/>
      <c r="T127" s="878"/>
      <c r="U127" s="878"/>
      <c r="V127" s="878"/>
      <c r="W127" s="879"/>
      <c r="X127" s="877"/>
      <c r="Y127" s="878"/>
      <c r="Z127" s="878"/>
      <c r="AA127" s="878"/>
      <c r="AB127" s="879"/>
      <c r="AC127" s="877"/>
      <c r="AD127" s="878"/>
      <c r="AE127" s="878"/>
      <c r="AF127" s="878"/>
      <c r="AG127" s="879"/>
      <c r="AH127" s="877"/>
      <c r="AI127" s="878"/>
      <c r="AJ127" s="878"/>
      <c r="AK127" s="878"/>
      <c r="AL127" s="879"/>
      <c r="AM127" s="877"/>
      <c r="AN127" s="878"/>
      <c r="AO127" s="878"/>
      <c r="AP127" s="878"/>
      <c r="AQ127" s="902"/>
      <c r="AR127" s="898"/>
    </row>
    <row r="128" spans="1:44" ht="17.25">
      <c r="A128" s="1651"/>
      <c r="B128" s="1646"/>
      <c r="C128" s="39" t="s">
        <v>44</v>
      </c>
      <c r="D128" s="279">
        <f t="shared" si="119"/>
        <v>0</v>
      </c>
      <c r="E128" s="513">
        <f t="shared" si="119"/>
        <v>0</v>
      </c>
      <c r="F128" s="525">
        <f t="shared" si="120"/>
        <v>0</v>
      </c>
      <c r="G128" s="525">
        <f t="shared" si="118"/>
        <v>0</v>
      </c>
      <c r="H128" s="526">
        <f t="shared" si="118"/>
        <v>0</v>
      </c>
      <c r="I128" s="880"/>
      <c r="J128" s="882"/>
      <c r="K128" s="881"/>
      <c r="L128" s="882"/>
      <c r="M128" s="883"/>
      <c r="N128" s="880"/>
      <c r="O128" s="882"/>
      <c r="P128" s="881"/>
      <c r="Q128" s="882"/>
      <c r="R128" s="883"/>
      <c r="S128" s="880"/>
      <c r="T128" s="882"/>
      <c r="U128" s="881"/>
      <c r="V128" s="882"/>
      <c r="W128" s="883"/>
      <c r="X128" s="880"/>
      <c r="Y128" s="882"/>
      <c r="Z128" s="881"/>
      <c r="AA128" s="882"/>
      <c r="AB128" s="883"/>
      <c r="AC128" s="880"/>
      <c r="AD128" s="882"/>
      <c r="AE128" s="881"/>
      <c r="AF128" s="882"/>
      <c r="AG128" s="883"/>
      <c r="AH128" s="880"/>
      <c r="AI128" s="882"/>
      <c r="AJ128" s="881"/>
      <c r="AK128" s="882"/>
      <c r="AL128" s="883"/>
      <c r="AM128" s="880"/>
      <c r="AN128" s="882"/>
      <c r="AO128" s="881"/>
      <c r="AP128" s="882"/>
      <c r="AQ128" s="903"/>
      <c r="AR128" s="899"/>
    </row>
    <row r="129" spans="1:44" ht="17.25">
      <c r="A129" s="1651"/>
      <c r="B129" s="1701" t="s">
        <v>73</v>
      </c>
      <c r="C129" s="38" t="s">
        <v>43</v>
      </c>
      <c r="D129" s="324">
        <f t="shared" si="119"/>
        <v>0</v>
      </c>
      <c r="E129" s="535">
        <f t="shared" si="119"/>
        <v>0</v>
      </c>
      <c r="F129" s="535">
        <f t="shared" si="120"/>
        <v>0</v>
      </c>
      <c r="G129" s="535">
        <f t="shared" si="118"/>
        <v>0</v>
      </c>
      <c r="H129" s="536">
        <f t="shared" si="118"/>
        <v>0</v>
      </c>
      <c r="I129" s="877"/>
      <c r="J129" s="878"/>
      <c r="K129" s="878"/>
      <c r="L129" s="878"/>
      <c r="M129" s="879"/>
      <c r="N129" s="877"/>
      <c r="O129" s="878"/>
      <c r="P129" s="878"/>
      <c r="Q129" s="878"/>
      <c r="R129" s="879"/>
      <c r="S129" s="877"/>
      <c r="T129" s="878"/>
      <c r="U129" s="878"/>
      <c r="V129" s="878"/>
      <c r="W129" s="879"/>
      <c r="X129" s="877"/>
      <c r="Y129" s="878"/>
      <c r="Z129" s="878"/>
      <c r="AA129" s="878"/>
      <c r="AB129" s="879"/>
      <c r="AC129" s="877"/>
      <c r="AD129" s="878"/>
      <c r="AE129" s="878"/>
      <c r="AF129" s="878"/>
      <c r="AG129" s="879"/>
      <c r="AH129" s="877"/>
      <c r="AI129" s="878"/>
      <c r="AJ129" s="878"/>
      <c r="AK129" s="878"/>
      <c r="AL129" s="879"/>
      <c r="AM129" s="877"/>
      <c r="AN129" s="878"/>
      <c r="AO129" s="878"/>
      <c r="AP129" s="878"/>
      <c r="AQ129" s="902"/>
      <c r="AR129" s="898"/>
    </row>
    <row r="130" spans="1:44" ht="17.25">
      <c r="A130" s="1651"/>
      <c r="B130" s="1646"/>
      <c r="C130" s="39" t="s">
        <v>44</v>
      </c>
      <c r="D130" s="279">
        <f t="shared" si="119"/>
        <v>0</v>
      </c>
      <c r="E130" s="513">
        <f t="shared" si="119"/>
        <v>0</v>
      </c>
      <c r="F130" s="525">
        <f t="shared" si="120"/>
        <v>0</v>
      </c>
      <c r="G130" s="525">
        <f t="shared" si="118"/>
        <v>0</v>
      </c>
      <c r="H130" s="526">
        <f t="shared" si="118"/>
        <v>0</v>
      </c>
      <c r="I130" s="880"/>
      <c r="J130" s="882"/>
      <c r="K130" s="881"/>
      <c r="L130" s="882"/>
      <c r="M130" s="883"/>
      <c r="N130" s="880"/>
      <c r="O130" s="882"/>
      <c r="P130" s="881"/>
      <c r="Q130" s="882"/>
      <c r="R130" s="883"/>
      <c r="S130" s="880"/>
      <c r="T130" s="882"/>
      <c r="U130" s="881"/>
      <c r="V130" s="882"/>
      <c r="W130" s="883"/>
      <c r="X130" s="880"/>
      <c r="Y130" s="882"/>
      <c r="Z130" s="881"/>
      <c r="AA130" s="882"/>
      <c r="AB130" s="883"/>
      <c r="AC130" s="880"/>
      <c r="AD130" s="882"/>
      <c r="AE130" s="881"/>
      <c r="AF130" s="882"/>
      <c r="AG130" s="883"/>
      <c r="AH130" s="880"/>
      <c r="AI130" s="882"/>
      <c r="AJ130" s="881"/>
      <c r="AK130" s="882"/>
      <c r="AL130" s="883"/>
      <c r="AM130" s="880"/>
      <c r="AN130" s="882"/>
      <c r="AO130" s="881"/>
      <c r="AP130" s="882"/>
      <c r="AQ130" s="903"/>
      <c r="AR130" s="899"/>
    </row>
    <row r="131" spans="1:44" ht="17.25">
      <c r="A131" s="1651"/>
      <c r="B131" s="1701" t="s">
        <v>74</v>
      </c>
      <c r="C131" s="38" t="s">
        <v>43</v>
      </c>
      <c r="D131" s="324">
        <f t="shared" si="119"/>
        <v>0</v>
      </c>
      <c r="E131" s="535">
        <f t="shared" si="119"/>
        <v>0</v>
      </c>
      <c r="F131" s="535">
        <f t="shared" si="120"/>
        <v>0</v>
      </c>
      <c r="G131" s="535">
        <f t="shared" si="118"/>
        <v>0</v>
      </c>
      <c r="H131" s="536">
        <f t="shared" si="118"/>
        <v>0</v>
      </c>
      <c r="I131" s="884"/>
      <c r="J131" s="885"/>
      <c r="K131" s="885"/>
      <c r="L131" s="885"/>
      <c r="M131" s="886"/>
      <c r="N131" s="877"/>
      <c r="O131" s="878"/>
      <c r="P131" s="878"/>
      <c r="Q131" s="878"/>
      <c r="R131" s="879"/>
      <c r="S131" s="877"/>
      <c r="T131" s="878"/>
      <c r="U131" s="878"/>
      <c r="V131" s="878"/>
      <c r="W131" s="879"/>
      <c r="X131" s="877"/>
      <c r="Y131" s="878"/>
      <c r="Z131" s="878"/>
      <c r="AA131" s="878"/>
      <c r="AB131" s="879"/>
      <c r="AC131" s="877"/>
      <c r="AD131" s="878"/>
      <c r="AE131" s="878"/>
      <c r="AF131" s="878"/>
      <c r="AG131" s="879"/>
      <c r="AH131" s="877"/>
      <c r="AI131" s="878"/>
      <c r="AJ131" s="878"/>
      <c r="AK131" s="878"/>
      <c r="AL131" s="879"/>
      <c r="AM131" s="877"/>
      <c r="AN131" s="878"/>
      <c r="AO131" s="878"/>
      <c r="AP131" s="878"/>
      <c r="AQ131" s="902"/>
      <c r="AR131" s="898"/>
    </row>
    <row r="132" spans="1:44" ht="17.25">
      <c r="A132" s="1651"/>
      <c r="B132" s="1646"/>
      <c r="C132" s="39" t="s">
        <v>44</v>
      </c>
      <c r="D132" s="279">
        <f t="shared" si="119"/>
        <v>0</v>
      </c>
      <c r="E132" s="513">
        <f t="shared" si="119"/>
        <v>0</v>
      </c>
      <c r="F132" s="525">
        <f t="shared" si="120"/>
        <v>0</v>
      </c>
      <c r="G132" s="525">
        <f t="shared" si="118"/>
        <v>0</v>
      </c>
      <c r="H132" s="526">
        <f t="shared" si="118"/>
        <v>0</v>
      </c>
      <c r="I132" s="887"/>
      <c r="J132" s="889"/>
      <c r="K132" s="888"/>
      <c r="L132" s="889"/>
      <c r="M132" s="890"/>
      <c r="N132" s="880"/>
      <c r="O132" s="882"/>
      <c r="P132" s="881"/>
      <c r="Q132" s="882"/>
      <c r="R132" s="883"/>
      <c r="S132" s="880"/>
      <c r="T132" s="882"/>
      <c r="U132" s="881"/>
      <c r="V132" s="882"/>
      <c r="W132" s="883"/>
      <c r="X132" s="880"/>
      <c r="Y132" s="882"/>
      <c r="Z132" s="881"/>
      <c r="AA132" s="882"/>
      <c r="AB132" s="883"/>
      <c r="AC132" s="880"/>
      <c r="AD132" s="882"/>
      <c r="AE132" s="881"/>
      <c r="AF132" s="882"/>
      <c r="AG132" s="883"/>
      <c r="AH132" s="880"/>
      <c r="AI132" s="882"/>
      <c r="AJ132" s="881"/>
      <c r="AK132" s="882"/>
      <c r="AL132" s="883"/>
      <c r="AM132" s="880"/>
      <c r="AN132" s="882"/>
      <c r="AO132" s="881"/>
      <c r="AP132" s="882"/>
      <c r="AQ132" s="903"/>
      <c r="AR132" s="899"/>
    </row>
    <row r="133" spans="1:44" ht="17.25">
      <c r="A133" s="1651"/>
      <c r="B133" s="1702" t="s">
        <v>75</v>
      </c>
      <c r="C133" s="38" t="s">
        <v>43</v>
      </c>
      <c r="D133" s="242">
        <f t="shared" si="119"/>
        <v>0</v>
      </c>
      <c r="E133" s="259">
        <f t="shared" si="119"/>
        <v>0</v>
      </c>
      <c r="F133" s="259">
        <f t="shared" si="120"/>
        <v>0</v>
      </c>
      <c r="G133" s="259">
        <f t="shared" si="118"/>
        <v>0</v>
      </c>
      <c r="H133" s="258">
        <f t="shared" si="118"/>
        <v>0</v>
      </c>
      <c r="I133" s="891"/>
      <c r="J133" s="892"/>
      <c r="K133" s="892"/>
      <c r="L133" s="892"/>
      <c r="M133" s="893"/>
      <c r="N133" s="891"/>
      <c r="O133" s="892"/>
      <c r="P133" s="892"/>
      <c r="Q133" s="892"/>
      <c r="R133" s="893"/>
      <c r="S133" s="891"/>
      <c r="T133" s="892"/>
      <c r="U133" s="892"/>
      <c r="V133" s="892"/>
      <c r="W133" s="893"/>
      <c r="X133" s="891"/>
      <c r="Y133" s="892"/>
      <c r="Z133" s="892"/>
      <c r="AA133" s="892"/>
      <c r="AB133" s="893"/>
      <c r="AC133" s="891"/>
      <c r="AD133" s="892"/>
      <c r="AE133" s="892"/>
      <c r="AF133" s="892"/>
      <c r="AG133" s="893"/>
      <c r="AH133" s="891"/>
      <c r="AI133" s="892"/>
      <c r="AJ133" s="892"/>
      <c r="AK133" s="892"/>
      <c r="AL133" s="893"/>
      <c r="AM133" s="891"/>
      <c r="AN133" s="892"/>
      <c r="AO133" s="892"/>
      <c r="AP133" s="892"/>
      <c r="AQ133" s="904"/>
      <c r="AR133" s="900"/>
    </row>
    <row r="134" spans="1:44" ht="18" thickBot="1">
      <c r="A134" s="1652"/>
      <c r="B134" s="1649"/>
      <c r="C134" s="46" t="s">
        <v>44</v>
      </c>
      <c r="D134" s="251">
        <f t="shared" si="119"/>
        <v>0</v>
      </c>
      <c r="E134" s="268">
        <f t="shared" si="119"/>
        <v>0</v>
      </c>
      <c r="F134" s="259">
        <f t="shared" si="120"/>
        <v>0</v>
      </c>
      <c r="G134" s="259">
        <f t="shared" si="118"/>
        <v>0</v>
      </c>
      <c r="H134" s="258">
        <f t="shared" si="118"/>
        <v>0</v>
      </c>
      <c r="I134" s="894"/>
      <c r="J134" s="896"/>
      <c r="K134" s="895"/>
      <c r="L134" s="896"/>
      <c r="M134" s="897"/>
      <c r="N134" s="894"/>
      <c r="O134" s="896"/>
      <c r="P134" s="895"/>
      <c r="Q134" s="896"/>
      <c r="R134" s="897"/>
      <c r="S134" s="894"/>
      <c r="T134" s="896"/>
      <c r="U134" s="895"/>
      <c r="V134" s="896"/>
      <c r="W134" s="897"/>
      <c r="X134" s="894"/>
      <c r="Y134" s="896"/>
      <c r="Z134" s="895"/>
      <c r="AA134" s="896"/>
      <c r="AB134" s="897"/>
      <c r="AC134" s="894"/>
      <c r="AD134" s="896"/>
      <c r="AE134" s="895"/>
      <c r="AF134" s="896"/>
      <c r="AG134" s="897"/>
      <c r="AH134" s="894"/>
      <c r="AI134" s="896"/>
      <c r="AJ134" s="895"/>
      <c r="AK134" s="896"/>
      <c r="AL134" s="897"/>
      <c r="AM134" s="894"/>
      <c r="AN134" s="896"/>
      <c r="AO134" s="895"/>
      <c r="AP134" s="896"/>
      <c r="AQ134" s="905"/>
      <c r="AR134" s="901"/>
    </row>
    <row r="135" spans="1:44" ht="17.25">
      <c r="A135" s="1650" t="s">
        <v>147</v>
      </c>
      <c r="B135" s="1645" t="s">
        <v>69</v>
      </c>
      <c r="C135" s="183" t="s">
        <v>43</v>
      </c>
      <c r="D135" s="234">
        <f t="shared" ref="D135:E138" si="121">SUM(I135,N135,S135,X135,AC135,AH135,AM135)</f>
        <v>385</v>
      </c>
      <c r="E135" s="323">
        <f t="shared" si="121"/>
        <v>383</v>
      </c>
      <c r="F135" s="323">
        <f>G135+H135</f>
        <v>29214</v>
      </c>
      <c r="G135" s="323">
        <f t="shared" ref="G135:H136" si="122">SUM(L135,Q135,V135,AA135,AF135,AK135,AP135)</f>
        <v>16435</v>
      </c>
      <c r="H135" s="235">
        <f t="shared" si="122"/>
        <v>12779</v>
      </c>
      <c r="I135" s="236">
        <f>SUM(I137,I139,I141,I143,I145,I147)</f>
        <v>158</v>
      </c>
      <c r="J135" s="237">
        <f>SUM(J137,J139,J141,J143,J145,J147)</f>
        <v>158</v>
      </c>
      <c r="K135" s="237">
        <f>L135+M135</f>
        <v>25192</v>
      </c>
      <c r="L135" s="237">
        <f t="shared" ref="L135:M136" si="123">SUM(L137,L139,L141,L143,L145,L147)</f>
        <v>14926</v>
      </c>
      <c r="M135" s="239">
        <f t="shared" si="123"/>
        <v>10266</v>
      </c>
      <c r="N135" s="236">
        <f>SUM(N137,N139,N141,N143,N145,N147)</f>
        <v>193</v>
      </c>
      <c r="O135" s="237">
        <f>SUM(O137,O139,O141,O143,O145,O147)</f>
        <v>193</v>
      </c>
      <c r="P135" s="237">
        <f>Q135+R135</f>
        <v>3078</v>
      </c>
      <c r="Q135" s="237">
        <f t="shared" ref="Q135:T136" si="124">SUM(Q137,Q139,Q141,Q143,Q145,Q147)</f>
        <v>1000</v>
      </c>
      <c r="R135" s="238">
        <f t="shared" si="124"/>
        <v>2078</v>
      </c>
      <c r="S135" s="236">
        <f>SUM(S137,S139,S141,S143,S145,S147)</f>
        <v>32</v>
      </c>
      <c r="T135" s="237">
        <f>SUM(T137,T139,T141,T143,T145,T147)</f>
        <v>32</v>
      </c>
      <c r="U135" s="237">
        <f t="shared" ref="U135:U136" si="125">V135+W135</f>
        <v>926</v>
      </c>
      <c r="V135" s="237">
        <f t="shared" ref="V135:Y136" si="126">SUM(V137,V139,V141,V143,V145,V147)</f>
        <v>499</v>
      </c>
      <c r="W135" s="239">
        <f t="shared" si="126"/>
        <v>427</v>
      </c>
      <c r="X135" s="236">
        <f t="shared" si="126"/>
        <v>0</v>
      </c>
      <c r="Y135" s="237">
        <f t="shared" si="126"/>
        <v>0</v>
      </c>
      <c r="Z135" s="237">
        <f>AA135+AB135</f>
        <v>0</v>
      </c>
      <c r="AA135" s="237">
        <f t="shared" ref="AA135:AD136" si="127">SUM(AA137,AA139,AA141,AA143,AA145,AA147)</f>
        <v>0</v>
      </c>
      <c r="AB135" s="238">
        <f t="shared" si="127"/>
        <v>0</v>
      </c>
      <c r="AC135" s="236">
        <f t="shared" si="127"/>
        <v>0</v>
      </c>
      <c r="AD135" s="237">
        <f t="shared" si="127"/>
        <v>0</v>
      </c>
      <c r="AE135" s="237">
        <f>AF135+AG135</f>
        <v>0</v>
      </c>
      <c r="AF135" s="237">
        <f t="shared" ref="AF135:AI136" si="128">SUM(AF137,AF139,AF141,AF143,AF145,AF147)</f>
        <v>0</v>
      </c>
      <c r="AG135" s="239">
        <f t="shared" si="128"/>
        <v>0</v>
      </c>
      <c r="AH135" s="236">
        <f t="shared" si="128"/>
        <v>0</v>
      </c>
      <c r="AI135" s="237">
        <f t="shared" si="128"/>
        <v>0</v>
      </c>
      <c r="AJ135" s="237">
        <f>AK135+AL135</f>
        <v>0</v>
      </c>
      <c r="AK135" s="237">
        <f t="shared" ref="AK135:AN136" si="129">SUM(AK137,AK139,AK141,AK143,AK145,AK147)</f>
        <v>0</v>
      </c>
      <c r="AL135" s="238">
        <f t="shared" si="129"/>
        <v>0</v>
      </c>
      <c r="AM135" s="236">
        <f t="shared" si="129"/>
        <v>2</v>
      </c>
      <c r="AN135" s="237">
        <f t="shared" si="129"/>
        <v>0</v>
      </c>
      <c r="AO135" s="237">
        <f>AP135+AQ135</f>
        <v>18</v>
      </c>
      <c r="AP135" s="237">
        <f t="shared" ref="AP135:AR136" si="130">SUM(AP137,AP139,AP141,AP143,AP145,AP147)</f>
        <v>10</v>
      </c>
      <c r="AQ135" s="239">
        <f t="shared" si="130"/>
        <v>8</v>
      </c>
      <c r="AR135" s="368">
        <f t="shared" si="130"/>
        <v>1</v>
      </c>
    </row>
    <row r="136" spans="1:44" ht="17.25">
      <c r="A136" s="1651"/>
      <c r="B136" s="1646"/>
      <c r="C136" s="40" t="s">
        <v>44</v>
      </c>
      <c r="D136" s="240">
        <f t="shared" si="121"/>
        <v>353</v>
      </c>
      <c r="E136" s="216">
        <f t="shared" si="121"/>
        <v>351</v>
      </c>
      <c r="F136" s="216">
        <f>G136+H136</f>
        <v>28272</v>
      </c>
      <c r="G136" s="216">
        <f t="shared" si="122"/>
        <v>15927</v>
      </c>
      <c r="H136" s="241">
        <f t="shared" si="122"/>
        <v>12345</v>
      </c>
      <c r="I136" s="212">
        <f>SUM(I138,I140,I142,I144,I146,I148)</f>
        <v>158</v>
      </c>
      <c r="J136" s="211">
        <f>SUM(J138,J140,J142,J144,J146,J148)</f>
        <v>158</v>
      </c>
      <c r="K136" s="211">
        <f>L136+M136</f>
        <v>25192</v>
      </c>
      <c r="L136" s="211">
        <f t="shared" si="123"/>
        <v>14926</v>
      </c>
      <c r="M136" s="213">
        <f t="shared" si="123"/>
        <v>10266</v>
      </c>
      <c r="N136" s="212">
        <f>SUM(N138,N140,N142,N144,N146,N148)</f>
        <v>193</v>
      </c>
      <c r="O136" s="211">
        <f>SUM(O138,O140,O142,O144,O146,O148)</f>
        <v>193</v>
      </c>
      <c r="P136" s="211">
        <f>Q136+R136</f>
        <v>3078</v>
      </c>
      <c r="Q136" s="211">
        <f t="shared" si="124"/>
        <v>1000</v>
      </c>
      <c r="R136" s="217">
        <f t="shared" si="124"/>
        <v>2078</v>
      </c>
      <c r="S136" s="212">
        <f t="shared" si="124"/>
        <v>0</v>
      </c>
      <c r="T136" s="211">
        <f t="shared" si="124"/>
        <v>0</v>
      </c>
      <c r="U136" s="211">
        <f t="shared" si="125"/>
        <v>0</v>
      </c>
      <c r="V136" s="211">
        <f t="shared" si="126"/>
        <v>0</v>
      </c>
      <c r="W136" s="213">
        <f t="shared" si="126"/>
        <v>0</v>
      </c>
      <c r="X136" s="212">
        <f t="shared" si="126"/>
        <v>0</v>
      </c>
      <c r="Y136" s="211">
        <f t="shared" si="126"/>
        <v>0</v>
      </c>
      <c r="Z136" s="211">
        <f>AA136+AB136</f>
        <v>0</v>
      </c>
      <c r="AA136" s="211">
        <f t="shared" si="127"/>
        <v>0</v>
      </c>
      <c r="AB136" s="217">
        <f t="shared" si="127"/>
        <v>0</v>
      </c>
      <c r="AC136" s="212">
        <f t="shared" si="127"/>
        <v>0</v>
      </c>
      <c r="AD136" s="211">
        <f t="shared" si="127"/>
        <v>0</v>
      </c>
      <c r="AE136" s="211">
        <f>AF136+AG136</f>
        <v>0</v>
      </c>
      <c r="AF136" s="211">
        <f t="shared" si="128"/>
        <v>0</v>
      </c>
      <c r="AG136" s="213">
        <f t="shared" si="128"/>
        <v>0</v>
      </c>
      <c r="AH136" s="212">
        <f t="shared" si="128"/>
        <v>0</v>
      </c>
      <c r="AI136" s="211">
        <f t="shared" si="128"/>
        <v>0</v>
      </c>
      <c r="AJ136" s="211">
        <f>AK136+AL136</f>
        <v>0</v>
      </c>
      <c r="AK136" s="211">
        <f t="shared" si="129"/>
        <v>0</v>
      </c>
      <c r="AL136" s="217">
        <f t="shared" si="129"/>
        <v>0</v>
      </c>
      <c r="AM136" s="212">
        <f t="shared" si="129"/>
        <v>2</v>
      </c>
      <c r="AN136" s="211">
        <f t="shared" si="129"/>
        <v>0</v>
      </c>
      <c r="AO136" s="211">
        <f>AP136+AQ136</f>
        <v>2</v>
      </c>
      <c r="AP136" s="211">
        <f t="shared" si="130"/>
        <v>1</v>
      </c>
      <c r="AQ136" s="213">
        <f t="shared" si="130"/>
        <v>1</v>
      </c>
      <c r="AR136" s="369">
        <f t="shared" si="130"/>
        <v>0</v>
      </c>
    </row>
    <row r="137" spans="1:44" ht="17.25">
      <c r="A137" s="1651"/>
      <c r="B137" s="1647" t="s">
        <v>70</v>
      </c>
      <c r="C137" s="38" t="s">
        <v>43</v>
      </c>
      <c r="D137" s="324">
        <f t="shared" si="121"/>
        <v>158</v>
      </c>
      <c r="E137" s="535">
        <f t="shared" si="121"/>
        <v>158</v>
      </c>
      <c r="F137" s="535">
        <f>G137+H137</f>
        <v>25192</v>
      </c>
      <c r="G137" s="535">
        <f t="shared" ref="G137:H148" si="131">SUM(L137+Q137+V137+AA137+AF137+AK137+AP137)</f>
        <v>14926</v>
      </c>
      <c r="H137" s="536">
        <f t="shared" si="131"/>
        <v>10266</v>
      </c>
      <c r="I137" s="591">
        <v>158</v>
      </c>
      <c r="J137" s="592">
        <v>158</v>
      </c>
      <c r="K137" s="592">
        <v>25192</v>
      </c>
      <c r="L137" s="592">
        <v>14926</v>
      </c>
      <c r="M137" s="593">
        <v>10266</v>
      </c>
      <c r="N137" s="591"/>
      <c r="O137" s="592"/>
      <c r="P137" s="592"/>
      <c r="Q137" s="592"/>
      <c r="R137" s="593"/>
      <c r="S137" s="591"/>
      <c r="T137" s="592"/>
      <c r="U137" s="592"/>
      <c r="V137" s="592"/>
      <c r="W137" s="593"/>
      <c r="X137" s="591"/>
      <c r="Y137" s="592"/>
      <c r="Z137" s="592"/>
      <c r="AA137" s="592"/>
      <c r="AB137" s="593"/>
      <c r="AC137" s="591"/>
      <c r="AD137" s="592"/>
      <c r="AE137" s="592"/>
      <c r="AF137" s="592"/>
      <c r="AG137" s="593"/>
      <c r="AH137" s="591"/>
      <c r="AI137" s="592"/>
      <c r="AJ137" s="592"/>
      <c r="AK137" s="592"/>
      <c r="AL137" s="593"/>
      <c r="AM137" s="591"/>
      <c r="AN137" s="592"/>
      <c r="AO137" s="592"/>
      <c r="AP137" s="592"/>
      <c r="AQ137" s="593"/>
      <c r="AR137" s="542"/>
    </row>
    <row r="138" spans="1:44" ht="17.25">
      <c r="A138" s="1651"/>
      <c r="B138" s="1646"/>
      <c r="C138" s="39" t="s">
        <v>44</v>
      </c>
      <c r="D138" s="594">
        <f t="shared" si="121"/>
        <v>158</v>
      </c>
      <c r="E138" s="1542">
        <f t="shared" si="121"/>
        <v>158</v>
      </c>
      <c r="F138" s="525">
        <f t="shared" ref="F138:F148" si="132">G138+H138</f>
        <v>25192</v>
      </c>
      <c r="G138" s="525">
        <f t="shared" si="131"/>
        <v>14926</v>
      </c>
      <c r="H138" s="526">
        <f t="shared" si="131"/>
        <v>10266</v>
      </c>
      <c r="I138" s="330">
        <v>158</v>
      </c>
      <c r="J138" s="331">
        <v>158</v>
      </c>
      <c r="K138" s="331">
        <v>25192</v>
      </c>
      <c r="L138" s="331">
        <v>14926</v>
      </c>
      <c r="M138" s="332">
        <v>10266</v>
      </c>
      <c r="N138" s="330"/>
      <c r="O138" s="331"/>
      <c r="P138" s="331"/>
      <c r="Q138" s="331"/>
      <c r="R138" s="332"/>
      <c r="S138" s="330"/>
      <c r="T138" s="331"/>
      <c r="U138" s="331"/>
      <c r="V138" s="331"/>
      <c r="W138" s="332"/>
      <c r="X138" s="330"/>
      <c r="Y138" s="331"/>
      <c r="Z138" s="331"/>
      <c r="AA138" s="331"/>
      <c r="AB138" s="332"/>
      <c r="AC138" s="330"/>
      <c r="AD138" s="331"/>
      <c r="AE138" s="331"/>
      <c r="AF138" s="331"/>
      <c r="AG138" s="332"/>
      <c r="AH138" s="330"/>
      <c r="AI138" s="331"/>
      <c r="AJ138" s="331"/>
      <c r="AK138" s="331"/>
      <c r="AL138" s="332"/>
      <c r="AM138" s="330"/>
      <c r="AN138" s="331"/>
      <c r="AO138" s="331"/>
      <c r="AP138" s="331"/>
      <c r="AQ138" s="332"/>
      <c r="AR138" s="544"/>
    </row>
    <row r="139" spans="1:44" ht="17.25">
      <c r="A139" s="1651"/>
      <c r="B139" s="1647" t="s">
        <v>71</v>
      </c>
      <c r="C139" s="38" t="s">
        <v>43</v>
      </c>
      <c r="D139" s="324">
        <f t="shared" ref="D139:E148" si="133">SUM(I139,N139,S139,X139,AC139,AH139,AM139)</f>
        <v>0</v>
      </c>
      <c r="E139" s="535">
        <f t="shared" si="133"/>
        <v>0</v>
      </c>
      <c r="F139" s="535">
        <f t="shared" si="132"/>
        <v>0</v>
      </c>
      <c r="G139" s="535">
        <f t="shared" si="131"/>
        <v>0</v>
      </c>
      <c r="H139" s="536">
        <f t="shared" si="131"/>
        <v>0</v>
      </c>
      <c r="I139" s="591"/>
      <c r="J139" s="592"/>
      <c r="K139" s="592"/>
      <c r="L139" s="592"/>
      <c r="M139" s="593"/>
      <c r="N139" s="591"/>
      <c r="O139" s="592"/>
      <c r="P139" s="592"/>
      <c r="Q139" s="592"/>
      <c r="R139" s="593"/>
      <c r="S139" s="591"/>
      <c r="T139" s="592"/>
      <c r="U139" s="592"/>
      <c r="V139" s="592"/>
      <c r="W139" s="593"/>
      <c r="X139" s="591"/>
      <c r="Y139" s="592"/>
      <c r="Z139" s="592"/>
      <c r="AA139" s="592"/>
      <c r="AB139" s="593"/>
      <c r="AC139" s="591"/>
      <c r="AD139" s="592"/>
      <c r="AE139" s="592"/>
      <c r="AF139" s="592"/>
      <c r="AG139" s="593"/>
      <c r="AH139" s="591"/>
      <c r="AI139" s="592"/>
      <c r="AJ139" s="592"/>
      <c r="AK139" s="592"/>
      <c r="AL139" s="593"/>
      <c r="AM139" s="591"/>
      <c r="AN139" s="592"/>
      <c r="AO139" s="592"/>
      <c r="AP139" s="592"/>
      <c r="AQ139" s="593"/>
      <c r="AR139" s="542"/>
    </row>
    <row r="140" spans="1:44" ht="17.25">
      <c r="A140" s="1651"/>
      <c r="B140" s="1646"/>
      <c r="C140" s="39" t="s">
        <v>44</v>
      </c>
      <c r="D140" s="279">
        <f t="shared" si="133"/>
        <v>0</v>
      </c>
      <c r="E140" s="513">
        <f t="shared" si="133"/>
        <v>0</v>
      </c>
      <c r="F140" s="525">
        <f t="shared" si="132"/>
        <v>0</v>
      </c>
      <c r="G140" s="525">
        <f t="shared" si="131"/>
        <v>0</v>
      </c>
      <c r="H140" s="526">
        <f t="shared" si="131"/>
        <v>0</v>
      </c>
      <c r="I140" s="330"/>
      <c r="J140" s="331"/>
      <c r="K140" s="331"/>
      <c r="L140" s="331"/>
      <c r="M140" s="332"/>
      <c r="N140" s="330"/>
      <c r="O140" s="331"/>
      <c r="P140" s="331"/>
      <c r="Q140" s="331"/>
      <c r="R140" s="332"/>
      <c r="S140" s="330"/>
      <c r="T140" s="331"/>
      <c r="U140" s="331"/>
      <c r="V140" s="331"/>
      <c r="W140" s="332"/>
      <c r="X140" s="330"/>
      <c r="Y140" s="331"/>
      <c r="Z140" s="331"/>
      <c r="AA140" s="331"/>
      <c r="AB140" s="332"/>
      <c r="AC140" s="330"/>
      <c r="AD140" s="331"/>
      <c r="AE140" s="331"/>
      <c r="AF140" s="331"/>
      <c r="AG140" s="332"/>
      <c r="AH140" s="330"/>
      <c r="AI140" s="331"/>
      <c r="AJ140" s="331"/>
      <c r="AK140" s="331"/>
      <c r="AL140" s="332"/>
      <c r="AM140" s="330"/>
      <c r="AN140" s="331"/>
      <c r="AO140" s="331"/>
      <c r="AP140" s="331"/>
      <c r="AQ140" s="332"/>
      <c r="AR140" s="544"/>
    </row>
    <row r="141" spans="1:44" ht="17.25">
      <c r="A141" s="1651"/>
      <c r="B141" s="1647" t="s">
        <v>72</v>
      </c>
      <c r="C141" s="38" t="s">
        <v>43</v>
      </c>
      <c r="D141" s="324">
        <f t="shared" si="133"/>
        <v>0</v>
      </c>
      <c r="E141" s="535">
        <f t="shared" si="133"/>
        <v>0</v>
      </c>
      <c r="F141" s="535">
        <f t="shared" si="132"/>
        <v>0</v>
      </c>
      <c r="G141" s="535">
        <f t="shared" si="131"/>
        <v>0</v>
      </c>
      <c r="H141" s="536">
        <f t="shared" si="131"/>
        <v>0</v>
      </c>
      <c r="I141" s="591"/>
      <c r="J141" s="592"/>
      <c r="K141" s="592"/>
      <c r="L141" s="592"/>
      <c r="M141" s="593"/>
      <c r="N141" s="591"/>
      <c r="O141" s="592"/>
      <c r="P141" s="592"/>
      <c r="Q141" s="592"/>
      <c r="R141" s="593"/>
      <c r="S141" s="591"/>
      <c r="T141" s="592"/>
      <c r="U141" s="592"/>
      <c r="V141" s="592"/>
      <c r="W141" s="593"/>
      <c r="X141" s="591"/>
      <c r="Y141" s="592"/>
      <c r="Z141" s="592"/>
      <c r="AA141" s="592"/>
      <c r="AB141" s="593"/>
      <c r="AC141" s="591"/>
      <c r="AD141" s="592"/>
      <c r="AE141" s="592"/>
      <c r="AF141" s="592"/>
      <c r="AG141" s="593"/>
      <c r="AH141" s="591"/>
      <c r="AI141" s="592"/>
      <c r="AJ141" s="592"/>
      <c r="AK141" s="592"/>
      <c r="AL141" s="593"/>
      <c r="AM141" s="591"/>
      <c r="AN141" s="592"/>
      <c r="AO141" s="592"/>
      <c r="AP141" s="592"/>
      <c r="AQ141" s="593"/>
      <c r="AR141" s="542"/>
    </row>
    <row r="142" spans="1:44" ht="17.25">
      <c r="A142" s="1651"/>
      <c r="B142" s="1646"/>
      <c r="C142" s="39" t="s">
        <v>44</v>
      </c>
      <c r="D142" s="279">
        <f t="shared" si="133"/>
        <v>0</v>
      </c>
      <c r="E142" s="513">
        <f t="shared" si="133"/>
        <v>0</v>
      </c>
      <c r="F142" s="525">
        <f t="shared" si="132"/>
        <v>0</v>
      </c>
      <c r="G142" s="525">
        <f t="shared" si="131"/>
        <v>0</v>
      </c>
      <c r="H142" s="526">
        <f t="shared" si="131"/>
        <v>0</v>
      </c>
      <c r="I142" s="330"/>
      <c r="J142" s="331"/>
      <c r="K142" s="331"/>
      <c r="L142" s="331"/>
      <c r="M142" s="332"/>
      <c r="N142" s="330"/>
      <c r="O142" s="331"/>
      <c r="P142" s="331"/>
      <c r="Q142" s="331"/>
      <c r="R142" s="332"/>
      <c r="S142" s="330"/>
      <c r="T142" s="331"/>
      <c r="U142" s="331"/>
      <c r="V142" s="331"/>
      <c r="W142" s="332"/>
      <c r="X142" s="330"/>
      <c r="Y142" s="331"/>
      <c r="Z142" s="331"/>
      <c r="AA142" s="331"/>
      <c r="AB142" s="332"/>
      <c r="AC142" s="330"/>
      <c r="AD142" s="331"/>
      <c r="AE142" s="331"/>
      <c r="AF142" s="331"/>
      <c r="AG142" s="332"/>
      <c r="AH142" s="330"/>
      <c r="AI142" s="331"/>
      <c r="AJ142" s="331"/>
      <c r="AK142" s="331"/>
      <c r="AL142" s="332"/>
      <c r="AM142" s="330"/>
      <c r="AN142" s="331"/>
      <c r="AO142" s="331"/>
      <c r="AP142" s="331"/>
      <c r="AQ142" s="332"/>
      <c r="AR142" s="544"/>
    </row>
    <row r="143" spans="1:44" ht="17.25">
      <c r="A143" s="1651"/>
      <c r="B143" s="1647" t="s">
        <v>73</v>
      </c>
      <c r="C143" s="498" t="s">
        <v>43</v>
      </c>
      <c r="D143" s="324">
        <f t="shared" si="133"/>
        <v>0</v>
      </c>
      <c r="E143" s="535">
        <f t="shared" si="133"/>
        <v>0</v>
      </c>
      <c r="F143" s="535">
        <f t="shared" si="132"/>
        <v>0</v>
      </c>
      <c r="G143" s="535">
        <f t="shared" si="131"/>
        <v>0</v>
      </c>
      <c r="H143" s="536">
        <f t="shared" si="131"/>
        <v>0</v>
      </c>
      <c r="I143" s="591"/>
      <c r="J143" s="592"/>
      <c r="K143" s="592"/>
      <c r="L143" s="592"/>
      <c r="M143" s="593"/>
      <c r="N143" s="591"/>
      <c r="O143" s="592"/>
      <c r="P143" s="592"/>
      <c r="Q143" s="592"/>
      <c r="R143" s="593"/>
      <c r="S143" s="591"/>
      <c r="T143" s="592"/>
      <c r="U143" s="592"/>
      <c r="V143" s="592"/>
      <c r="W143" s="593"/>
      <c r="X143" s="591"/>
      <c r="Y143" s="592"/>
      <c r="Z143" s="592"/>
      <c r="AA143" s="592"/>
      <c r="AB143" s="593"/>
      <c r="AC143" s="591"/>
      <c r="AD143" s="592"/>
      <c r="AE143" s="592"/>
      <c r="AF143" s="592"/>
      <c r="AG143" s="593"/>
      <c r="AH143" s="591"/>
      <c r="AI143" s="592"/>
      <c r="AJ143" s="592"/>
      <c r="AK143" s="592"/>
      <c r="AL143" s="593"/>
      <c r="AM143" s="591"/>
      <c r="AN143" s="592"/>
      <c r="AO143" s="592"/>
      <c r="AP143" s="592"/>
      <c r="AQ143" s="593"/>
      <c r="AR143" s="542"/>
    </row>
    <row r="144" spans="1:44" ht="17.25">
      <c r="A144" s="1651"/>
      <c r="B144" s="1646"/>
      <c r="C144" s="313" t="s">
        <v>44</v>
      </c>
      <c r="D144" s="279">
        <f t="shared" si="133"/>
        <v>0</v>
      </c>
      <c r="E144" s="513">
        <f t="shared" si="133"/>
        <v>0</v>
      </c>
      <c r="F144" s="525">
        <f t="shared" si="132"/>
        <v>0</v>
      </c>
      <c r="G144" s="525">
        <f t="shared" si="131"/>
        <v>0</v>
      </c>
      <c r="H144" s="526">
        <f t="shared" si="131"/>
        <v>0</v>
      </c>
      <c r="I144" s="330"/>
      <c r="J144" s="331"/>
      <c r="K144" s="331"/>
      <c r="L144" s="331"/>
      <c r="M144" s="332"/>
      <c r="N144" s="330"/>
      <c r="O144" s="331"/>
      <c r="P144" s="331"/>
      <c r="Q144" s="331"/>
      <c r="R144" s="332"/>
      <c r="S144" s="330"/>
      <c r="T144" s="331"/>
      <c r="U144" s="331"/>
      <c r="V144" s="331"/>
      <c r="W144" s="332"/>
      <c r="X144" s="330"/>
      <c r="Y144" s="331"/>
      <c r="Z144" s="331"/>
      <c r="AA144" s="331"/>
      <c r="AB144" s="332"/>
      <c r="AC144" s="330"/>
      <c r="AD144" s="331"/>
      <c r="AE144" s="331"/>
      <c r="AF144" s="331"/>
      <c r="AG144" s="332"/>
      <c r="AH144" s="330"/>
      <c r="AI144" s="331"/>
      <c r="AJ144" s="331"/>
      <c r="AK144" s="331"/>
      <c r="AL144" s="332"/>
      <c r="AM144" s="330"/>
      <c r="AN144" s="331"/>
      <c r="AO144" s="331"/>
      <c r="AP144" s="331"/>
      <c r="AQ144" s="332"/>
      <c r="AR144" s="544"/>
    </row>
    <row r="145" spans="1:44" ht="17.25">
      <c r="A145" s="1651"/>
      <c r="B145" s="1665" t="s">
        <v>74</v>
      </c>
      <c r="C145" s="312" t="s">
        <v>43</v>
      </c>
      <c r="D145" s="324">
        <f t="shared" si="133"/>
        <v>225</v>
      </c>
      <c r="E145" s="535">
        <f t="shared" si="133"/>
        <v>225</v>
      </c>
      <c r="F145" s="535">
        <f t="shared" si="132"/>
        <v>4004</v>
      </c>
      <c r="G145" s="535">
        <f t="shared" si="131"/>
        <v>1499</v>
      </c>
      <c r="H145" s="536">
        <f t="shared" si="131"/>
        <v>2505</v>
      </c>
      <c r="I145" s="591"/>
      <c r="J145" s="592"/>
      <c r="K145" s="592"/>
      <c r="L145" s="592"/>
      <c r="M145" s="593"/>
      <c r="N145" s="591">
        <v>193</v>
      </c>
      <c r="O145" s="592">
        <v>193</v>
      </c>
      <c r="P145" s="354">
        <v>3078</v>
      </c>
      <c r="Q145" s="592">
        <v>1000</v>
      </c>
      <c r="R145" s="593">
        <v>2078</v>
      </c>
      <c r="S145" s="591">
        <v>32</v>
      </c>
      <c r="T145" s="592">
        <v>32</v>
      </c>
      <c r="U145" s="354">
        <v>926</v>
      </c>
      <c r="V145" s="592">
        <v>499</v>
      </c>
      <c r="W145" s="593">
        <v>427</v>
      </c>
      <c r="X145" s="591"/>
      <c r="Y145" s="592"/>
      <c r="Z145" s="592"/>
      <c r="AA145" s="592"/>
      <c r="AB145" s="593"/>
      <c r="AC145" s="591"/>
      <c r="AD145" s="592"/>
      <c r="AE145" s="592"/>
      <c r="AF145" s="592"/>
      <c r="AG145" s="593"/>
      <c r="AH145" s="591"/>
      <c r="AI145" s="592"/>
      <c r="AJ145" s="592"/>
      <c r="AK145" s="592"/>
      <c r="AL145" s="593"/>
      <c r="AM145" s="591"/>
      <c r="AN145" s="592"/>
      <c r="AO145" s="592"/>
      <c r="AP145" s="592"/>
      <c r="AQ145" s="593"/>
      <c r="AR145" s="542">
        <v>1</v>
      </c>
    </row>
    <row r="146" spans="1:44" ht="17.25">
      <c r="A146" s="1651"/>
      <c r="B146" s="1646"/>
      <c r="C146" s="39" t="s">
        <v>44</v>
      </c>
      <c r="D146" s="279">
        <f t="shared" si="133"/>
        <v>193</v>
      </c>
      <c r="E146" s="513">
        <f t="shared" si="133"/>
        <v>193</v>
      </c>
      <c r="F146" s="525">
        <f t="shared" si="132"/>
        <v>3078</v>
      </c>
      <c r="G146" s="525">
        <f t="shared" si="131"/>
        <v>1000</v>
      </c>
      <c r="H146" s="526">
        <f t="shared" si="131"/>
        <v>2078</v>
      </c>
      <c r="I146" s="330"/>
      <c r="J146" s="331"/>
      <c r="K146" s="331"/>
      <c r="L146" s="331"/>
      <c r="M146" s="332"/>
      <c r="N146" s="330">
        <v>193</v>
      </c>
      <c r="O146" s="331">
        <v>193</v>
      </c>
      <c r="P146" s="413">
        <v>3078</v>
      </c>
      <c r="Q146" s="331">
        <v>1000</v>
      </c>
      <c r="R146" s="332">
        <v>2078</v>
      </c>
      <c r="S146" s="330"/>
      <c r="T146" s="331"/>
      <c r="U146" s="413"/>
      <c r="V146" s="331"/>
      <c r="W146" s="332"/>
      <c r="X146" s="330"/>
      <c r="Y146" s="331"/>
      <c r="Z146" s="331"/>
      <c r="AA146" s="331"/>
      <c r="AB146" s="332"/>
      <c r="AC146" s="330"/>
      <c r="AD146" s="331"/>
      <c r="AE146" s="331"/>
      <c r="AF146" s="331"/>
      <c r="AG146" s="332"/>
      <c r="AH146" s="330"/>
      <c r="AI146" s="331"/>
      <c r="AJ146" s="331"/>
      <c r="AK146" s="331"/>
      <c r="AL146" s="332"/>
      <c r="AM146" s="330"/>
      <c r="AN146" s="331"/>
      <c r="AO146" s="331"/>
      <c r="AP146" s="331"/>
      <c r="AQ146" s="332"/>
      <c r="AR146" s="544"/>
    </row>
    <row r="147" spans="1:44" ht="17.25">
      <c r="A147" s="1651"/>
      <c r="B147" s="1648" t="s">
        <v>75</v>
      </c>
      <c r="C147" s="38" t="s">
        <v>43</v>
      </c>
      <c r="D147" s="242">
        <f t="shared" si="133"/>
        <v>2</v>
      </c>
      <c r="E147" s="259">
        <f t="shared" si="133"/>
        <v>0</v>
      </c>
      <c r="F147" s="259">
        <f t="shared" si="132"/>
        <v>18</v>
      </c>
      <c r="G147" s="259">
        <f t="shared" si="131"/>
        <v>10</v>
      </c>
      <c r="H147" s="258">
        <f t="shared" si="131"/>
        <v>8</v>
      </c>
      <c r="I147" s="327"/>
      <c r="J147" s="328"/>
      <c r="K147" s="328"/>
      <c r="L147" s="328"/>
      <c r="M147" s="329"/>
      <c r="N147" s="327"/>
      <c r="O147" s="328"/>
      <c r="P147" s="328"/>
      <c r="Q147" s="328"/>
      <c r="R147" s="329"/>
      <c r="S147" s="327"/>
      <c r="T147" s="328"/>
      <c r="U147" s="328"/>
      <c r="V147" s="328"/>
      <c r="W147" s="329"/>
      <c r="X147" s="327"/>
      <c r="Y147" s="328"/>
      <c r="Z147" s="328"/>
      <c r="AA147" s="328"/>
      <c r="AB147" s="329"/>
      <c r="AC147" s="327"/>
      <c r="AD147" s="328"/>
      <c r="AE147" s="328"/>
      <c r="AF147" s="328"/>
      <c r="AG147" s="329"/>
      <c r="AH147" s="327"/>
      <c r="AI147" s="328"/>
      <c r="AJ147" s="328"/>
      <c r="AK147" s="328"/>
      <c r="AL147" s="329"/>
      <c r="AM147" s="327">
        <v>2</v>
      </c>
      <c r="AN147" s="328"/>
      <c r="AO147" s="328">
        <v>18</v>
      </c>
      <c r="AP147" s="328">
        <v>10</v>
      </c>
      <c r="AQ147" s="329">
        <v>8</v>
      </c>
      <c r="AR147" s="388"/>
    </row>
    <row r="148" spans="1:44" ht="18" thickBot="1">
      <c r="A148" s="1652"/>
      <c r="B148" s="1649"/>
      <c r="C148" s="46" t="s">
        <v>44</v>
      </c>
      <c r="D148" s="279">
        <f t="shared" si="133"/>
        <v>2</v>
      </c>
      <c r="E148" s="513">
        <f t="shared" si="133"/>
        <v>0</v>
      </c>
      <c r="F148" s="259">
        <f t="shared" si="132"/>
        <v>2</v>
      </c>
      <c r="G148" s="259">
        <f t="shared" si="131"/>
        <v>1</v>
      </c>
      <c r="H148" s="258">
        <f t="shared" si="131"/>
        <v>1</v>
      </c>
      <c r="I148" s="330"/>
      <c r="J148" s="331"/>
      <c r="K148" s="331"/>
      <c r="L148" s="331"/>
      <c r="M148" s="332"/>
      <c r="N148" s="330"/>
      <c r="O148" s="331"/>
      <c r="P148" s="331"/>
      <c r="Q148" s="331"/>
      <c r="R148" s="332"/>
      <c r="S148" s="330"/>
      <c r="T148" s="331"/>
      <c r="U148" s="331"/>
      <c r="V148" s="331"/>
      <c r="W148" s="332"/>
      <c r="X148" s="330"/>
      <c r="Y148" s="331"/>
      <c r="Z148" s="331"/>
      <c r="AA148" s="331"/>
      <c r="AB148" s="332"/>
      <c r="AC148" s="330"/>
      <c r="AD148" s="331"/>
      <c r="AE148" s="331"/>
      <c r="AF148" s="331"/>
      <c r="AG148" s="332"/>
      <c r="AH148" s="330"/>
      <c r="AI148" s="331"/>
      <c r="AJ148" s="331"/>
      <c r="AK148" s="331"/>
      <c r="AL148" s="332"/>
      <c r="AM148" s="330">
        <v>2</v>
      </c>
      <c r="AN148" s="331"/>
      <c r="AO148" s="331">
        <v>2</v>
      </c>
      <c r="AP148" s="331">
        <v>1</v>
      </c>
      <c r="AQ148" s="332">
        <v>1</v>
      </c>
      <c r="AR148" s="389"/>
    </row>
    <row r="149" spans="1:44" ht="18.75" customHeight="1">
      <c r="A149" s="1664" t="s">
        <v>191</v>
      </c>
      <c r="B149" s="1645" t="s">
        <v>69</v>
      </c>
      <c r="C149" s="183" t="s">
        <v>43</v>
      </c>
      <c r="D149" s="234">
        <f>SUM(I149,N149,S149,X149,AC149,AH149,AM149)</f>
        <v>360</v>
      </c>
      <c r="E149" s="323">
        <f>SUM(J149,O149,T149,Y149,AD149,AI149,AN149)</f>
        <v>360</v>
      </c>
      <c r="F149" s="323">
        <f>G149+H149</f>
        <v>54407</v>
      </c>
      <c r="G149" s="323">
        <f t="shared" ref="G149:H150" si="134">SUM(L149,Q149,V149,AA149,AF149,AK149,AP149)</f>
        <v>21816</v>
      </c>
      <c r="H149" s="235">
        <f t="shared" si="134"/>
        <v>32591</v>
      </c>
      <c r="I149" s="236">
        <f>SUM(I151,I153,I155,I157,I159,I161)</f>
        <v>345</v>
      </c>
      <c r="J149" s="237">
        <f>SUM(J151,J153,J155,J157,J159,J161)</f>
        <v>345</v>
      </c>
      <c r="K149" s="237">
        <f>L149+M149</f>
        <v>51958</v>
      </c>
      <c r="L149" s="237">
        <f t="shared" ref="L149:M150" si="135">SUM(L151,L153,L155,L157,L159,L161)</f>
        <v>20440</v>
      </c>
      <c r="M149" s="239">
        <f t="shared" si="135"/>
        <v>31518</v>
      </c>
      <c r="N149" s="236">
        <f>SUM(N151,N153,N155,N157,N159,N161)</f>
        <v>0</v>
      </c>
      <c r="O149" s="237">
        <f>SUM(O151,O153,O155,O157,O159,O161)</f>
        <v>0</v>
      </c>
      <c r="P149" s="237">
        <f>Q149+R149</f>
        <v>0</v>
      </c>
      <c r="Q149" s="237">
        <f t="shared" ref="Q149:T150" si="136">SUM(Q151,Q153,Q155,Q157,Q159,Q161)</f>
        <v>0</v>
      </c>
      <c r="R149" s="238">
        <f t="shared" si="136"/>
        <v>0</v>
      </c>
      <c r="S149" s="236">
        <f>SUM(S151,S153,S155,S157,S159,S161)</f>
        <v>0</v>
      </c>
      <c r="T149" s="237">
        <f>SUM(T151,T153,T155,T157,T159,T161)</f>
        <v>0</v>
      </c>
      <c r="U149" s="237">
        <f>V149+W149</f>
        <v>0</v>
      </c>
      <c r="V149" s="237">
        <f t="shared" ref="V149:Y150" si="137">SUM(V151,V153,V155,V157,V159,V161)</f>
        <v>0</v>
      </c>
      <c r="W149" s="239">
        <f t="shared" si="137"/>
        <v>0</v>
      </c>
      <c r="X149" s="236">
        <f t="shared" si="137"/>
        <v>6</v>
      </c>
      <c r="Y149" s="237">
        <f t="shared" si="137"/>
        <v>6</v>
      </c>
      <c r="Z149" s="237">
        <f>AA149+AB149</f>
        <v>1091</v>
      </c>
      <c r="AA149" s="237">
        <f t="shared" ref="AA149:AD150" si="138">SUM(AA151,AA153,AA155,AA157,AA159,AA161)</f>
        <v>628</v>
      </c>
      <c r="AB149" s="238">
        <f t="shared" si="138"/>
        <v>463</v>
      </c>
      <c r="AC149" s="236">
        <f t="shared" si="138"/>
        <v>0</v>
      </c>
      <c r="AD149" s="237">
        <f t="shared" si="138"/>
        <v>0</v>
      </c>
      <c r="AE149" s="237">
        <f>AF149+AG149</f>
        <v>0</v>
      </c>
      <c r="AF149" s="237">
        <f t="shared" ref="AF149:AI150" si="139">SUM(AF151,AF153,AF155,AF157,AF159,AF161)</f>
        <v>0</v>
      </c>
      <c r="AG149" s="239">
        <f t="shared" si="139"/>
        <v>0</v>
      </c>
      <c r="AH149" s="236">
        <f t="shared" si="139"/>
        <v>9</v>
      </c>
      <c r="AI149" s="237">
        <f t="shared" si="139"/>
        <v>9</v>
      </c>
      <c r="AJ149" s="237">
        <f>AK149+AL149</f>
        <v>1358</v>
      </c>
      <c r="AK149" s="237">
        <f t="shared" ref="AK149:AN150" si="140">SUM(AK151,AK153,AK155,AK157,AK159,AK161)</f>
        <v>748</v>
      </c>
      <c r="AL149" s="238">
        <f t="shared" si="140"/>
        <v>610</v>
      </c>
      <c r="AM149" s="236">
        <f t="shared" si="140"/>
        <v>0</v>
      </c>
      <c r="AN149" s="237">
        <f t="shared" si="140"/>
        <v>0</v>
      </c>
      <c r="AO149" s="237">
        <f>AP149+AQ149</f>
        <v>0</v>
      </c>
      <c r="AP149" s="237">
        <f t="shared" ref="AP149:AR150" si="141">SUM(AP151,AP153,AP155,AP157,AP159,AP161)</f>
        <v>0</v>
      </c>
      <c r="AQ149" s="239">
        <f t="shared" si="141"/>
        <v>0</v>
      </c>
      <c r="AR149" s="368">
        <f t="shared" si="141"/>
        <v>1048</v>
      </c>
    </row>
    <row r="150" spans="1:44" ht="18.75" customHeight="1">
      <c r="A150" s="1654"/>
      <c r="B150" s="1646"/>
      <c r="C150" s="40" t="s">
        <v>44</v>
      </c>
      <c r="D150" s="562">
        <f>SUM(I150,N150,S150,X150,AC150,AH150,AM150)</f>
        <v>360</v>
      </c>
      <c r="E150" s="563">
        <f>SUM(J150,O150,T150,Y150,AD150,AI150,AN150)</f>
        <v>360</v>
      </c>
      <c r="F150" s="563">
        <f>G150+H150</f>
        <v>54407</v>
      </c>
      <c r="G150" s="563">
        <f t="shared" si="134"/>
        <v>21816</v>
      </c>
      <c r="H150" s="595">
        <f t="shared" si="134"/>
        <v>32591</v>
      </c>
      <c r="I150" s="564">
        <f>SUM(I152,I154,I156,I158,I160,I162)</f>
        <v>345</v>
      </c>
      <c r="J150" s="565">
        <f>SUM(J152,J154,J156,J158,J160,J162)</f>
        <v>345</v>
      </c>
      <c r="K150" s="565">
        <f>L150+M150</f>
        <v>51958</v>
      </c>
      <c r="L150" s="565">
        <f t="shared" si="135"/>
        <v>20440</v>
      </c>
      <c r="M150" s="567">
        <f t="shared" si="135"/>
        <v>31518</v>
      </c>
      <c r="N150" s="564">
        <f>SUM(N152,N154,N156,N158,N160,N162)</f>
        <v>0</v>
      </c>
      <c r="O150" s="565">
        <f>SUM(O152,O154,O156,O158,O160,O162)</f>
        <v>0</v>
      </c>
      <c r="P150" s="565">
        <f>Q150+R150</f>
        <v>0</v>
      </c>
      <c r="Q150" s="565">
        <f t="shared" si="136"/>
        <v>0</v>
      </c>
      <c r="R150" s="566">
        <f t="shared" si="136"/>
        <v>0</v>
      </c>
      <c r="S150" s="564">
        <f t="shared" si="136"/>
        <v>0</v>
      </c>
      <c r="T150" s="565">
        <f t="shared" si="136"/>
        <v>0</v>
      </c>
      <c r="U150" s="565">
        <f>V150+W150</f>
        <v>0</v>
      </c>
      <c r="V150" s="565">
        <f t="shared" si="137"/>
        <v>0</v>
      </c>
      <c r="W150" s="567">
        <f t="shared" si="137"/>
        <v>0</v>
      </c>
      <c r="X150" s="564">
        <f t="shared" si="137"/>
        <v>6</v>
      </c>
      <c r="Y150" s="565">
        <f t="shared" si="137"/>
        <v>6</v>
      </c>
      <c r="Z150" s="565">
        <f>AA150+AB150</f>
        <v>1091</v>
      </c>
      <c r="AA150" s="565">
        <f t="shared" si="138"/>
        <v>628</v>
      </c>
      <c r="AB150" s="566">
        <f t="shared" si="138"/>
        <v>463</v>
      </c>
      <c r="AC150" s="564">
        <f t="shared" si="138"/>
        <v>0</v>
      </c>
      <c r="AD150" s="565">
        <f t="shared" si="138"/>
        <v>0</v>
      </c>
      <c r="AE150" s="565">
        <f>AF150+AG150</f>
        <v>0</v>
      </c>
      <c r="AF150" s="565">
        <f t="shared" si="139"/>
        <v>0</v>
      </c>
      <c r="AG150" s="567">
        <f t="shared" si="139"/>
        <v>0</v>
      </c>
      <c r="AH150" s="564">
        <f t="shared" si="139"/>
        <v>9</v>
      </c>
      <c r="AI150" s="565">
        <f t="shared" si="139"/>
        <v>9</v>
      </c>
      <c r="AJ150" s="565">
        <f>AK150+AL150</f>
        <v>1358</v>
      </c>
      <c r="AK150" s="565">
        <f t="shared" si="140"/>
        <v>748</v>
      </c>
      <c r="AL150" s="566">
        <f t="shared" si="140"/>
        <v>610</v>
      </c>
      <c r="AM150" s="564">
        <f t="shared" si="140"/>
        <v>0</v>
      </c>
      <c r="AN150" s="565">
        <f t="shared" si="140"/>
        <v>0</v>
      </c>
      <c r="AO150" s="565">
        <f>AP150+AQ150</f>
        <v>0</v>
      </c>
      <c r="AP150" s="565">
        <f t="shared" si="141"/>
        <v>0</v>
      </c>
      <c r="AQ150" s="567">
        <f t="shared" si="141"/>
        <v>0</v>
      </c>
      <c r="AR150" s="568">
        <f t="shared" si="141"/>
        <v>1048</v>
      </c>
    </row>
    <row r="151" spans="1:44" ht="18.75" customHeight="1">
      <c r="A151" s="1654"/>
      <c r="B151" s="1647" t="s">
        <v>70</v>
      </c>
      <c r="C151" s="54" t="s">
        <v>43</v>
      </c>
      <c r="D151" s="324">
        <f t="shared" ref="D151:E162" si="142">SUM(I151,N151,S151,X151,AC151,AH151,AM151)</f>
        <v>318</v>
      </c>
      <c r="E151" s="535">
        <f t="shared" si="142"/>
        <v>318</v>
      </c>
      <c r="F151" s="535">
        <f>G151+H151</f>
        <v>48361</v>
      </c>
      <c r="G151" s="535">
        <f t="shared" ref="G151:H162" si="143">SUM(L151+Q151+V151+AA151+AF151+AK151+AP151)</f>
        <v>21816</v>
      </c>
      <c r="H151" s="536">
        <f t="shared" si="143"/>
        <v>26545</v>
      </c>
      <c r="I151" s="596">
        <v>303</v>
      </c>
      <c r="J151" s="597">
        <v>303</v>
      </c>
      <c r="K151" s="597">
        <v>45912</v>
      </c>
      <c r="L151" s="597">
        <v>20440</v>
      </c>
      <c r="M151" s="598">
        <v>25472</v>
      </c>
      <c r="N151" s="596"/>
      <c r="O151" s="597"/>
      <c r="P151" s="597"/>
      <c r="Q151" s="597"/>
      <c r="R151" s="598"/>
      <c r="S151" s="596"/>
      <c r="T151" s="597"/>
      <c r="U151" s="597"/>
      <c r="V151" s="597"/>
      <c r="W151" s="598"/>
      <c r="X151" s="596">
        <v>6</v>
      </c>
      <c r="Y151" s="597">
        <v>6</v>
      </c>
      <c r="Z151" s="597">
        <v>1091</v>
      </c>
      <c r="AA151" s="597">
        <v>628</v>
      </c>
      <c r="AB151" s="598">
        <v>463</v>
      </c>
      <c r="AC151" s="596"/>
      <c r="AD151" s="597"/>
      <c r="AE151" s="599"/>
      <c r="AF151" s="597"/>
      <c r="AG151" s="598"/>
      <c r="AH151" s="596">
        <v>9</v>
      </c>
      <c r="AI151" s="597">
        <v>9</v>
      </c>
      <c r="AJ151" s="597">
        <v>1359</v>
      </c>
      <c r="AK151" s="597">
        <v>748</v>
      </c>
      <c r="AL151" s="598">
        <v>610</v>
      </c>
      <c r="AM151" s="596"/>
      <c r="AN151" s="597"/>
      <c r="AO151" s="597"/>
      <c r="AP151" s="597"/>
      <c r="AQ151" s="600"/>
      <c r="AR151" s="601">
        <v>1048</v>
      </c>
    </row>
    <row r="152" spans="1:44" ht="18.75" customHeight="1">
      <c r="A152" s="1654"/>
      <c r="B152" s="1646"/>
      <c r="C152" s="40" t="s">
        <v>44</v>
      </c>
      <c r="D152" s="279">
        <f t="shared" si="142"/>
        <v>318</v>
      </c>
      <c r="E152" s="513">
        <f t="shared" si="142"/>
        <v>318</v>
      </c>
      <c r="F152" s="525">
        <f t="shared" ref="F152:F162" si="144">G152+H152</f>
        <v>48361</v>
      </c>
      <c r="G152" s="525">
        <f t="shared" si="143"/>
        <v>21816</v>
      </c>
      <c r="H152" s="526">
        <f t="shared" si="143"/>
        <v>26545</v>
      </c>
      <c r="I152" s="300">
        <v>303</v>
      </c>
      <c r="J152" s="301">
        <v>303</v>
      </c>
      <c r="K152" s="301">
        <v>45912</v>
      </c>
      <c r="L152" s="301">
        <v>20440</v>
      </c>
      <c r="M152" s="302">
        <v>25472</v>
      </c>
      <c r="N152" s="300"/>
      <c r="O152" s="301"/>
      <c r="P152" s="301"/>
      <c r="Q152" s="301"/>
      <c r="R152" s="302"/>
      <c r="S152" s="300"/>
      <c r="T152" s="301"/>
      <c r="U152" s="301"/>
      <c r="V152" s="301"/>
      <c r="W152" s="302"/>
      <c r="X152" s="300">
        <v>6</v>
      </c>
      <c r="Y152" s="301">
        <v>6</v>
      </c>
      <c r="Z152" s="301">
        <v>1091</v>
      </c>
      <c r="AA152" s="301">
        <v>628</v>
      </c>
      <c r="AB152" s="302">
        <v>463</v>
      </c>
      <c r="AC152" s="300"/>
      <c r="AD152" s="301"/>
      <c r="AE152" s="301"/>
      <c r="AF152" s="301"/>
      <c r="AG152" s="302"/>
      <c r="AH152" s="300">
        <v>9</v>
      </c>
      <c r="AI152" s="301">
        <v>9</v>
      </c>
      <c r="AJ152" s="301">
        <v>1359</v>
      </c>
      <c r="AK152" s="301">
        <v>748</v>
      </c>
      <c r="AL152" s="302">
        <v>610</v>
      </c>
      <c r="AM152" s="300"/>
      <c r="AN152" s="301"/>
      <c r="AO152" s="301"/>
      <c r="AP152" s="301"/>
      <c r="AQ152" s="602"/>
      <c r="AR152" s="519">
        <v>1048</v>
      </c>
    </row>
    <row r="153" spans="1:44" ht="18.75" customHeight="1">
      <c r="A153" s="1654"/>
      <c r="B153" s="1647" t="s">
        <v>71</v>
      </c>
      <c r="C153" s="54" t="s">
        <v>43</v>
      </c>
      <c r="D153" s="242">
        <f t="shared" si="142"/>
        <v>0</v>
      </c>
      <c r="E153" s="259">
        <f t="shared" si="142"/>
        <v>0</v>
      </c>
      <c r="F153" s="259">
        <f t="shared" si="144"/>
        <v>0</v>
      </c>
      <c r="G153" s="259">
        <f t="shared" si="143"/>
        <v>0</v>
      </c>
      <c r="H153" s="258">
        <f t="shared" si="143"/>
        <v>0</v>
      </c>
      <c r="I153" s="280"/>
      <c r="J153" s="281"/>
      <c r="K153" s="281"/>
      <c r="L153" s="281"/>
      <c r="M153" s="282"/>
      <c r="N153" s="280"/>
      <c r="O153" s="281"/>
      <c r="P153" s="281"/>
      <c r="Q153" s="281"/>
      <c r="R153" s="282"/>
      <c r="S153" s="280"/>
      <c r="T153" s="281"/>
      <c r="U153" s="281"/>
      <c r="V153" s="281"/>
      <c r="W153" s="282"/>
      <c r="X153" s="596"/>
      <c r="Y153" s="597"/>
      <c r="Z153" s="597"/>
      <c r="AA153" s="597"/>
      <c r="AB153" s="598"/>
      <c r="AC153" s="596"/>
      <c r="AD153" s="597"/>
      <c r="AE153" s="597"/>
      <c r="AF153" s="597"/>
      <c r="AG153" s="282"/>
      <c r="AH153" s="280"/>
      <c r="AI153" s="281"/>
      <c r="AJ153" s="281"/>
      <c r="AK153" s="281"/>
      <c r="AL153" s="282"/>
      <c r="AM153" s="280"/>
      <c r="AN153" s="281"/>
      <c r="AO153" s="281"/>
      <c r="AP153" s="281"/>
      <c r="AQ153" s="282"/>
      <c r="AR153" s="370"/>
    </row>
    <row r="154" spans="1:44" ht="18.75" customHeight="1">
      <c r="A154" s="1654"/>
      <c r="B154" s="1646"/>
      <c r="C154" s="40" t="s">
        <v>44</v>
      </c>
      <c r="D154" s="251">
        <f t="shared" si="142"/>
        <v>0</v>
      </c>
      <c r="E154" s="268">
        <f t="shared" si="142"/>
        <v>0</v>
      </c>
      <c r="F154" s="534">
        <f t="shared" si="144"/>
        <v>0</v>
      </c>
      <c r="G154" s="534">
        <f t="shared" si="143"/>
        <v>0</v>
      </c>
      <c r="H154" s="533">
        <f t="shared" si="143"/>
        <v>0</v>
      </c>
      <c r="I154" s="283"/>
      <c r="J154" s="284"/>
      <c r="K154" s="284"/>
      <c r="L154" s="284"/>
      <c r="M154" s="285"/>
      <c r="N154" s="283"/>
      <c r="O154" s="284"/>
      <c r="P154" s="284"/>
      <c r="Q154" s="284"/>
      <c r="R154" s="285"/>
      <c r="S154" s="283"/>
      <c r="T154" s="284"/>
      <c r="U154" s="284"/>
      <c r="V154" s="284"/>
      <c r="W154" s="285"/>
      <c r="X154" s="283"/>
      <c r="Y154" s="284"/>
      <c r="Z154" s="284"/>
      <c r="AA154" s="284"/>
      <c r="AB154" s="285"/>
      <c r="AC154" s="283"/>
      <c r="AD154" s="284"/>
      <c r="AE154" s="284"/>
      <c r="AF154" s="284"/>
      <c r="AG154" s="285"/>
      <c r="AH154" s="827"/>
      <c r="AI154" s="1583"/>
      <c r="AJ154" s="828"/>
      <c r="AK154" s="828"/>
      <c r="AL154" s="829"/>
      <c r="AM154" s="827"/>
      <c r="AN154" s="1583"/>
      <c r="AO154" s="828"/>
      <c r="AP154" s="828"/>
      <c r="AQ154" s="829"/>
      <c r="AR154" s="371"/>
    </row>
    <row r="155" spans="1:44" ht="18.75" customHeight="1">
      <c r="A155" s="1654"/>
      <c r="B155" s="1647" t="s">
        <v>72</v>
      </c>
      <c r="C155" s="54" t="s">
        <v>43</v>
      </c>
      <c r="D155" s="324">
        <f t="shared" si="142"/>
        <v>0</v>
      </c>
      <c r="E155" s="535">
        <f t="shared" si="142"/>
        <v>0</v>
      </c>
      <c r="F155" s="535">
        <f t="shared" si="144"/>
        <v>0</v>
      </c>
      <c r="G155" s="535">
        <f t="shared" si="143"/>
        <v>0</v>
      </c>
      <c r="H155" s="536">
        <f t="shared" si="143"/>
        <v>0</v>
      </c>
      <c r="I155" s="596"/>
      <c r="J155" s="597"/>
      <c r="K155" s="597"/>
      <c r="L155" s="597"/>
      <c r="M155" s="598"/>
      <c r="N155" s="596"/>
      <c r="O155" s="597"/>
      <c r="P155" s="597"/>
      <c r="Q155" s="597"/>
      <c r="R155" s="598"/>
      <c r="S155" s="596"/>
      <c r="T155" s="597"/>
      <c r="U155" s="597"/>
      <c r="V155" s="597"/>
      <c r="W155" s="598"/>
      <c r="X155" s="596"/>
      <c r="Y155" s="597"/>
      <c r="Z155" s="597"/>
      <c r="AA155" s="597"/>
      <c r="AB155" s="598"/>
      <c r="AC155" s="596"/>
      <c r="AD155" s="597"/>
      <c r="AE155" s="597"/>
      <c r="AF155" s="597"/>
      <c r="AG155" s="598"/>
      <c r="AH155" s="596"/>
      <c r="AI155" s="597"/>
      <c r="AJ155" s="597"/>
      <c r="AK155" s="597"/>
      <c r="AL155" s="598"/>
      <c r="AM155" s="596"/>
      <c r="AN155" s="597"/>
      <c r="AO155" s="597"/>
      <c r="AP155" s="597"/>
      <c r="AQ155" s="598"/>
      <c r="AR155" s="601"/>
    </row>
    <row r="156" spans="1:44" ht="18.75" customHeight="1">
      <c r="A156" s="1654"/>
      <c r="B156" s="1646"/>
      <c r="C156" s="40" t="s">
        <v>44</v>
      </c>
      <c r="D156" s="279">
        <f t="shared" si="142"/>
        <v>0</v>
      </c>
      <c r="E156" s="513">
        <f t="shared" si="142"/>
        <v>0</v>
      </c>
      <c r="F156" s="525">
        <f t="shared" si="144"/>
        <v>0</v>
      </c>
      <c r="G156" s="525">
        <f t="shared" si="143"/>
        <v>0</v>
      </c>
      <c r="H156" s="526">
        <f t="shared" si="143"/>
        <v>0</v>
      </c>
      <c r="I156" s="300"/>
      <c r="J156" s="301"/>
      <c r="K156" s="301"/>
      <c r="L156" s="301"/>
      <c r="M156" s="302"/>
      <c r="N156" s="300"/>
      <c r="O156" s="301"/>
      <c r="P156" s="301"/>
      <c r="Q156" s="301"/>
      <c r="R156" s="302"/>
      <c r="S156" s="300"/>
      <c r="T156" s="301"/>
      <c r="U156" s="301"/>
      <c r="V156" s="301"/>
      <c r="W156" s="302"/>
      <c r="X156" s="300"/>
      <c r="Y156" s="301"/>
      <c r="Z156" s="301"/>
      <c r="AA156" s="301"/>
      <c r="AB156" s="302"/>
      <c r="AC156" s="300"/>
      <c r="AD156" s="301"/>
      <c r="AE156" s="301"/>
      <c r="AF156" s="301"/>
      <c r="AG156" s="302"/>
      <c r="AH156" s="830"/>
      <c r="AI156" s="1500"/>
      <c r="AJ156" s="831"/>
      <c r="AK156" s="831"/>
      <c r="AL156" s="832"/>
      <c r="AM156" s="830"/>
      <c r="AN156" s="1500"/>
      <c r="AO156" s="831"/>
      <c r="AP156" s="831"/>
      <c r="AQ156" s="832"/>
      <c r="AR156" s="519"/>
    </row>
    <row r="157" spans="1:44" ht="18.75" customHeight="1">
      <c r="A157" s="1654"/>
      <c r="B157" s="1647" t="s">
        <v>73</v>
      </c>
      <c r="C157" s="54" t="s">
        <v>43</v>
      </c>
      <c r="D157" s="242">
        <f t="shared" si="142"/>
        <v>0</v>
      </c>
      <c r="E157" s="259">
        <f t="shared" si="142"/>
        <v>0</v>
      </c>
      <c r="F157" s="259">
        <f t="shared" si="144"/>
        <v>0</v>
      </c>
      <c r="G157" s="259">
        <f t="shared" si="143"/>
        <v>0</v>
      </c>
      <c r="H157" s="258">
        <f t="shared" si="143"/>
        <v>0</v>
      </c>
      <c r="I157" s="280"/>
      <c r="J157" s="281"/>
      <c r="K157" s="281"/>
      <c r="L157" s="281"/>
      <c r="M157" s="282"/>
      <c r="N157" s="280"/>
      <c r="O157" s="281"/>
      <c r="P157" s="281"/>
      <c r="Q157" s="281"/>
      <c r="R157" s="282"/>
      <c r="S157" s="280"/>
      <c r="T157" s="281"/>
      <c r="U157" s="281"/>
      <c r="V157" s="281"/>
      <c r="W157" s="282"/>
      <c r="X157" s="280"/>
      <c r="Y157" s="281"/>
      <c r="Z157" s="281"/>
      <c r="AA157" s="281"/>
      <c r="AB157" s="282"/>
      <c r="AC157" s="280"/>
      <c r="AD157" s="281"/>
      <c r="AE157" s="281"/>
      <c r="AF157" s="281"/>
      <c r="AG157" s="282"/>
      <c r="AH157" s="596"/>
      <c r="AI157" s="597"/>
      <c r="AJ157" s="597"/>
      <c r="AK157" s="597"/>
      <c r="AL157" s="598"/>
      <c r="AM157" s="596"/>
      <c r="AN157" s="597"/>
      <c r="AO157" s="597"/>
      <c r="AP157" s="597"/>
      <c r="AQ157" s="598"/>
      <c r="AR157" s="370"/>
    </row>
    <row r="158" spans="1:44" ht="18.75" customHeight="1">
      <c r="A158" s="1654"/>
      <c r="B158" s="1646"/>
      <c r="C158" s="40" t="s">
        <v>44</v>
      </c>
      <c r="D158" s="251">
        <f t="shared" si="142"/>
        <v>0</v>
      </c>
      <c r="E158" s="268">
        <f t="shared" si="142"/>
        <v>0</v>
      </c>
      <c r="F158" s="534">
        <f t="shared" si="144"/>
        <v>0</v>
      </c>
      <c r="G158" s="534">
        <f t="shared" si="143"/>
        <v>0</v>
      </c>
      <c r="H158" s="533">
        <f t="shared" si="143"/>
        <v>0</v>
      </c>
      <c r="I158" s="283"/>
      <c r="J158" s="284"/>
      <c r="K158" s="284"/>
      <c r="L158" s="284"/>
      <c r="M158" s="285"/>
      <c r="N158" s="283"/>
      <c r="O158" s="284"/>
      <c r="P158" s="284"/>
      <c r="Q158" s="284"/>
      <c r="R158" s="285"/>
      <c r="S158" s="283"/>
      <c r="T158" s="284"/>
      <c r="U158" s="284"/>
      <c r="V158" s="284"/>
      <c r="W158" s="285"/>
      <c r="X158" s="283"/>
      <c r="Y158" s="284"/>
      <c r="Z158" s="284"/>
      <c r="AA158" s="284"/>
      <c r="AB158" s="285"/>
      <c r="AC158" s="283"/>
      <c r="AD158" s="284"/>
      <c r="AE158" s="284"/>
      <c r="AF158" s="284"/>
      <c r="AG158" s="285"/>
      <c r="AH158" s="830"/>
      <c r="AI158" s="1500"/>
      <c r="AJ158" s="831"/>
      <c r="AK158" s="831"/>
      <c r="AL158" s="832"/>
      <c r="AM158" s="830"/>
      <c r="AN158" s="1500"/>
      <c r="AO158" s="831"/>
      <c r="AP158" s="831"/>
      <c r="AQ158" s="832"/>
      <c r="AR158" s="371"/>
    </row>
    <row r="159" spans="1:44" ht="18.75" customHeight="1">
      <c r="A159" s="1654"/>
      <c r="B159" s="1647" t="s">
        <v>74</v>
      </c>
      <c r="C159" s="54" t="s">
        <v>43</v>
      </c>
      <c r="D159" s="324">
        <f t="shared" si="142"/>
        <v>42</v>
      </c>
      <c r="E159" s="535">
        <f t="shared" si="142"/>
        <v>42</v>
      </c>
      <c r="F159" s="535">
        <f t="shared" si="144"/>
        <v>6046</v>
      </c>
      <c r="G159" s="535">
        <f t="shared" si="143"/>
        <v>0</v>
      </c>
      <c r="H159" s="536">
        <f t="shared" si="143"/>
        <v>6046</v>
      </c>
      <c r="I159" s="596">
        <v>42</v>
      </c>
      <c r="J159" s="597">
        <v>42</v>
      </c>
      <c r="K159" s="597">
        <v>6046</v>
      </c>
      <c r="L159" s="597"/>
      <c r="M159" s="598">
        <v>6046</v>
      </c>
      <c r="N159" s="596"/>
      <c r="O159" s="597"/>
      <c r="P159" s="597"/>
      <c r="Q159" s="597"/>
      <c r="R159" s="598"/>
      <c r="S159" s="596"/>
      <c r="T159" s="597"/>
      <c r="U159" s="597"/>
      <c r="V159" s="597"/>
      <c r="W159" s="598"/>
      <c r="X159" s="596"/>
      <c r="Y159" s="597"/>
      <c r="Z159" s="597"/>
      <c r="AA159" s="597"/>
      <c r="AB159" s="598"/>
      <c r="AC159" s="596"/>
      <c r="AD159" s="597"/>
      <c r="AE159" s="597"/>
      <c r="AF159" s="597"/>
      <c r="AG159" s="598"/>
      <c r="AH159" s="596"/>
      <c r="AI159" s="597"/>
      <c r="AJ159" s="597"/>
      <c r="AK159" s="597"/>
      <c r="AL159" s="598"/>
      <c r="AM159" s="596"/>
      <c r="AN159" s="597"/>
      <c r="AO159" s="597"/>
      <c r="AP159" s="597"/>
      <c r="AQ159" s="598"/>
      <c r="AR159" s="601"/>
    </row>
    <row r="160" spans="1:44" ht="18.75" customHeight="1">
      <c r="A160" s="1654"/>
      <c r="B160" s="1646"/>
      <c r="C160" s="40" t="s">
        <v>44</v>
      </c>
      <c r="D160" s="279">
        <f t="shared" si="142"/>
        <v>42</v>
      </c>
      <c r="E160" s="513">
        <f t="shared" si="142"/>
        <v>42</v>
      </c>
      <c r="F160" s="525">
        <f t="shared" si="144"/>
        <v>6046</v>
      </c>
      <c r="G160" s="525">
        <f t="shared" si="143"/>
        <v>0</v>
      </c>
      <c r="H160" s="526">
        <f t="shared" si="143"/>
        <v>6046</v>
      </c>
      <c r="I160" s="300">
        <v>42</v>
      </c>
      <c r="J160" s="301">
        <v>42</v>
      </c>
      <c r="K160" s="301">
        <v>6046</v>
      </c>
      <c r="L160" s="301"/>
      <c r="M160" s="302">
        <v>6046</v>
      </c>
      <c r="N160" s="300"/>
      <c r="O160" s="301"/>
      <c r="P160" s="301"/>
      <c r="Q160" s="301"/>
      <c r="R160" s="302"/>
      <c r="S160" s="300"/>
      <c r="T160" s="301"/>
      <c r="U160" s="301"/>
      <c r="V160" s="301"/>
      <c r="W160" s="302"/>
      <c r="X160" s="300"/>
      <c r="Y160" s="301"/>
      <c r="Z160" s="301"/>
      <c r="AA160" s="301"/>
      <c r="AB160" s="302"/>
      <c r="AC160" s="300"/>
      <c r="AD160" s="301"/>
      <c r="AE160" s="301"/>
      <c r="AF160" s="301"/>
      <c r="AG160" s="302"/>
      <c r="AH160" s="830"/>
      <c r="AI160" s="1500"/>
      <c r="AJ160" s="831"/>
      <c r="AK160" s="831"/>
      <c r="AL160" s="832"/>
      <c r="AM160" s="830"/>
      <c r="AN160" s="1500"/>
      <c r="AO160" s="831"/>
      <c r="AP160" s="831"/>
      <c r="AQ160" s="832"/>
      <c r="AR160" s="519"/>
    </row>
    <row r="161" spans="1:44" ht="18.75" customHeight="1">
      <c r="A161" s="1654"/>
      <c r="B161" s="1648" t="s">
        <v>75</v>
      </c>
      <c r="C161" s="54" t="s">
        <v>43</v>
      </c>
      <c r="D161" s="242">
        <f t="shared" si="142"/>
        <v>0</v>
      </c>
      <c r="E161" s="259">
        <f t="shared" si="142"/>
        <v>0</v>
      </c>
      <c r="F161" s="259">
        <f t="shared" si="144"/>
        <v>0</v>
      </c>
      <c r="G161" s="259">
        <f t="shared" si="143"/>
        <v>0</v>
      </c>
      <c r="H161" s="258">
        <f t="shared" si="143"/>
        <v>0</v>
      </c>
      <c r="I161" s="280"/>
      <c r="J161" s="281"/>
      <c r="K161" s="281"/>
      <c r="L161" s="281"/>
      <c r="M161" s="282"/>
      <c r="N161" s="280"/>
      <c r="O161" s="281"/>
      <c r="P161" s="281"/>
      <c r="Q161" s="281"/>
      <c r="R161" s="282"/>
      <c r="S161" s="280"/>
      <c r="T161" s="281"/>
      <c r="U161" s="281"/>
      <c r="V161" s="281"/>
      <c r="W161" s="282"/>
      <c r="X161" s="280"/>
      <c r="Y161" s="281"/>
      <c r="Z161" s="281"/>
      <c r="AA161" s="281"/>
      <c r="AB161" s="282"/>
      <c r="AC161" s="280"/>
      <c r="AD161" s="281"/>
      <c r="AE161" s="281"/>
      <c r="AF161" s="281"/>
      <c r="AG161" s="282"/>
      <c r="AH161" s="280"/>
      <c r="AI161" s="281"/>
      <c r="AJ161" s="281"/>
      <c r="AK161" s="281"/>
      <c r="AL161" s="282"/>
      <c r="AM161" s="280"/>
      <c r="AN161" s="281"/>
      <c r="AO161" s="281"/>
      <c r="AP161" s="281"/>
      <c r="AQ161" s="282"/>
      <c r="AR161" s="370"/>
    </row>
    <row r="162" spans="1:44" ht="18.75" customHeight="1" thickBot="1">
      <c r="A162" s="1655"/>
      <c r="B162" s="1649"/>
      <c r="C162" s="45" t="s">
        <v>44</v>
      </c>
      <c r="D162" s="251">
        <f t="shared" si="142"/>
        <v>0</v>
      </c>
      <c r="E162" s="268">
        <f t="shared" si="142"/>
        <v>0</v>
      </c>
      <c r="F162" s="259">
        <f t="shared" si="144"/>
        <v>0</v>
      </c>
      <c r="G162" s="259">
        <f t="shared" si="143"/>
        <v>0</v>
      </c>
      <c r="H162" s="258">
        <f t="shared" si="143"/>
        <v>0</v>
      </c>
      <c r="I162" s="283"/>
      <c r="J162" s="284"/>
      <c r="K162" s="284"/>
      <c r="L162" s="284"/>
      <c r="M162" s="285"/>
      <c r="N162" s="283"/>
      <c r="O162" s="284"/>
      <c r="P162" s="284"/>
      <c r="Q162" s="284"/>
      <c r="R162" s="285"/>
      <c r="S162" s="283"/>
      <c r="T162" s="284"/>
      <c r="U162" s="284"/>
      <c r="V162" s="284"/>
      <c r="W162" s="285"/>
      <c r="X162" s="742"/>
      <c r="Y162" s="743"/>
      <c r="Z162" s="743"/>
      <c r="AA162" s="743"/>
      <c r="AB162" s="744"/>
      <c r="AC162" s="283"/>
      <c r="AD162" s="284"/>
      <c r="AE162" s="284"/>
      <c r="AF162" s="284"/>
      <c r="AG162" s="285"/>
      <c r="AH162" s="280"/>
      <c r="AI162" s="281"/>
      <c r="AJ162" s="281"/>
      <c r="AK162" s="281"/>
      <c r="AL162" s="282"/>
      <c r="AM162" s="280"/>
      <c r="AN162" s="281"/>
      <c r="AO162" s="281"/>
      <c r="AP162" s="281"/>
      <c r="AQ162" s="282"/>
      <c r="AR162" s="371"/>
    </row>
    <row r="163" spans="1:44" ht="17.25">
      <c r="A163" s="1650" t="s">
        <v>149</v>
      </c>
      <c r="B163" s="1645" t="s">
        <v>69</v>
      </c>
      <c r="C163" s="183" t="s">
        <v>43</v>
      </c>
      <c r="D163" s="234">
        <f>SUM(I163,N163,S163,X163,AC163,AH163,AM163)</f>
        <v>417</v>
      </c>
      <c r="E163" s="323">
        <f>SUM(J163,O163,T163,Y163,AD163,AI163,AN163)</f>
        <v>417</v>
      </c>
      <c r="F163" s="323">
        <f>G163+H163</f>
        <v>58628</v>
      </c>
      <c r="G163" s="323">
        <f t="shared" ref="G163:H164" si="145">SUM(L163,Q163,V163,AA163,AF163,AK163,AP163)</f>
        <v>30798</v>
      </c>
      <c r="H163" s="235">
        <f t="shared" si="145"/>
        <v>27830</v>
      </c>
      <c r="I163" s="236">
        <f>SUM(I165,I167,I169,I171,I173,I175)</f>
        <v>376</v>
      </c>
      <c r="J163" s="237">
        <f>SUM(J165,J167,J169,J171,J173,J175)</f>
        <v>376</v>
      </c>
      <c r="K163" s="237">
        <f>L163+M163</f>
        <v>54111</v>
      </c>
      <c r="L163" s="237">
        <f t="shared" ref="L163:M164" si="146">SUM(L165,L167,L169,L171,L173,L175)</f>
        <v>28653</v>
      </c>
      <c r="M163" s="239">
        <f t="shared" si="146"/>
        <v>25458</v>
      </c>
      <c r="N163" s="236">
        <f>SUM(N165,N167,N169,N171,N173,N175)</f>
        <v>1</v>
      </c>
      <c r="O163" s="237">
        <f>SUM(O165,O167,O169,O171,O173,O175)</f>
        <v>1</v>
      </c>
      <c r="P163" s="237">
        <f>Q163+R163</f>
        <v>110</v>
      </c>
      <c r="Q163" s="237">
        <f t="shared" ref="Q163:T164" si="147">SUM(Q165,Q167,Q169,Q171,Q173,Q175)</f>
        <v>7</v>
      </c>
      <c r="R163" s="238">
        <f t="shared" si="147"/>
        <v>103</v>
      </c>
      <c r="S163" s="236">
        <f>SUM(S165,S167,S169,S171,S173,S175)</f>
        <v>0</v>
      </c>
      <c r="T163" s="237">
        <f>SUM(T165,T167,T169,T171,T173,T175)</f>
        <v>0</v>
      </c>
      <c r="U163" s="237">
        <f>V163+W163</f>
        <v>0</v>
      </c>
      <c r="V163" s="237">
        <f t="shared" ref="V163:Y164" si="148">SUM(V165,V167,V169,V171,V173,V175)</f>
        <v>0</v>
      </c>
      <c r="W163" s="239">
        <f t="shared" si="148"/>
        <v>0</v>
      </c>
      <c r="X163" s="236">
        <f t="shared" si="148"/>
        <v>40</v>
      </c>
      <c r="Y163" s="237">
        <f t="shared" si="148"/>
        <v>40</v>
      </c>
      <c r="Z163" s="237">
        <f>AA163+AB163</f>
        <v>4407</v>
      </c>
      <c r="AA163" s="237">
        <f t="shared" ref="AA163:AD164" si="149">SUM(AA165,AA167,AA169,AA171,AA173,AA175)</f>
        <v>2138</v>
      </c>
      <c r="AB163" s="238">
        <f t="shared" si="149"/>
        <v>2269</v>
      </c>
      <c r="AC163" s="236">
        <f t="shared" si="149"/>
        <v>0</v>
      </c>
      <c r="AD163" s="237">
        <f t="shared" si="149"/>
        <v>0</v>
      </c>
      <c r="AE163" s="237">
        <f>AF163+AG163</f>
        <v>0</v>
      </c>
      <c r="AF163" s="237">
        <f t="shared" ref="AF163:AI164" si="150">SUM(AF165,AF167,AF169,AF171,AF173,AF175)</f>
        <v>0</v>
      </c>
      <c r="AG163" s="239">
        <f t="shared" si="150"/>
        <v>0</v>
      </c>
      <c r="AH163" s="236">
        <f t="shared" si="150"/>
        <v>0</v>
      </c>
      <c r="AI163" s="237">
        <f t="shared" si="150"/>
        <v>0</v>
      </c>
      <c r="AJ163" s="237">
        <f>AK163+AL163</f>
        <v>0</v>
      </c>
      <c r="AK163" s="237">
        <f t="shared" ref="AK163:AN164" si="151">SUM(AK165,AK167,AK169,AK171,AK173,AK175)</f>
        <v>0</v>
      </c>
      <c r="AL163" s="238">
        <f t="shared" si="151"/>
        <v>0</v>
      </c>
      <c r="AM163" s="236">
        <f t="shared" si="151"/>
        <v>0</v>
      </c>
      <c r="AN163" s="237">
        <f t="shared" si="151"/>
        <v>0</v>
      </c>
      <c r="AO163" s="237">
        <f>AP163+AQ163</f>
        <v>0</v>
      </c>
      <c r="AP163" s="237">
        <f t="shared" ref="AP163:AR164" si="152">SUM(AP165,AP167,AP169,AP171,AP173,AP175)</f>
        <v>0</v>
      </c>
      <c r="AQ163" s="239">
        <f t="shared" si="152"/>
        <v>0</v>
      </c>
      <c r="AR163" s="368">
        <f t="shared" si="152"/>
        <v>3151</v>
      </c>
    </row>
    <row r="164" spans="1:44" ht="17.25">
      <c r="A164" s="1651"/>
      <c r="B164" s="1646"/>
      <c r="C164" s="40" t="s">
        <v>44</v>
      </c>
      <c r="D164" s="240">
        <f>SUM(I164,N164,S164,X164,AC164,AH164,AM164)</f>
        <v>416</v>
      </c>
      <c r="E164" s="216">
        <f>SUM(J164,O164,T164,Y164,AD164,AI164,AN164)</f>
        <v>416</v>
      </c>
      <c r="F164" s="216">
        <f>G164+H164</f>
        <v>54135</v>
      </c>
      <c r="G164" s="216">
        <f t="shared" si="145"/>
        <v>27858</v>
      </c>
      <c r="H164" s="241">
        <f t="shared" si="145"/>
        <v>26277</v>
      </c>
      <c r="I164" s="212">
        <f>SUM(I166,I168,I170,I172,I174,I176)</f>
        <v>376</v>
      </c>
      <c r="J164" s="211">
        <f>SUM(J166,J168,J170,J172,J174,J176)</f>
        <v>376</v>
      </c>
      <c r="K164" s="211">
        <f>L164+M164</f>
        <v>50029</v>
      </c>
      <c r="L164" s="211">
        <f t="shared" si="146"/>
        <v>25832</v>
      </c>
      <c r="M164" s="213">
        <f t="shared" si="146"/>
        <v>24197</v>
      </c>
      <c r="N164" s="212">
        <f>SUM(N166,N168,N170,N172,N174,N176)</f>
        <v>1</v>
      </c>
      <c r="O164" s="211">
        <f>SUM(O166,O168,O170,O172,O174,O176)</f>
        <v>1</v>
      </c>
      <c r="P164" s="211">
        <f>Q164+R164</f>
        <v>89</v>
      </c>
      <c r="Q164" s="211">
        <f t="shared" si="147"/>
        <v>7</v>
      </c>
      <c r="R164" s="217">
        <f t="shared" si="147"/>
        <v>82</v>
      </c>
      <c r="S164" s="212">
        <f t="shared" si="147"/>
        <v>0</v>
      </c>
      <c r="T164" s="211">
        <f t="shared" si="147"/>
        <v>0</v>
      </c>
      <c r="U164" s="211">
        <f>V164+W164</f>
        <v>0</v>
      </c>
      <c r="V164" s="211">
        <f t="shared" si="148"/>
        <v>0</v>
      </c>
      <c r="W164" s="213">
        <f t="shared" si="148"/>
        <v>0</v>
      </c>
      <c r="X164" s="212">
        <f t="shared" si="148"/>
        <v>39</v>
      </c>
      <c r="Y164" s="211">
        <f t="shared" si="148"/>
        <v>39</v>
      </c>
      <c r="Z164" s="211">
        <f>AA164+AB164</f>
        <v>4017</v>
      </c>
      <c r="AA164" s="211">
        <f t="shared" si="149"/>
        <v>2019</v>
      </c>
      <c r="AB164" s="217">
        <f t="shared" si="149"/>
        <v>1998</v>
      </c>
      <c r="AC164" s="212">
        <f t="shared" si="149"/>
        <v>0</v>
      </c>
      <c r="AD164" s="211">
        <f t="shared" si="149"/>
        <v>0</v>
      </c>
      <c r="AE164" s="211">
        <f>AF164+AG164</f>
        <v>0</v>
      </c>
      <c r="AF164" s="211">
        <f t="shared" si="150"/>
        <v>0</v>
      </c>
      <c r="AG164" s="213">
        <f t="shared" si="150"/>
        <v>0</v>
      </c>
      <c r="AH164" s="212">
        <f t="shared" si="150"/>
        <v>0</v>
      </c>
      <c r="AI164" s="211">
        <f t="shared" si="150"/>
        <v>0</v>
      </c>
      <c r="AJ164" s="211">
        <f>AK164+AL164</f>
        <v>0</v>
      </c>
      <c r="AK164" s="211">
        <f t="shared" si="151"/>
        <v>0</v>
      </c>
      <c r="AL164" s="217">
        <f t="shared" si="151"/>
        <v>0</v>
      </c>
      <c r="AM164" s="212">
        <f t="shared" si="151"/>
        <v>0</v>
      </c>
      <c r="AN164" s="211">
        <f t="shared" si="151"/>
        <v>0</v>
      </c>
      <c r="AO164" s="211">
        <f>AP164+AQ164</f>
        <v>0</v>
      </c>
      <c r="AP164" s="211">
        <f t="shared" si="152"/>
        <v>0</v>
      </c>
      <c r="AQ164" s="213">
        <f t="shared" si="152"/>
        <v>0</v>
      </c>
      <c r="AR164" s="369">
        <f t="shared" si="152"/>
        <v>434</v>
      </c>
    </row>
    <row r="165" spans="1:44" ht="17.25">
      <c r="A165" s="1651"/>
      <c r="B165" s="1647" t="s">
        <v>70</v>
      </c>
      <c r="C165" s="54" t="s">
        <v>43</v>
      </c>
      <c r="D165" s="603">
        <f t="shared" ref="D165:E176" si="153">SUM(I165,N165,S165,X165,AC165,AH165,AM165)</f>
        <v>414</v>
      </c>
      <c r="E165" s="1536">
        <f t="shared" si="153"/>
        <v>414</v>
      </c>
      <c r="F165" s="535">
        <f>G165+H165</f>
        <v>58439</v>
      </c>
      <c r="G165" s="535">
        <f t="shared" ref="G165:H176" si="154">SUM(L165+Q165+V165+AA165+AF165+AK165+AP165)</f>
        <v>30760</v>
      </c>
      <c r="H165" s="536">
        <f t="shared" si="154"/>
        <v>27679</v>
      </c>
      <c r="I165" s="353">
        <v>374</v>
      </c>
      <c r="J165" s="354">
        <v>374</v>
      </c>
      <c r="K165" s="489">
        <v>54032</v>
      </c>
      <c r="L165" s="354">
        <v>28622</v>
      </c>
      <c r="M165" s="355">
        <v>25410</v>
      </c>
      <c r="N165" s="353"/>
      <c r="O165" s="354"/>
      <c r="P165" s="489"/>
      <c r="Q165" s="354"/>
      <c r="R165" s="355"/>
      <c r="S165" s="488"/>
      <c r="T165" s="489"/>
      <c r="U165" s="489"/>
      <c r="V165" s="489"/>
      <c r="W165" s="490"/>
      <c r="X165" s="488">
        <v>40</v>
      </c>
      <c r="Y165" s="489">
        <v>40</v>
      </c>
      <c r="Z165" s="489">
        <v>4407</v>
      </c>
      <c r="AA165" s="489">
        <v>2138</v>
      </c>
      <c r="AB165" s="490">
        <v>2269</v>
      </c>
      <c r="AC165" s="488"/>
      <c r="AD165" s="489"/>
      <c r="AE165" s="489"/>
      <c r="AF165" s="489"/>
      <c r="AG165" s="490"/>
      <c r="AH165" s="488"/>
      <c r="AI165" s="489"/>
      <c r="AJ165" s="489"/>
      <c r="AK165" s="489"/>
      <c r="AL165" s="490"/>
      <c r="AM165" s="488"/>
      <c r="AN165" s="489"/>
      <c r="AO165" s="489"/>
      <c r="AP165" s="489"/>
      <c r="AQ165" s="604"/>
      <c r="AR165" s="601">
        <v>3128</v>
      </c>
    </row>
    <row r="166" spans="1:44" ht="17.25">
      <c r="A166" s="1651"/>
      <c r="B166" s="1646"/>
      <c r="C166" s="40" t="s">
        <v>44</v>
      </c>
      <c r="D166" s="532">
        <f t="shared" si="153"/>
        <v>413</v>
      </c>
      <c r="E166" s="1540">
        <f t="shared" si="153"/>
        <v>413</v>
      </c>
      <c r="F166" s="525">
        <f t="shared" ref="F166:F176" si="155">G166+H166</f>
        <v>53973</v>
      </c>
      <c r="G166" s="525">
        <f t="shared" si="154"/>
        <v>27822</v>
      </c>
      <c r="H166" s="526">
        <f t="shared" si="154"/>
        <v>26151</v>
      </c>
      <c r="I166" s="412">
        <v>374</v>
      </c>
      <c r="J166" s="413">
        <v>374</v>
      </c>
      <c r="K166" s="413">
        <v>49956</v>
      </c>
      <c r="L166" s="413">
        <v>25803</v>
      </c>
      <c r="M166" s="481">
        <v>24153</v>
      </c>
      <c r="N166" s="412"/>
      <c r="O166" s="413"/>
      <c r="P166" s="413"/>
      <c r="Q166" s="413"/>
      <c r="R166" s="481"/>
      <c r="S166" s="485"/>
      <c r="T166" s="487"/>
      <c r="U166" s="487"/>
      <c r="V166" s="487"/>
      <c r="W166" s="605"/>
      <c r="X166" s="485">
        <v>39</v>
      </c>
      <c r="Y166" s="487">
        <v>39</v>
      </c>
      <c r="Z166" s="487">
        <v>4017</v>
      </c>
      <c r="AA166" s="487">
        <v>2019</v>
      </c>
      <c r="AB166" s="605">
        <v>1998</v>
      </c>
      <c r="AC166" s="485"/>
      <c r="AD166" s="487"/>
      <c r="AE166" s="487"/>
      <c r="AF166" s="487"/>
      <c r="AG166" s="606"/>
      <c r="AH166" s="485"/>
      <c r="AI166" s="487"/>
      <c r="AJ166" s="487"/>
      <c r="AK166" s="487"/>
      <c r="AL166" s="605"/>
      <c r="AM166" s="485"/>
      <c r="AN166" s="487"/>
      <c r="AO166" s="487"/>
      <c r="AP166" s="487"/>
      <c r="AQ166" s="607"/>
      <c r="AR166" s="519">
        <v>432</v>
      </c>
    </row>
    <row r="167" spans="1:44" ht="17.25">
      <c r="A167" s="1651"/>
      <c r="B167" s="1647" t="s">
        <v>71</v>
      </c>
      <c r="C167" s="54" t="s">
        <v>43</v>
      </c>
      <c r="D167" s="603">
        <f t="shared" si="153"/>
        <v>1</v>
      </c>
      <c r="E167" s="1536">
        <f t="shared" si="153"/>
        <v>1</v>
      </c>
      <c r="F167" s="535">
        <f t="shared" si="155"/>
        <v>110</v>
      </c>
      <c r="G167" s="535">
        <f t="shared" si="154"/>
        <v>7</v>
      </c>
      <c r="H167" s="536">
        <f t="shared" si="154"/>
        <v>103</v>
      </c>
      <c r="I167" s="353"/>
      <c r="J167" s="354"/>
      <c r="K167" s="354"/>
      <c r="L167" s="354"/>
      <c r="M167" s="355"/>
      <c r="N167" s="353">
        <v>1</v>
      </c>
      <c r="O167" s="354">
        <v>1</v>
      </c>
      <c r="P167" s="354">
        <v>110</v>
      </c>
      <c r="Q167" s="354">
        <v>7</v>
      </c>
      <c r="R167" s="355">
        <v>103</v>
      </c>
      <c r="S167" s="488"/>
      <c r="T167" s="489"/>
      <c r="U167" s="489"/>
      <c r="V167" s="489"/>
      <c r="W167" s="490"/>
      <c r="X167" s="488"/>
      <c r="Y167" s="489"/>
      <c r="Z167" s="489"/>
      <c r="AA167" s="489"/>
      <c r="AB167" s="490"/>
      <c r="AC167" s="488"/>
      <c r="AD167" s="489"/>
      <c r="AE167" s="489"/>
      <c r="AF167" s="489"/>
      <c r="AG167" s="490"/>
      <c r="AH167" s="488"/>
      <c r="AI167" s="489"/>
      <c r="AJ167" s="489"/>
      <c r="AK167" s="489"/>
      <c r="AL167" s="490"/>
      <c r="AM167" s="488"/>
      <c r="AN167" s="489"/>
      <c r="AO167" s="489"/>
      <c r="AP167" s="489"/>
      <c r="AQ167" s="604"/>
      <c r="AR167" s="601"/>
    </row>
    <row r="168" spans="1:44" ht="17.25">
      <c r="A168" s="1651"/>
      <c r="B168" s="1646"/>
      <c r="C168" s="40" t="s">
        <v>44</v>
      </c>
      <c r="D168" s="532">
        <f t="shared" si="153"/>
        <v>1</v>
      </c>
      <c r="E168" s="1540">
        <f t="shared" si="153"/>
        <v>1</v>
      </c>
      <c r="F168" s="525">
        <f t="shared" si="155"/>
        <v>89</v>
      </c>
      <c r="G168" s="525">
        <f t="shared" si="154"/>
        <v>7</v>
      </c>
      <c r="H168" s="526">
        <f t="shared" si="154"/>
        <v>82</v>
      </c>
      <c r="I168" s="412"/>
      <c r="J168" s="413"/>
      <c r="K168" s="413"/>
      <c r="L168" s="413"/>
      <c r="M168" s="481"/>
      <c r="N168" s="412">
        <v>1</v>
      </c>
      <c r="O168" s="413">
        <v>1</v>
      </c>
      <c r="P168" s="413">
        <v>89</v>
      </c>
      <c r="Q168" s="413">
        <v>7</v>
      </c>
      <c r="R168" s="481">
        <v>82</v>
      </c>
      <c r="S168" s="485"/>
      <c r="T168" s="487"/>
      <c r="U168" s="487"/>
      <c r="V168" s="487"/>
      <c r="W168" s="605"/>
      <c r="X168" s="485"/>
      <c r="Y168" s="487"/>
      <c r="Z168" s="487"/>
      <c r="AA168" s="487"/>
      <c r="AB168" s="605"/>
      <c r="AC168" s="485"/>
      <c r="AD168" s="487"/>
      <c r="AE168" s="487"/>
      <c r="AF168" s="487"/>
      <c r="AG168" s="606"/>
      <c r="AH168" s="485"/>
      <c r="AI168" s="487"/>
      <c r="AJ168" s="487"/>
      <c r="AK168" s="487"/>
      <c r="AL168" s="605"/>
      <c r="AM168" s="485"/>
      <c r="AN168" s="487"/>
      <c r="AO168" s="487"/>
      <c r="AP168" s="487"/>
      <c r="AQ168" s="607"/>
      <c r="AR168" s="519"/>
    </row>
    <row r="169" spans="1:44" ht="17.25">
      <c r="A169" s="1651"/>
      <c r="B169" s="1647" t="s">
        <v>72</v>
      </c>
      <c r="C169" s="54" t="s">
        <v>43</v>
      </c>
      <c r="D169" s="603">
        <f t="shared" si="153"/>
        <v>0</v>
      </c>
      <c r="E169" s="1536">
        <f t="shared" si="153"/>
        <v>0</v>
      </c>
      <c r="F169" s="535">
        <f t="shared" si="155"/>
        <v>0</v>
      </c>
      <c r="G169" s="535">
        <f t="shared" si="154"/>
        <v>0</v>
      </c>
      <c r="H169" s="536">
        <f t="shared" si="154"/>
        <v>0</v>
      </c>
      <c r="I169" s="353"/>
      <c r="J169" s="354"/>
      <c r="K169" s="354"/>
      <c r="L169" s="354"/>
      <c r="M169" s="355"/>
      <c r="N169" s="353"/>
      <c r="O169" s="354"/>
      <c r="P169" s="354"/>
      <c r="Q169" s="354"/>
      <c r="R169" s="355"/>
      <c r="S169" s="488"/>
      <c r="T169" s="489"/>
      <c r="U169" s="489"/>
      <c r="V169" s="489"/>
      <c r="W169" s="490"/>
      <c r="X169" s="488"/>
      <c r="Y169" s="489"/>
      <c r="Z169" s="489"/>
      <c r="AA169" s="489"/>
      <c r="AB169" s="490"/>
      <c r="AC169" s="488"/>
      <c r="AD169" s="489"/>
      <c r="AE169" s="489"/>
      <c r="AF169" s="489"/>
      <c r="AG169" s="490"/>
      <c r="AH169" s="488"/>
      <c r="AI169" s="489"/>
      <c r="AJ169" s="489"/>
      <c r="AK169" s="489"/>
      <c r="AL169" s="490"/>
      <c r="AM169" s="488"/>
      <c r="AN169" s="489"/>
      <c r="AO169" s="489"/>
      <c r="AP169" s="489"/>
      <c r="AQ169" s="604"/>
      <c r="AR169" s="601"/>
    </row>
    <row r="170" spans="1:44" ht="17.25">
      <c r="A170" s="1651"/>
      <c r="B170" s="1646"/>
      <c r="C170" s="40" t="s">
        <v>44</v>
      </c>
      <c r="D170" s="532">
        <f t="shared" si="153"/>
        <v>0</v>
      </c>
      <c r="E170" s="1540">
        <f t="shared" si="153"/>
        <v>0</v>
      </c>
      <c r="F170" s="525">
        <f t="shared" si="155"/>
        <v>0</v>
      </c>
      <c r="G170" s="525">
        <f t="shared" si="154"/>
        <v>0</v>
      </c>
      <c r="H170" s="526">
        <f t="shared" si="154"/>
        <v>0</v>
      </c>
      <c r="I170" s="412"/>
      <c r="J170" s="413"/>
      <c r="K170" s="413"/>
      <c r="L170" s="413"/>
      <c r="M170" s="481"/>
      <c r="N170" s="412"/>
      <c r="O170" s="413"/>
      <c r="P170" s="413"/>
      <c r="Q170" s="413"/>
      <c r="R170" s="481"/>
      <c r="S170" s="485"/>
      <c r="T170" s="487"/>
      <c r="U170" s="487"/>
      <c r="V170" s="487"/>
      <c r="W170" s="605"/>
      <c r="X170" s="485"/>
      <c r="Y170" s="487"/>
      <c r="Z170" s="487"/>
      <c r="AA170" s="487"/>
      <c r="AB170" s="605"/>
      <c r="AC170" s="485"/>
      <c r="AD170" s="487"/>
      <c r="AE170" s="487"/>
      <c r="AF170" s="487"/>
      <c r="AG170" s="606"/>
      <c r="AH170" s="485"/>
      <c r="AI170" s="487"/>
      <c r="AJ170" s="487"/>
      <c r="AK170" s="487"/>
      <c r="AL170" s="605"/>
      <c r="AM170" s="485"/>
      <c r="AN170" s="487"/>
      <c r="AO170" s="487"/>
      <c r="AP170" s="487"/>
      <c r="AQ170" s="607"/>
      <c r="AR170" s="519"/>
    </row>
    <row r="171" spans="1:44" ht="17.25">
      <c r="A171" s="1651"/>
      <c r="B171" s="1647" t="s">
        <v>73</v>
      </c>
      <c r="C171" s="54" t="s">
        <v>43</v>
      </c>
      <c r="D171" s="603">
        <f t="shared" si="153"/>
        <v>0</v>
      </c>
      <c r="E171" s="1536">
        <f t="shared" si="153"/>
        <v>0</v>
      </c>
      <c r="F171" s="535">
        <f t="shared" si="155"/>
        <v>0</v>
      </c>
      <c r="G171" s="535">
        <f t="shared" si="154"/>
        <v>0</v>
      </c>
      <c r="H171" s="536">
        <f t="shared" si="154"/>
        <v>0</v>
      </c>
      <c r="I171" s="353"/>
      <c r="J171" s="354"/>
      <c r="K171" s="354"/>
      <c r="L171" s="354"/>
      <c r="M171" s="355"/>
      <c r="N171" s="353"/>
      <c r="O171" s="354"/>
      <c r="P171" s="354"/>
      <c r="Q171" s="354"/>
      <c r="R171" s="355"/>
      <c r="S171" s="488"/>
      <c r="T171" s="489"/>
      <c r="U171" s="489"/>
      <c r="V171" s="489"/>
      <c r="W171" s="490"/>
      <c r="X171" s="488"/>
      <c r="Y171" s="489"/>
      <c r="Z171" s="489"/>
      <c r="AA171" s="489"/>
      <c r="AB171" s="490"/>
      <c r="AC171" s="488"/>
      <c r="AD171" s="489"/>
      <c r="AE171" s="489"/>
      <c r="AF171" s="489"/>
      <c r="AG171" s="490"/>
      <c r="AH171" s="488"/>
      <c r="AI171" s="489"/>
      <c r="AJ171" s="489"/>
      <c r="AK171" s="489"/>
      <c r="AL171" s="490"/>
      <c r="AM171" s="488"/>
      <c r="AN171" s="489"/>
      <c r="AO171" s="489"/>
      <c r="AP171" s="489"/>
      <c r="AQ171" s="604"/>
      <c r="AR171" s="601"/>
    </row>
    <row r="172" spans="1:44" ht="17.25">
      <c r="A172" s="1651"/>
      <c r="B172" s="1646"/>
      <c r="C172" s="40" t="s">
        <v>44</v>
      </c>
      <c r="D172" s="532">
        <f t="shared" si="153"/>
        <v>0</v>
      </c>
      <c r="E172" s="1540">
        <f t="shared" si="153"/>
        <v>0</v>
      </c>
      <c r="F172" s="525">
        <f t="shared" si="155"/>
        <v>0</v>
      </c>
      <c r="G172" s="525">
        <f t="shared" si="154"/>
        <v>0</v>
      </c>
      <c r="H172" s="526">
        <f t="shared" si="154"/>
        <v>0</v>
      </c>
      <c r="I172" s="412"/>
      <c r="J172" s="413"/>
      <c r="K172" s="413"/>
      <c r="L172" s="413"/>
      <c r="M172" s="481"/>
      <c r="N172" s="412"/>
      <c r="O172" s="413"/>
      <c r="P172" s="413"/>
      <c r="Q172" s="413"/>
      <c r="R172" s="481"/>
      <c r="S172" s="485"/>
      <c r="T172" s="487"/>
      <c r="U172" s="487"/>
      <c r="V172" s="487"/>
      <c r="W172" s="605"/>
      <c r="X172" s="485"/>
      <c r="Y172" s="487"/>
      <c r="Z172" s="487"/>
      <c r="AA172" s="487"/>
      <c r="AB172" s="605"/>
      <c r="AC172" s="485"/>
      <c r="AD172" s="487"/>
      <c r="AE172" s="487"/>
      <c r="AF172" s="487"/>
      <c r="AG172" s="606"/>
      <c r="AH172" s="485"/>
      <c r="AI172" s="487"/>
      <c r="AJ172" s="487"/>
      <c r="AK172" s="487"/>
      <c r="AL172" s="605"/>
      <c r="AM172" s="485"/>
      <c r="AN172" s="487"/>
      <c r="AO172" s="487"/>
      <c r="AP172" s="487"/>
      <c r="AQ172" s="607"/>
      <c r="AR172" s="519"/>
    </row>
    <row r="173" spans="1:44" ht="17.25">
      <c r="A173" s="1651"/>
      <c r="B173" s="1647" t="s">
        <v>74</v>
      </c>
      <c r="C173" s="54" t="s">
        <v>43</v>
      </c>
      <c r="D173" s="603">
        <f t="shared" si="153"/>
        <v>2</v>
      </c>
      <c r="E173" s="1536">
        <f t="shared" si="153"/>
        <v>2</v>
      </c>
      <c r="F173" s="535">
        <f t="shared" si="155"/>
        <v>79</v>
      </c>
      <c r="G173" s="535">
        <f t="shared" si="154"/>
        <v>31</v>
      </c>
      <c r="H173" s="536">
        <f t="shared" si="154"/>
        <v>48</v>
      </c>
      <c r="I173" s="353">
        <v>2</v>
      </c>
      <c r="J173" s="354">
        <v>2</v>
      </c>
      <c r="K173" s="354">
        <v>79</v>
      </c>
      <c r="L173" s="354">
        <v>31</v>
      </c>
      <c r="M173" s="355">
        <v>48</v>
      </c>
      <c r="N173" s="353"/>
      <c r="O173" s="354"/>
      <c r="P173" s="354"/>
      <c r="Q173" s="354"/>
      <c r="R173" s="490"/>
      <c r="S173" s="488"/>
      <c r="T173" s="489"/>
      <c r="U173" s="489"/>
      <c r="V173" s="489"/>
      <c r="W173" s="490"/>
      <c r="X173" s="488"/>
      <c r="Y173" s="489"/>
      <c r="Z173" s="489"/>
      <c r="AA173" s="489"/>
      <c r="AB173" s="490"/>
      <c r="AC173" s="488"/>
      <c r="AD173" s="489"/>
      <c r="AE173" s="489"/>
      <c r="AF173" s="489"/>
      <c r="AG173" s="490"/>
      <c r="AH173" s="488"/>
      <c r="AI173" s="489"/>
      <c r="AJ173" s="489"/>
      <c r="AK173" s="489"/>
      <c r="AL173" s="490"/>
      <c r="AM173" s="488"/>
      <c r="AN173" s="489"/>
      <c r="AO173" s="489"/>
      <c r="AP173" s="489"/>
      <c r="AQ173" s="604"/>
      <c r="AR173" s="601">
        <v>23</v>
      </c>
    </row>
    <row r="174" spans="1:44" ht="17.25">
      <c r="A174" s="1651"/>
      <c r="B174" s="1646"/>
      <c r="C174" s="40" t="s">
        <v>44</v>
      </c>
      <c r="D174" s="532">
        <f t="shared" si="153"/>
        <v>2</v>
      </c>
      <c r="E174" s="1540">
        <f t="shared" si="153"/>
        <v>2</v>
      </c>
      <c r="F174" s="525">
        <f t="shared" si="155"/>
        <v>73</v>
      </c>
      <c r="G174" s="525">
        <f t="shared" si="154"/>
        <v>29</v>
      </c>
      <c r="H174" s="526">
        <f t="shared" si="154"/>
        <v>44</v>
      </c>
      <c r="I174" s="412">
        <v>2</v>
      </c>
      <c r="J174" s="413">
        <v>2</v>
      </c>
      <c r="K174" s="413">
        <v>73</v>
      </c>
      <c r="L174" s="413">
        <v>29</v>
      </c>
      <c r="M174" s="481">
        <v>44</v>
      </c>
      <c r="N174" s="412"/>
      <c r="O174" s="413"/>
      <c r="P174" s="413"/>
      <c r="Q174" s="413"/>
      <c r="R174" s="605"/>
      <c r="S174" s="485"/>
      <c r="T174" s="487"/>
      <c r="U174" s="487"/>
      <c r="V174" s="487"/>
      <c r="W174" s="605"/>
      <c r="X174" s="485"/>
      <c r="Y174" s="487"/>
      <c r="Z174" s="487"/>
      <c r="AA174" s="487"/>
      <c r="AB174" s="605"/>
      <c r="AC174" s="485"/>
      <c r="AD174" s="487"/>
      <c r="AE174" s="487"/>
      <c r="AF174" s="487"/>
      <c r="AG174" s="606"/>
      <c r="AH174" s="485"/>
      <c r="AI174" s="487"/>
      <c r="AJ174" s="487"/>
      <c r="AK174" s="487"/>
      <c r="AL174" s="605"/>
      <c r="AM174" s="485"/>
      <c r="AN174" s="487"/>
      <c r="AO174" s="487"/>
      <c r="AP174" s="487"/>
      <c r="AQ174" s="607"/>
      <c r="AR174" s="519">
        <v>2</v>
      </c>
    </row>
    <row r="175" spans="1:44" ht="17.25">
      <c r="A175" s="1651"/>
      <c r="B175" s="1648" t="s">
        <v>75</v>
      </c>
      <c r="C175" s="54" t="s">
        <v>43</v>
      </c>
      <c r="D175" s="1538">
        <f t="shared" si="153"/>
        <v>0</v>
      </c>
      <c r="E175" s="1539">
        <f t="shared" si="153"/>
        <v>0</v>
      </c>
      <c r="F175" s="259">
        <f t="shared" si="155"/>
        <v>0</v>
      </c>
      <c r="G175" s="259">
        <f t="shared" si="154"/>
        <v>0</v>
      </c>
      <c r="H175" s="258">
        <f t="shared" si="154"/>
        <v>0</v>
      </c>
      <c r="I175" s="243"/>
      <c r="J175" s="244"/>
      <c r="K175" s="244"/>
      <c r="L175" s="244"/>
      <c r="M175" s="245"/>
      <c r="N175" s="243"/>
      <c r="O175" s="244"/>
      <c r="P175" s="244"/>
      <c r="Q175" s="244"/>
      <c r="R175" s="245"/>
      <c r="S175" s="391"/>
      <c r="T175" s="390"/>
      <c r="U175" s="390"/>
      <c r="V175" s="390"/>
      <c r="W175" s="392"/>
      <c r="X175" s="391"/>
      <c r="Y175" s="390"/>
      <c r="Z175" s="390"/>
      <c r="AA175" s="390"/>
      <c r="AB175" s="392"/>
      <c r="AC175" s="391"/>
      <c r="AD175" s="390"/>
      <c r="AE175" s="390"/>
      <c r="AF175" s="390"/>
      <c r="AG175" s="392"/>
      <c r="AH175" s="391"/>
      <c r="AI175" s="390"/>
      <c r="AJ175" s="390"/>
      <c r="AK175" s="390"/>
      <c r="AL175" s="392"/>
      <c r="AM175" s="391"/>
      <c r="AN175" s="390"/>
      <c r="AO175" s="390"/>
      <c r="AP175" s="390"/>
      <c r="AQ175" s="393"/>
      <c r="AR175" s="370"/>
    </row>
    <row r="176" spans="1:44" ht="18" thickBot="1">
      <c r="A176" s="1652"/>
      <c r="B176" s="1649"/>
      <c r="C176" s="45" t="s">
        <v>44</v>
      </c>
      <c r="D176" s="612">
        <f t="shared" si="153"/>
        <v>0</v>
      </c>
      <c r="E176" s="1541">
        <f t="shared" si="153"/>
        <v>0</v>
      </c>
      <c r="F176" s="259">
        <f t="shared" si="155"/>
        <v>0</v>
      </c>
      <c r="G176" s="259">
        <f t="shared" si="154"/>
        <v>0</v>
      </c>
      <c r="H176" s="258">
        <f t="shared" si="154"/>
        <v>0</v>
      </c>
      <c r="I176" s="252"/>
      <c r="J176" s="253"/>
      <c r="K176" s="253"/>
      <c r="L176" s="253"/>
      <c r="M176" s="254"/>
      <c r="N176" s="252"/>
      <c r="O176" s="253"/>
      <c r="P176" s="253"/>
      <c r="Q176" s="253"/>
      <c r="R176" s="254"/>
      <c r="S176" s="252"/>
      <c r="T176" s="253"/>
      <c r="U176" s="253"/>
      <c r="V176" s="253"/>
      <c r="W176" s="254"/>
      <c r="X176" s="252"/>
      <c r="Y176" s="253"/>
      <c r="Z176" s="253"/>
      <c r="AA176" s="253"/>
      <c r="AB176" s="254"/>
      <c r="AC176" s="394"/>
      <c r="AD176" s="395"/>
      <c r="AE176" s="395"/>
      <c r="AF176" s="395"/>
      <c r="AG176" s="392"/>
      <c r="AH176" s="394"/>
      <c r="AI176" s="395"/>
      <c r="AJ176" s="395"/>
      <c r="AK176" s="395"/>
      <c r="AL176" s="396"/>
      <c r="AM176" s="252"/>
      <c r="AN176" s="253"/>
      <c r="AO176" s="253"/>
      <c r="AP176" s="253"/>
      <c r="AQ176" s="255"/>
      <c r="AR176" s="371"/>
    </row>
    <row r="177" spans="1:44" ht="17.25">
      <c r="A177" s="1650" t="s">
        <v>150</v>
      </c>
      <c r="B177" s="1645" t="s">
        <v>69</v>
      </c>
      <c r="C177" s="183" t="s">
        <v>43</v>
      </c>
      <c r="D177" s="234">
        <f t="shared" ref="D177:E179" si="156">SUM(I177,N177,S177,X177,AC177,AH177,AM177)</f>
        <v>210</v>
      </c>
      <c r="E177" s="323">
        <f t="shared" si="156"/>
        <v>210</v>
      </c>
      <c r="F177" s="323">
        <f>G177+H177</f>
        <v>27261</v>
      </c>
      <c r="G177" s="323">
        <f t="shared" ref="G177:H178" si="157">SUM(L177,Q177,V177,AA177,AF177,AK177,AP177)</f>
        <v>15640</v>
      </c>
      <c r="H177" s="235">
        <f t="shared" si="157"/>
        <v>11621</v>
      </c>
      <c r="I177" s="236">
        <f>SUM(I179,I181,I183,I185,I187,I189)</f>
        <v>198</v>
      </c>
      <c r="J177" s="237">
        <f>SUM(J179,J181,J183,J185,J187,J189)</f>
        <v>198</v>
      </c>
      <c r="K177" s="237">
        <f>L177+M177</f>
        <v>26559</v>
      </c>
      <c r="L177" s="237">
        <f t="shared" ref="L177:M178" si="158">SUM(L179,L181,L183,L185,L187,L189)</f>
        <v>15372</v>
      </c>
      <c r="M177" s="239">
        <f t="shared" si="158"/>
        <v>11187</v>
      </c>
      <c r="N177" s="236">
        <f>SUM(N179,N181,N183,N185,N187,N189)</f>
        <v>0</v>
      </c>
      <c r="O177" s="237">
        <f>SUM(O179,O181,O183,O185,O187,O189)</f>
        <v>0</v>
      </c>
      <c r="P177" s="237">
        <f>Q177+R177</f>
        <v>0</v>
      </c>
      <c r="Q177" s="237">
        <f t="shared" ref="Q177:T178" si="159">SUM(Q179,Q181,Q183,Q185,Q187,Q189)</f>
        <v>0</v>
      </c>
      <c r="R177" s="238">
        <f t="shared" si="159"/>
        <v>0</v>
      </c>
      <c r="S177" s="236">
        <f>SUM(S179,S181,S183,S185,S187,S189)</f>
        <v>0</v>
      </c>
      <c r="T177" s="237">
        <f>SUM(T179,T181,T183,T185,T187,T189)</f>
        <v>0</v>
      </c>
      <c r="U177" s="237">
        <f>V177+W177</f>
        <v>0</v>
      </c>
      <c r="V177" s="237">
        <f t="shared" ref="V177:Y178" si="160">SUM(V179,V181,V183,V185,V187,V189)</f>
        <v>0</v>
      </c>
      <c r="W177" s="239">
        <f t="shared" si="160"/>
        <v>0</v>
      </c>
      <c r="X177" s="236">
        <f t="shared" si="160"/>
        <v>10</v>
      </c>
      <c r="Y177" s="237">
        <f t="shared" si="160"/>
        <v>10</v>
      </c>
      <c r="Z177" s="237">
        <f>AA177+AB177</f>
        <v>602</v>
      </c>
      <c r="AA177" s="237">
        <f t="shared" ref="AA177:AD178" si="161">SUM(AA179,AA181,AA183,AA185,AA187,AA189)</f>
        <v>220</v>
      </c>
      <c r="AB177" s="238">
        <f t="shared" si="161"/>
        <v>382</v>
      </c>
      <c r="AC177" s="236">
        <f t="shared" si="161"/>
        <v>0</v>
      </c>
      <c r="AD177" s="237">
        <f t="shared" si="161"/>
        <v>0</v>
      </c>
      <c r="AE177" s="237">
        <f>AF177+AG177</f>
        <v>0</v>
      </c>
      <c r="AF177" s="237">
        <f t="shared" ref="AF177:AI178" si="162">SUM(AF179,AF181,AF183,AF185,AF187,AF189)</f>
        <v>0</v>
      </c>
      <c r="AG177" s="239">
        <f t="shared" si="162"/>
        <v>0</v>
      </c>
      <c r="AH177" s="236">
        <f t="shared" si="162"/>
        <v>2</v>
      </c>
      <c r="AI177" s="237">
        <f t="shared" si="162"/>
        <v>2</v>
      </c>
      <c r="AJ177" s="237">
        <f>AK177+AL177</f>
        <v>100</v>
      </c>
      <c r="AK177" s="237">
        <f t="shared" ref="AK177:AN178" si="163">SUM(AK179,AK181,AK183,AK185,AK187,AK189)</f>
        <v>48</v>
      </c>
      <c r="AL177" s="238">
        <f t="shared" si="163"/>
        <v>52</v>
      </c>
      <c r="AM177" s="236">
        <f t="shared" si="163"/>
        <v>0</v>
      </c>
      <c r="AN177" s="237">
        <f t="shared" si="163"/>
        <v>0</v>
      </c>
      <c r="AO177" s="237">
        <f>AP177+AQ177</f>
        <v>0</v>
      </c>
      <c r="AP177" s="237">
        <f t="shared" ref="AP177:AR178" si="164">SUM(AP179,AP181,AP183,AP185,AP187,AP189)</f>
        <v>0</v>
      </c>
      <c r="AQ177" s="239">
        <f t="shared" si="164"/>
        <v>0</v>
      </c>
      <c r="AR177" s="368">
        <f t="shared" si="164"/>
        <v>450</v>
      </c>
    </row>
    <row r="178" spans="1:44" ht="17.25">
      <c r="A178" s="1651"/>
      <c r="B178" s="1646"/>
      <c r="C178" s="40" t="s">
        <v>44</v>
      </c>
      <c r="D178" s="240">
        <f t="shared" si="156"/>
        <v>204</v>
      </c>
      <c r="E178" s="216">
        <f t="shared" si="156"/>
        <v>204</v>
      </c>
      <c r="F178" s="216">
        <f>G178+H178</f>
        <v>26468</v>
      </c>
      <c r="G178" s="216">
        <f t="shared" si="157"/>
        <v>15294</v>
      </c>
      <c r="H178" s="241">
        <f t="shared" si="157"/>
        <v>11174</v>
      </c>
      <c r="I178" s="212">
        <f>SUM(I180,I182,I184,I186,I188,I190)</f>
        <v>192</v>
      </c>
      <c r="J178" s="211">
        <f>SUM(J180,J182,J184,J186,J188,J190)</f>
        <v>192</v>
      </c>
      <c r="K178" s="211">
        <f>L178+M178</f>
        <v>25766</v>
      </c>
      <c r="L178" s="211">
        <f t="shared" si="158"/>
        <v>15026</v>
      </c>
      <c r="M178" s="213">
        <f t="shared" si="158"/>
        <v>10740</v>
      </c>
      <c r="N178" s="212">
        <f>SUM(N180,N182,N184,N186,N188,N190)</f>
        <v>0</v>
      </c>
      <c r="O178" s="211">
        <f>SUM(O180,O182,O184,O186,O188,O190)</f>
        <v>0</v>
      </c>
      <c r="P178" s="211">
        <f>Q178+R178</f>
        <v>0</v>
      </c>
      <c r="Q178" s="211">
        <f t="shared" si="159"/>
        <v>0</v>
      </c>
      <c r="R178" s="217">
        <f t="shared" si="159"/>
        <v>0</v>
      </c>
      <c r="S178" s="212">
        <f t="shared" si="159"/>
        <v>0</v>
      </c>
      <c r="T178" s="211">
        <f t="shared" si="159"/>
        <v>0</v>
      </c>
      <c r="U178" s="211">
        <f>V178+W178</f>
        <v>0</v>
      </c>
      <c r="V178" s="211">
        <f t="shared" si="160"/>
        <v>0</v>
      </c>
      <c r="W178" s="213">
        <f t="shared" si="160"/>
        <v>0</v>
      </c>
      <c r="X178" s="212">
        <f t="shared" si="160"/>
        <v>10</v>
      </c>
      <c r="Y178" s="211">
        <f t="shared" si="160"/>
        <v>10</v>
      </c>
      <c r="Z178" s="211">
        <f>AA178+AB178</f>
        <v>602</v>
      </c>
      <c r="AA178" s="211">
        <f t="shared" si="161"/>
        <v>220</v>
      </c>
      <c r="AB178" s="217">
        <f t="shared" si="161"/>
        <v>382</v>
      </c>
      <c r="AC178" s="212">
        <f t="shared" si="161"/>
        <v>0</v>
      </c>
      <c r="AD178" s="211">
        <f t="shared" si="161"/>
        <v>0</v>
      </c>
      <c r="AE178" s="211">
        <f>AF178+AG178</f>
        <v>0</v>
      </c>
      <c r="AF178" s="211">
        <f t="shared" si="162"/>
        <v>0</v>
      </c>
      <c r="AG178" s="213">
        <f t="shared" si="162"/>
        <v>0</v>
      </c>
      <c r="AH178" s="212">
        <f t="shared" si="162"/>
        <v>2</v>
      </c>
      <c r="AI178" s="211">
        <f t="shared" si="162"/>
        <v>2</v>
      </c>
      <c r="AJ178" s="211">
        <f>AK178+AL178</f>
        <v>100</v>
      </c>
      <c r="AK178" s="211">
        <f t="shared" si="163"/>
        <v>48</v>
      </c>
      <c r="AL178" s="217">
        <f t="shared" si="163"/>
        <v>52</v>
      </c>
      <c r="AM178" s="212">
        <f t="shared" si="163"/>
        <v>0</v>
      </c>
      <c r="AN178" s="211">
        <f t="shared" si="163"/>
        <v>0</v>
      </c>
      <c r="AO178" s="211">
        <f>AP178+AQ178</f>
        <v>0</v>
      </c>
      <c r="AP178" s="211">
        <f t="shared" si="164"/>
        <v>0</v>
      </c>
      <c r="AQ178" s="213">
        <f t="shared" si="164"/>
        <v>0</v>
      </c>
      <c r="AR178" s="369">
        <f t="shared" si="164"/>
        <v>450</v>
      </c>
    </row>
    <row r="179" spans="1:44" ht="17.25">
      <c r="A179" s="1651"/>
      <c r="B179" s="1647" t="s">
        <v>70</v>
      </c>
      <c r="C179" s="54" t="s">
        <v>43</v>
      </c>
      <c r="D179" s="603">
        <f t="shared" si="156"/>
        <v>210</v>
      </c>
      <c r="E179" s="1536">
        <f t="shared" si="156"/>
        <v>210</v>
      </c>
      <c r="F179" s="535">
        <f>G179+H179</f>
        <v>27261</v>
      </c>
      <c r="G179" s="535">
        <f t="shared" ref="G179:H190" si="165">SUM(L179+Q179+V179+AA179+AF179+AK179+AP179)</f>
        <v>15640</v>
      </c>
      <c r="H179" s="536">
        <f t="shared" si="165"/>
        <v>11621</v>
      </c>
      <c r="I179" s="990">
        <v>198</v>
      </c>
      <c r="J179" s="991">
        <v>198</v>
      </c>
      <c r="K179" s="991">
        <v>26559</v>
      </c>
      <c r="L179" s="991">
        <v>15372</v>
      </c>
      <c r="M179" s="992">
        <v>11187</v>
      </c>
      <c r="N179" s="990"/>
      <c r="O179" s="991"/>
      <c r="P179" s="991"/>
      <c r="Q179" s="991"/>
      <c r="R179" s="993"/>
      <c r="S179" s="990"/>
      <c r="T179" s="991"/>
      <c r="U179" s="991"/>
      <c r="V179" s="991"/>
      <c r="W179" s="992"/>
      <c r="X179" s="990">
        <v>10</v>
      </c>
      <c r="Y179" s="991">
        <v>10</v>
      </c>
      <c r="Z179" s="991">
        <v>602</v>
      </c>
      <c r="AA179" s="991">
        <v>220</v>
      </c>
      <c r="AB179" s="992">
        <v>382</v>
      </c>
      <c r="AC179" s="990"/>
      <c r="AD179" s="991"/>
      <c r="AE179" s="991"/>
      <c r="AF179" s="991"/>
      <c r="AG179" s="993"/>
      <c r="AH179" s="990">
        <v>2</v>
      </c>
      <c r="AI179" s="991">
        <v>2</v>
      </c>
      <c r="AJ179" s="991">
        <v>100</v>
      </c>
      <c r="AK179" s="991">
        <v>48</v>
      </c>
      <c r="AL179" s="992">
        <v>52</v>
      </c>
      <c r="AM179" s="990"/>
      <c r="AN179" s="991"/>
      <c r="AO179" s="991"/>
      <c r="AP179" s="991"/>
      <c r="AQ179" s="992"/>
      <c r="AR179" s="994">
        <v>450</v>
      </c>
    </row>
    <row r="180" spans="1:44" ht="17.25">
      <c r="A180" s="1651"/>
      <c r="B180" s="1646"/>
      <c r="C180" s="40" t="s">
        <v>44</v>
      </c>
      <c r="D180" s="532">
        <f t="shared" ref="D180:E190" si="166">SUM(I180,N180,S180,X180,AC180,AH180,AM180)</f>
        <v>204</v>
      </c>
      <c r="E180" s="1540">
        <f t="shared" si="166"/>
        <v>204</v>
      </c>
      <c r="F180" s="525">
        <f t="shared" ref="F180:F190" si="167">G180+H180</f>
        <v>26468</v>
      </c>
      <c r="G180" s="525">
        <f t="shared" si="165"/>
        <v>15294</v>
      </c>
      <c r="H180" s="526">
        <f t="shared" si="165"/>
        <v>11174</v>
      </c>
      <c r="I180" s="995">
        <v>192</v>
      </c>
      <c r="J180" s="996">
        <v>192</v>
      </c>
      <c r="K180" s="996">
        <v>25766</v>
      </c>
      <c r="L180" s="996">
        <v>15026</v>
      </c>
      <c r="M180" s="997">
        <v>10740</v>
      </c>
      <c r="N180" s="995"/>
      <c r="O180" s="996"/>
      <c r="P180" s="996"/>
      <c r="Q180" s="996"/>
      <c r="R180" s="998"/>
      <c r="S180" s="995"/>
      <c r="T180" s="996"/>
      <c r="U180" s="996"/>
      <c r="V180" s="996"/>
      <c r="W180" s="997"/>
      <c r="X180" s="995">
        <v>10</v>
      </c>
      <c r="Y180" s="996">
        <v>10</v>
      </c>
      <c r="Z180" s="996">
        <v>602</v>
      </c>
      <c r="AA180" s="996">
        <v>220</v>
      </c>
      <c r="AB180" s="997">
        <v>382</v>
      </c>
      <c r="AC180" s="995"/>
      <c r="AD180" s="996"/>
      <c r="AE180" s="996"/>
      <c r="AF180" s="996"/>
      <c r="AG180" s="998"/>
      <c r="AH180" s="995">
        <v>2</v>
      </c>
      <c r="AI180" s="996">
        <v>2</v>
      </c>
      <c r="AJ180" s="996">
        <v>100</v>
      </c>
      <c r="AK180" s="996">
        <v>48</v>
      </c>
      <c r="AL180" s="997">
        <v>52</v>
      </c>
      <c r="AM180" s="995"/>
      <c r="AN180" s="996"/>
      <c r="AO180" s="996"/>
      <c r="AP180" s="996"/>
      <c r="AQ180" s="997"/>
      <c r="AR180" s="999">
        <v>450</v>
      </c>
    </row>
    <row r="181" spans="1:44" ht="17.25">
      <c r="A181" s="1651"/>
      <c r="B181" s="1647" t="s">
        <v>71</v>
      </c>
      <c r="C181" s="54" t="s">
        <v>43</v>
      </c>
      <c r="D181" s="603">
        <f t="shared" si="166"/>
        <v>0</v>
      </c>
      <c r="E181" s="1536">
        <f t="shared" si="166"/>
        <v>0</v>
      </c>
      <c r="F181" s="535">
        <f t="shared" si="167"/>
        <v>0</v>
      </c>
      <c r="G181" s="535">
        <f t="shared" si="165"/>
        <v>0</v>
      </c>
      <c r="H181" s="536">
        <f t="shared" si="165"/>
        <v>0</v>
      </c>
      <c r="I181" s="990"/>
      <c r="J181" s="991"/>
      <c r="K181" s="991"/>
      <c r="L181" s="991"/>
      <c r="M181" s="992"/>
      <c r="N181" s="990"/>
      <c r="O181" s="991"/>
      <c r="P181" s="991"/>
      <c r="Q181" s="991"/>
      <c r="R181" s="993"/>
      <c r="S181" s="990"/>
      <c r="T181" s="991"/>
      <c r="U181" s="991"/>
      <c r="V181" s="991"/>
      <c r="W181" s="992"/>
      <c r="X181" s="990"/>
      <c r="Y181" s="991"/>
      <c r="Z181" s="991"/>
      <c r="AA181" s="991"/>
      <c r="AB181" s="992"/>
      <c r="AC181" s="990"/>
      <c r="AD181" s="991"/>
      <c r="AE181" s="991"/>
      <c r="AF181" s="991"/>
      <c r="AG181" s="993"/>
      <c r="AH181" s="990"/>
      <c r="AI181" s="991"/>
      <c r="AJ181" s="991"/>
      <c r="AK181" s="991"/>
      <c r="AL181" s="992"/>
      <c r="AM181" s="990"/>
      <c r="AN181" s="991"/>
      <c r="AO181" s="991"/>
      <c r="AP181" s="991"/>
      <c r="AQ181" s="992"/>
      <c r="AR181" s="994"/>
    </row>
    <row r="182" spans="1:44" ht="17.25">
      <c r="A182" s="1651"/>
      <c r="B182" s="1646"/>
      <c r="C182" s="40" t="s">
        <v>44</v>
      </c>
      <c r="D182" s="532">
        <f t="shared" si="166"/>
        <v>0</v>
      </c>
      <c r="E182" s="1540">
        <f t="shared" si="166"/>
        <v>0</v>
      </c>
      <c r="F182" s="525">
        <f t="shared" si="167"/>
        <v>0</v>
      </c>
      <c r="G182" s="525">
        <f t="shared" si="165"/>
        <v>0</v>
      </c>
      <c r="H182" s="526">
        <f t="shared" si="165"/>
        <v>0</v>
      </c>
      <c r="I182" s="995"/>
      <c r="J182" s="996"/>
      <c r="K182" s="996"/>
      <c r="L182" s="996"/>
      <c r="M182" s="997"/>
      <c r="N182" s="995"/>
      <c r="O182" s="996"/>
      <c r="P182" s="996"/>
      <c r="Q182" s="996"/>
      <c r="R182" s="998"/>
      <c r="S182" s="995"/>
      <c r="T182" s="996"/>
      <c r="U182" s="996"/>
      <c r="V182" s="996"/>
      <c r="W182" s="997"/>
      <c r="X182" s="995"/>
      <c r="Y182" s="996"/>
      <c r="Z182" s="996"/>
      <c r="AA182" s="996"/>
      <c r="AB182" s="997"/>
      <c r="AC182" s="995"/>
      <c r="AD182" s="996"/>
      <c r="AE182" s="996"/>
      <c r="AF182" s="996"/>
      <c r="AG182" s="998"/>
      <c r="AH182" s="995"/>
      <c r="AI182" s="996"/>
      <c r="AJ182" s="996"/>
      <c r="AK182" s="996"/>
      <c r="AL182" s="997"/>
      <c r="AM182" s="995"/>
      <c r="AN182" s="996"/>
      <c r="AO182" s="996"/>
      <c r="AP182" s="996"/>
      <c r="AQ182" s="997"/>
      <c r="AR182" s="999"/>
    </row>
    <row r="183" spans="1:44" ht="17.25">
      <c r="A183" s="1651"/>
      <c r="B183" s="1647" t="s">
        <v>72</v>
      </c>
      <c r="C183" s="608" t="s">
        <v>43</v>
      </c>
      <c r="D183" s="603">
        <f t="shared" si="166"/>
        <v>0</v>
      </c>
      <c r="E183" s="1536">
        <f t="shared" si="166"/>
        <v>0</v>
      </c>
      <c r="F183" s="535">
        <f t="shared" si="167"/>
        <v>0</v>
      </c>
      <c r="G183" s="535">
        <f t="shared" si="165"/>
        <v>0</v>
      </c>
      <c r="H183" s="536">
        <f t="shared" si="165"/>
        <v>0</v>
      </c>
      <c r="I183" s="990"/>
      <c r="J183" s="991"/>
      <c r="K183" s="991"/>
      <c r="L183" s="991"/>
      <c r="M183" s="992"/>
      <c r="N183" s="990"/>
      <c r="O183" s="991"/>
      <c r="P183" s="991"/>
      <c r="Q183" s="991"/>
      <c r="R183" s="993"/>
      <c r="S183" s="990"/>
      <c r="T183" s="991"/>
      <c r="U183" s="991"/>
      <c r="V183" s="991"/>
      <c r="W183" s="992"/>
      <c r="X183" s="990"/>
      <c r="Y183" s="991"/>
      <c r="Z183" s="991"/>
      <c r="AA183" s="991"/>
      <c r="AB183" s="992"/>
      <c r="AC183" s="990"/>
      <c r="AD183" s="991"/>
      <c r="AE183" s="991"/>
      <c r="AF183" s="991"/>
      <c r="AG183" s="993"/>
      <c r="AH183" s="990"/>
      <c r="AI183" s="991"/>
      <c r="AJ183" s="991"/>
      <c r="AK183" s="991"/>
      <c r="AL183" s="992"/>
      <c r="AM183" s="990"/>
      <c r="AN183" s="991"/>
      <c r="AO183" s="991"/>
      <c r="AP183" s="991"/>
      <c r="AQ183" s="992"/>
      <c r="AR183" s="994"/>
    </row>
    <row r="184" spans="1:44" ht="17.25">
      <c r="A184" s="1651"/>
      <c r="B184" s="1646"/>
      <c r="C184" s="188" t="s">
        <v>44</v>
      </c>
      <c r="D184" s="532">
        <f t="shared" si="166"/>
        <v>0</v>
      </c>
      <c r="E184" s="1540">
        <f t="shared" si="166"/>
        <v>0</v>
      </c>
      <c r="F184" s="525">
        <f t="shared" si="167"/>
        <v>0</v>
      </c>
      <c r="G184" s="525">
        <f t="shared" si="165"/>
        <v>0</v>
      </c>
      <c r="H184" s="526">
        <f t="shared" si="165"/>
        <v>0</v>
      </c>
      <c r="I184" s="995"/>
      <c r="J184" s="996"/>
      <c r="K184" s="996"/>
      <c r="L184" s="996"/>
      <c r="M184" s="997"/>
      <c r="N184" s="995"/>
      <c r="O184" s="996"/>
      <c r="P184" s="996"/>
      <c r="Q184" s="996"/>
      <c r="R184" s="998"/>
      <c r="S184" s="995"/>
      <c r="T184" s="996"/>
      <c r="U184" s="996"/>
      <c r="V184" s="996"/>
      <c r="W184" s="997"/>
      <c r="X184" s="995"/>
      <c r="Y184" s="996"/>
      <c r="Z184" s="996"/>
      <c r="AA184" s="996"/>
      <c r="AB184" s="997"/>
      <c r="AC184" s="995"/>
      <c r="AD184" s="996"/>
      <c r="AE184" s="996"/>
      <c r="AF184" s="996"/>
      <c r="AG184" s="998"/>
      <c r="AH184" s="995"/>
      <c r="AI184" s="996"/>
      <c r="AJ184" s="996"/>
      <c r="AK184" s="996"/>
      <c r="AL184" s="997"/>
      <c r="AM184" s="995"/>
      <c r="AN184" s="996"/>
      <c r="AO184" s="996"/>
      <c r="AP184" s="996"/>
      <c r="AQ184" s="997"/>
      <c r="AR184" s="999"/>
    </row>
    <row r="185" spans="1:44" ht="17.25">
      <c r="A185" s="1651"/>
      <c r="B185" s="1647" t="s">
        <v>73</v>
      </c>
      <c r="C185" s="54" t="s">
        <v>43</v>
      </c>
      <c r="D185" s="603">
        <f t="shared" si="166"/>
        <v>0</v>
      </c>
      <c r="E185" s="1536">
        <f t="shared" si="166"/>
        <v>0</v>
      </c>
      <c r="F185" s="535">
        <f t="shared" si="167"/>
        <v>0</v>
      </c>
      <c r="G185" s="535">
        <f t="shared" si="165"/>
        <v>0</v>
      </c>
      <c r="H185" s="536">
        <f t="shared" si="165"/>
        <v>0</v>
      </c>
      <c r="I185" s="990"/>
      <c r="J185" s="991"/>
      <c r="K185" s="991"/>
      <c r="L185" s="991"/>
      <c r="M185" s="992"/>
      <c r="N185" s="990"/>
      <c r="O185" s="991"/>
      <c r="P185" s="991"/>
      <c r="Q185" s="991"/>
      <c r="R185" s="993"/>
      <c r="S185" s="990"/>
      <c r="T185" s="991"/>
      <c r="U185" s="991"/>
      <c r="V185" s="991"/>
      <c r="W185" s="992"/>
      <c r="X185" s="990"/>
      <c r="Y185" s="991"/>
      <c r="Z185" s="991"/>
      <c r="AA185" s="991"/>
      <c r="AB185" s="992"/>
      <c r="AC185" s="990"/>
      <c r="AD185" s="991"/>
      <c r="AE185" s="991"/>
      <c r="AF185" s="991"/>
      <c r="AG185" s="993"/>
      <c r="AH185" s="990"/>
      <c r="AI185" s="991"/>
      <c r="AJ185" s="991"/>
      <c r="AK185" s="991"/>
      <c r="AL185" s="992"/>
      <c r="AM185" s="990"/>
      <c r="AN185" s="991"/>
      <c r="AO185" s="991"/>
      <c r="AP185" s="991"/>
      <c r="AQ185" s="992"/>
      <c r="AR185" s="994"/>
    </row>
    <row r="186" spans="1:44" ht="17.25">
      <c r="A186" s="1651"/>
      <c r="B186" s="1646"/>
      <c r="C186" s="40" t="s">
        <v>44</v>
      </c>
      <c r="D186" s="532">
        <f t="shared" si="166"/>
        <v>0</v>
      </c>
      <c r="E186" s="1540">
        <f t="shared" si="166"/>
        <v>0</v>
      </c>
      <c r="F186" s="525">
        <f t="shared" si="167"/>
        <v>0</v>
      </c>
      <c r="G186" s="525">
        <f t="shared" si="165"/>
        <v>0</v>
      </c>
      <c r="H186" s="526">
        <f t="shared" si="165"/>
        <v>0</v>
      </c>
      <c r="I186" s="995"/>
      <c r="J186" s="996"/>
      <c r="K186" s="996"/>
      <c r="L186" s="996"/>
      <c r="M186" s="997"/>
      <c r="N186" s="995"/>
      <c r="O186" s="996"/>
      <c r="P186" s="996"/>
      <c r="Q186" s="996"/>
      <c r="R186" s="998"/>
      <c r="S186" s="995"/>
      <c r="T186" s="996"/>
      <c r="U186" s="996"/>
      <c r="V186" s="996"/>
      <c r="W186" s="997"/>
      <c r="X186" s="995"/>
      <c r="Y186" s="996"/>
      <c r="Z186" s="996"/>
      <c r="AA186" s="996"/>
      <c r="AB186" s="997"/>
      <c r="AC186" s="995"/>
      <c r="AD186" s="996"/>
      <c r="AE186" s="996"/>
      <c r="AF186" s="996"/>
      <c r="AG186" s="998"/>
      <c r="AH186" s="995"/>
      <c r="AI186" s="996"/>
      <c r="AJ186" s="996"/>
      <c r="AK186" s="996"/>
      <c r="AL186" s="997"/>
      <c r="AM186" s="995"/>
      <c r="AN186" s="996"/>
      <c r="AO186" s="996"/>
      <c r="AP186" s="996"/>
      <c r="AQ186" s="997"/>
      <c r="AR186" s="999"/>
    </row>
    <row r="187" spans="1:44" ht="17.25">
      <c r="A187" s="1651"/>
      <c r="B187" s="1647" t="s">
        <v>74</v>
      </c>
      <c r="C187" s="54" t="s">
        <v>43</v>
      </c>
      <c r="D187" s="603">
        <f>SUM(I187,N187,S187,X187,AC187,AH187,AM187)</f>
        <v>0</v>
      </c>
      <c r="E187" s="1536">
        <f>SUM(J187,O187,T187,Y187,AD187,AI187,AN187)</f>
        <v>0</v>
      </c>
      <c r="F187" s="535">
        <f t="shared" si="167"/>
        <v>0</v>
      </c>
      <c r="G187" s="535">
        <f t="shared" si="165"/>
        <v>0</v>
      </c>
      <c r="H187" s="536">
        <f t="shared" si="165"/>
        <v>0</v>
      </c>
      <c r="I187" s="990"/>
      <c r="J187" s="991"/>
      <c r="K187" s="991"/>
      <c r="L187" s="991"/>
      <c r="M187" s="992"/>
      <c r="N187" s="990"/>
      <c r="O187" s="991"/>
      <c r="P187" s="991"/>
      <c r="Q187" s="991"/>
      <c r="R187" s="993"/>
      <c r="S187" s="990"/>
      <c r="T187" s="991"/>
      <c r="U187" s="991"/>
      <c r="V187" s="991"/>
      <c r="W187" s="992"/>
      <c r="X187" s="990"/>
      <c r="Y187" s="991"/>
      <c r="Z187" s="991"/>
      <c r="AA187" s="991"/>
      <c r="AB187" s="992"/>
      <c r="AC187" s="990"/>
      <c r="AD187" s="991"/>
      <c r="AE187" s="991"/>
      <c r="AF187" s="991"/>
      <c r="AG187" s="993"/>
      <c r="AH187" s="990"/>
      <c r="AI187" s="991"/>
      <c r="AJ187" s="991"/>
      <c r="AK187" s="991"/>
      <c r="AL187" s="992"/>
      <c r="AM187" s="990"/>
      <c r="AN187" s="991"/>
      <c r="AO187" s="991"/>
      <c r="AP187" s="991"/>
      <c r="AQ187" s="992"/>
      <c r="AR187" s="994"/>
    </row>
    <row r="188" spans="1:44" ht="17.25">
      <c r="A188" s="1651"/>
      <c r="B188" s="1646"/>
      <c r="C188" s="40" t="s">
        <v>44</v>
      </c>
      <c r="D188" s="532">
        <f t="shared" si="166"/>
        <v>0</v>
      </c>
      <c r="E188" s="1540">
        <f t="shared" si="166"/>
        <v>0</v>
      </c>
      <c r="F188" s="525">
        <f t="shared" si="167"/>
        <v>0</v>
      </c>
      <c r="G188" s="525">
        <f t="shared" si="165"/>
        <v>0</v>
      </c>
      <c r="H188" s="526">
        <f t="shared" si="165"/>
        <v>0</v>
      </c>
      <c r="I188" s="995"/>
      <c r="J188" s="996"/>
      <c r="K188" s="996"/>
      <c r="L188" s="996"/>
      <c r="M188" s="997"/>
      <c r="N188" s="995"/>
      <c r="O188" s="996"/>
      <c r="P188" s="996"/>
      <c r="Q188" s="996"/>
      <c r="R188" s="998"/>
      <c r="S188" s="995"/>
      <c r="T188" s="996"/>
      <c r="U188" s="996"/>
      <c r="V188" s="996"/>
      <c r="W188" s="997"/>
      <c r="X188" s="995"/>
      <c r="Y188" s="996"/>
      <c r="Z188" s="996"/>
      <c r="AA188" s="996"/>
      <c r="AB188" s="997"/>
      <c r="AC188" s="995"/>
      <c r="AD188" s="996"/>
      <c r="AE188" s="996"/>
      <c r="AF188" s="996"/>
      <c r="AG188" s="998"/>
      <c r="AH188" s="995"/>
      <c r="AI188" s="996"/>
      <c r="AJ188" s="996"/>
      <c r="AK188" s="996"/>
      <c r="AL188" s="997"/>
      <c r="AM188" s="995"/>
      <c r="AN188" s="996"/>
      <c r="AO188" s="996"/>
      <c r="AP188" s="996"/>
      <c r="AQ188" s="997"/>
      <c r="AR188" s="999"/>
    </row>
    <row r="189" spans="1:44" ht="17.25">
      <c r="A189" s="1651"/>
      <c r="B189" s="1648" t="s">
        <v>75</v>
      </c>
      <c r="C189" s="54" t="s">
        <v>43</v>
      </c>
      <c r="D189" s="1538">
        <f t="shared" si="166"/>
        <v>0</v>
      </c>
      <c r="E189" s="1539">
        <f t="shared" si="166"/>
        <v>0</v>
      </c>
      <c r="F189" s="259">
        <f t="shared" si="167"/>
        <v>0</v>
      </c>
      <c r="G189" s="259">
        <f t="shared" si="165"/>
        <v>0</v>
      </c>
      <c r="H189" s="258">
        <f t="shared" si="165"/>
        <v>0</v>
      </c>
      <c r="I189" s="1000"/>
      <c r="J189" s="1001"/>
      <c r="K189" s="1001"/>
      <c r="L189" s="1001"/>
      <c r="M189" s="1002"/>
      <c r="N189" s="1000"/>
      <c r="O189" s="1001"/>
      <c r="P189" s="1001"/>
      <c r="Q189" s="1001"/>
      <c r="R189" s="1003"/>
      <c r="S189" s="1000"/>
      <c r="T189" s="1001"/>
      <c r="U189" s="1001"/>
      <c r="V189" s="1001"/>
      <c r="W189" s="1002"/>
      <c r="X189" s="1000"/>
      <c r="Y189" s="1001"/>
      <c r="Z189" s="1001"/>
      <c r="AA189" s="1001"/>
      <c r="AB189" s="1002"/>
      <c r="AC189" s="1000"/>
      <c r="AD189" s="1001"/>
      <c r="AE189" s="1001"/>
      <c r="AF189" s="1001"/>
      <c r="AG189" s="1003"/>
      <c r="AH189" s="1000"/>
      <c r="AI189" s="1001"/>
      <c r="AJ189" s="1001"/>
      <c r="AK189" s="1001"/>
      <c r="AL189" s="1002"/>
      <c r="AM189" s="1000"/>
      <c r="AN189" s="1001"/>
      <c r="AO189" s="1001"/>
      <c r="AP189" s="1001"/>
      <c r="AQ189" s="1002"/>
      <c r="AR189" s="1004"/>
    </row>
    <row r="190" spans="1:44" ht="18" thickBot="1">
      <c r="A190" s="1652"/>
      <c r="B190" s="1649"/>
      <c r="C190" s="187" t="s">
        <v>44</v>
      </c>
      <c r="D190" s="612">
        <f t="shared" si="166"/>
        <v>0</v>
      </c>
      <c r="E190" s="1541">
        <f t="shared" si="166"/>
        <v>0</v>
      </c>
      <c r="F190" s="259">
        <f t="shared" si="167"/>
        <v>0</v>
      </c>
      <c r="G190" s="259">
        <f t="shared" si="165"/>
        <v>0</v>
      </c>
      <c r="H190" s="258">
        <f t="shared" si="165"/>
        <v>0</v>
      </c>
      <c r="I190" s="995"/>
      <c r="J190" s="996"/>
      <c r="K190" s="996"/>
      <c r="L190" s="996"/>
      <c r="M190" s="997"/>
      <c r="N190" s="995"/>
      <c r="O190" s="996"/>
      <c r="P190" s="996"/>
      <c r="Q190" s="996"/>
      <c r="R190" s="998"/>
      <c r="S190" s="995"/>
      <c r="T190" s="996"/>
      <c r="U190" s="996"/>
      <c r="V190" s="996"/>
      <c r="W190" s="997"/>
      <c r="X190" s="995"/>
      <c r="Y190" s="996"/>
      <c r="Z190" s="996"/>
      <c r="AA190" s="996"/>
      <c r="AB190" s="997"/>
      <c r="AC190" s="995"/>
      <c r="AD190" s="996"/>
      <c r="AE190" s="996"/>
      <c r="AF190" s="996"/>
      <c r="AG190" s="998"/>
      <c r="AH190" s="995"/>
      <c r="AI190" s="996"/>
      <c r="AJ190" s="996"/>
      <c r="AK190" s="996"/>
      <c r="AL190" s="997"/>
      <c r="AM190" s="995"/>
      <c r="AN190" s="996"/>
      <c r="AO190" s="996"/>
      <c r="AP190" s="996"/>
      <c r="AQ190" s="997"/>
      <c r="AR190" s="999"/>
    </row>
    <row r="191" spans="1:44" ht="17.25">
      <c r="A191" s="1650" t="s">
        <v>151</v>
      </c>
      <c r="B191" s="1645" t="s">
        <v>69</v>
      </c>
      <c r="C191" s="183" t="s">
        <v>43</v>
      </c>
      <c r="D191" s="234">
        <f>SUM(I191,N191,S191,X191,AC191,AH191,AM191)</f>
        <v>761</v>
      </c>
      <c r="E191" s="323">
        <f>SUM(J191,O191,T191,Y191,AD191,AI191,AN191)</f>
        <v>700</v>
      </c>
      <c r="F191" s="323">
        <f>G191+H191</f>
        <v>41676</v>
      </c>
      <c r="G191" s="323">
        <f t="shared" ref="G191:H192" si="168">SUM(L191,Q191,V191,AA191,AF191,AK191,AP191)</f>
        <v>29430</v>
      </c>
      <c r="H191" s="235">
        <f t="shared" si="168"/>
        <v>12246</v>
      </c>
      <c r="I191" s="236">
        <f>SUM(I193,I195,I197,I199,I201,I203)</f>
        <v>113</v>
      </c>
      <c r="J191" s="237">
        <f>SUM(J193,J195,J197,J199,J201,J203)</f>
        <v>110</v>
      </c>
      <c r="K191" s="237">
        <f>L191+M191</f>
        <v>11589</v>
      </c>
      <c r="L191" s="237">
        <f t="shared" ref="L191:M192" si="169">SUM(L193,L195,L197,L199,L201,L203)</f>
        <v>9181</v>
      </c>
      <c r="M191" s="239">
        <f t="shared" si="169"/>
        <v>2408</v>
      </c>
      <c r="N191" s="236">
        <f>SUM(N193,N195,N197,N199,N201,N203)</f>
        <v>46</v>
      </c>
      <c r="O191" s="237">
        <f>SUM(O193,O195,O197,O199,O201,O203)</f>
        <v>46</v>
      </c>
      <c r="P191" s="237">
        <f>Q191+R191</f>
        <v>2040</v>
      </c>
      <c r="Q191" s="237">
        <f t="shared" ref="Q191:T192" si="170">SUM(Q193,Q195,Q197,Q199,Q201,Q203)</f>
        <v>1002</v>
      </c>
      <c r="R191" s="238">
        <f t="shared" si="170"/>
        <v>1038</v>
      </c>
      <c r="S191" s="236">
        <f>SUM(S193,S195,S197,S199,S201,S203)</f>
        <v>336</v>
      </c>
      <c r="T191" s="237">
        <f>SUM(T193,T195,T197,T199,T201,T203)</f>
        <v>287</v>
      </c>
      <c r="U191" s="237">
        <f>V191+W191</f>
        <v>11290</v>
      </c>
      <c r="V191" s="237">
        <f t="shared" ref="V191:Y192" si="171">SUM(V193,V195,V197,V199,V201,V203)</f>
        <v>7289</v>
      </c>
      <c r="W191" s="239">
        <f t="shared" si="171"/>
        <v>4001</v>
      </c>
      <c r="X191" s="236">
        <f t="shared" si="171"/>
        <v>255</v>
      </c>
      <c r="Y191" s="237">
        <f t="shared" si="171"/>
        <v>246</v>
      </c>
      <c r="Z191" s="237">
        <f>AA191+AB191</f>
        <v>15720</v>
      </c>
      <c r="AA191" s="237">
        <f t="shared" ref="AA191:AD192" si="172">SUM(AA193,AA195,AA197,AA199,AA201,AA203)</f>
        <v>11346</v>
      </c>
      <c r="AB191" s="238">
        <f t="shared" si="172"/>
        <v>4374</v>
      </c>
      <c r="AC191" s="236">
        <f t="shared" si="172"/>
        <v>0</v>
      </c>
      <c r="AD191" s="237">
        <f t="shared" si="172"/>
        <v>0</v>
      </c>
      <c r="AE191" s="237">
        <f>AF191+AG191</f>
        <v>0</v>
      </c>
      <c r="AF191" s="237">
        <f t="shared" ref="AF191:AI192" si="173">SUM(AF193,AF195,AF197,AF199,AF201,AF203)</f>
        <v>0</v>
      </c>
      <c r="AG191" s="239">
        <f t="shared" si="173"/>
        <v>0</v>
      </c>
      <c r="AH191" s="236">
        <f t="shared" si="173"/>
        <v>8</v>
      </c>
      <c r="AI191" s="237">
        <f t="shared" si="173"/>
        <v>8</v>
      </c>
      <c r="AJ191" s="237">
        <f>AK191+AL191</f>
        <v>979</v>
      </c>
      <c r="AK191" s="237">
        <f t="shared" ref="AK191:AN192" si="174">SUM(AK193,AK195,AK197,AK199,AK201,AK203)</f>
        <v>612</v>
      </c>
      <c r="AL191" s="238">
        <f t="shared" si="174"/>
        <v>367</v>
      </c>
      <c r="AM191" s="236">
        <f t="shared" si="174"/>
        <v>3</v>
      </c>
      <c r="AN191" s="237">
        <f t="shared" si="174"/>
        <v>3</v>
      </c>
      <c r="AO191" s="237">
        <f>AP191+AQ191</f>
        <v>58</v>
      </c>
      <c r="AP191" s="237">
        <f t="shared" ref="AP191:AR192" si="175">SUM(AP193,AP195,AP197,AP199,AP201,AP203)</f>
        <v>0</v>
      </c>
      <c r="AQ191" s="239">
        <f t="shared" si="175"/>
        <v>58</v>
      </c>
      <c r="AR191" s="368">
        <f t="shared" si="175"/>
        <v>64</v>
      </c>
    </row>
    <row r="192" spans="1:44" ht="17.25">
      <c r="A192" s="1651"/>
      <c r="B192" s="1646"/>
      <c r="C192" s="40" t="s">
        <v>44</v>
      </c>
      <c r="D192" s="240">
        <f>SUM(I192,N192,S192,X192,AC192,AH192,AM192)</f>
        <v>440</v>
      </c>
      <c r="E192" s="216">
        <f>SUM(J192,O192,T192,Y192,AD192,AI192,AN192)</f>
        <v>428</v>
      </c>
      <c r="F192" s="216">
        <f>G192+H192</f>
        <v>29711</v>
      </c>
      <c r="G192" s="216">
        <f t="shared" si="168"/>
        <v>21830</v>
      </c>
      <c r="H192" s="241">
        <f t="shared" si="168"/>
        <v>7881</v>
      </c>
      <c r="I192" s="212">
        <f>SUM(I194,I196,I198,I200,I202,I204)</f>
        <v>113</v>
      </c>
      <c r="J192" s="211">
        <f>SUM(J194,J196,J198,J200,J202,J204)</f>
        <v>110</v>
      </c>
      <c r="K192" s="211">
        <f>L192+M192</f>
        <v>11386</v>
      </c>
      <c r="L192" s="211">
        <f t="shared" si="169"/>
        <v>9164</v>
      </c>
      <c r="M192" s="213">
        <f t="shared" si="169"/>
        <v>2222</v>
      </c>
      <c r="N192" s="212">
        <f>SUM(N194,N196,N198,N200,N202,N204)</f>
        <v>46</v>
      </c>
      <c r="O192" s="211">
        <f>SUM(O194,O196,O198,O200,O202,O204)</f>
        <v>46</v>
      </c>
      <c r="P192" s="211">
        <f>Q192+R192</f>
        <v>1828</v>
      </c>
      <c r="Q192" s="211">
        <f t="shared" si="170"/>
        <v>960</v>
      </c>
      <c r="R192" s="217">
        <f t="shared" si="170"/>
        <v>868</v>
      </c>
      <c r="S192" s="212">
        <f t="shared" si="170"/>
        <v>18</v>
      </c>
      <c r="T192" s="211">
        <f t="shared" si="170"/>
        <v>18</v>
      </c>
      <c r="U192" s="211">
        <f>V192+W192</f>
        <v>960</v>
      </c>
      <c r="V192" s="211">
        <f t="shared" si="171"/>
        <v>682</v>
      </c>
      <c r="W192" s="213">
        <f t="shared" si="171"/>
        <v>278</v>
      </c>
      <c r="X192" s="212">
        <f t="shared" si="171"/>
        <v>252</v>
      </c>
      <c r="Y192" s="211">
        <f t="shared" si="171"/>
        <v>243</v>
      </c>
      <c r="Z192" s="211">
        <f>AA192+AB192</f>
        <v>14500</v>
      </c>
      <c r="AA192" s="211">
        <f t="shared" si="172"/>
        <v>10412</v>
      </c>
      <c r="AB192" s="217">
        <f t="shared" si="172"/>
        <v>4088</v>
      </c>
      <c r="AC192" s="212">
        <f t="shared" si="172"/>
        <v>0</v>
      </c>
      <c r="AD192" s="211">
        <f t="shared" si="172"/>
        <v>0</v>
      </c>
      <c r="AE192" s="211">
        <f>AF192+AG192</f>
        <v>0</v>
      </c>
      <c r="AF192" s="211">
        <f t="shared" si="173"/>
        <v>0</v>
      </c>
      <c r="AG192" s="213">
        <f t="shared" si="173"/>
        <v>0</v>
      </c>
      <c r="AH192" s="212">
        <f t="shared" si="173"/>
        <v>8</v>
      </c>
      <c r="AI192" s="211">
        <f t="shared" si="173"/>
        <v>8</v>
      </c>
      <c r="AJ192" s="211">
        <f>AK192+AL192</f>
        <v>979</v>
      </c>
      <c r="AK192" s="211">
        <f t="shared" si="174"/>
        <v>612</v>
      </c>
      <c r="AL192" s="217">
        <f t="shared" si="174"/>
        <v>367</v>
      </c>
      <c r="AM192" s="212">
        <f t="shared" si="174"/>
        <v>3</v>
      </c>
      <c r="AN192" s="211">
        <f t="shared" si="174"/>
        <v>3</v>
      </c>
      <c r="AO192" s="211">
        <f>AP192+AQ192</f>
        <v>58</v>
      </c>
      <c r="AP192" s="211">
        <f t="shared" si="175"/>
        <v>0</v>
      </c>
      <c r="AQ192" s="213">
        <f t="shared" si="175"/>
        <v>58</v>
      </c>
      <c r="AR192" s="369">
        <f t="shared" si="175"/>
        <v>0</v>
      </c>
    </row>
    <row r="193" spans="1:44" ht="17.25">
      <c r="A193" s="1651"/>
      <c r="B193" s="1647" t="s">
        <v>70</v>
      </c>
      <c r="C193" s="54" t="s">
        <v>43</v>
      </c>
      <c r="D193" s="603">
        <f t="shared" ref="D193:E204" si="176">SUM(I193,N193,S193,X193,AC193,AH193,AM193)</f>
        <v>361</v>
      </c>
      <c r="E193" s="1536">
        <f t="shared" si="176"/>
        <v>349</v>
      </c>
      <c r="F193" s="535">
        <f>G193+H193</f>
        <v>27241</v>
      </c>
      <c r="G193" s="535">
        <f t="shared" ref="G193:H204" si="177">SUM(L193+Q193+V193+AA193+AF193+AK193+AP193)</f>
        <v>21230</v>
      </c>
      <c r="H193" s="536">
        <f t="shared" si="177"/>
        <v>6011</v>
      </c>
      <c r="I193" s="488">
        <v>94</v>
      </c>
      <c r="J193" s="489">
        <v>91</v>
      </c>
      <c r="K193" s="489">
        <v>10443</v>
      </c>
      <c r="L193" s="489">
        <v>9181</v>
      </c>
      <c r="M193" s="490">
        <v>1262</v>
      </c>
      <c r="N193" s="488">
        <v>3</v>
      </c>
      <c r="O193" s="489">
        <v>3</v>
      </c>
      <c r="P193" s="489">
        <v>91</v>
      </c>
      <c r="Q193" s="489">
        <v>91</v>
      </c>
      <c r="R193" s="490"/>
      <c r="S193" s="488"/>
      <c r="T193" s="489"/>
      <c r="U193" s="489"/>
      <c r="V193" s="489"/>
      <c r="W193" s="489"/>
      <c r="X193" s="488">
        <v>255</v>
      </c>
      <c r="Y193" s="489">
        <v>246</v>
      </c>
      <c r="Z193" s="489">
        <v>15720</v>
      </c>
      <c r="AA193" s="489">
        <v>11346</v>
      </c>
      <c r="AB193" s="490">
        <v>4374</v>
      </c>
      <c r="AC193" s="488"/>
      <c r="AD193" s="489"/>
      <c r="AE193" s="489"/>
      <c r="AF193" s="489"/>
      <c r="AG193" s="490"/>
      <c r="AH193" s="488">
        <v>8</v>
      </c>
      <c r="AI193" s="489">
        <v>8</v>
      </c>
      <c r="AJ193" s="610">
        <v>979</v>
      </c>
      <c r="AK193" s="489">
        <v>612</v>
      </c>
      <c r="AL193" s="490">
        <v>367</v>
      </c>
      <c r="AM193" s="488">
        <v>1</v>
      </c>
      <c r="AN193" s="489">
        <v>1</v>
      </c>
      <c r="AO193" s="489">
        <v>8</v>
      </c>
      <c r="AP193" s="489"/>
      <c r="AQ193" s="490">
        <v>8</v>
      </c>
      <c r="AR193" s="601">
        <v>47</v>
      </c>
    </row>
    <row r="194" spans="1:44" ht="17.25">
      <c r="A194" s="1651"/>
      <c r="B194" s="1646"/>
      <c r="C194" s="40" t="s">
        <v>44</v>
      </c>
      <c r="D194" s="532">
        <f t="shared" si="176"/>
        <v>358</v>
      </c>
      <c r="E194" s="1540">
        <f t="shared" si="176"/>
        <v>346</v>
      </c>
      <c r="F194" s="525">
        <f t="shared" ref="F194:F204" si="178">G194+H194</f>
        <v>26004</v>
      </c>
      <c r="G194" s="525">
        <f t="shared" si="177"/>
        <v>20279</v>
      </c>
      <c r="H194" s="526">
        <f t="shared" si="177"/>
        <v>5725</v>
      </c>
      <c r="I194" s="485">
        <v>94</v>
      </c>
      <c r="J194" s="487">
        <v>91</v>
      </c>
      <c r="K194" s="487">
        <v>10426</v>
      </c>
      <c r="L194" s="487">
        <v>9164</v>
      </c>
      <c r="M194" s="605">
        <v>1262</v>
      </c>
      <c r="N194" s="485">
        <v>3</v>
      </c>
      <c r="O194" s="487">
        <v>3</v>
      </c>
      <c r="P194" s="487">
        <v>91</v>
      </c>
      <c r="Q194" s="487">
        <v>91</v>
      </c>
      <c r="R194" s="605"/>
      <c r="S194" s="485"/>
      <c r="T194" s="487"/>
      <c r="U194" s="487"/>
      <c r="V194" s="487"/>
      <c r="W194" s="487"/>
      <c r="X194" s="485">
        <v>252</v>
      </c>
      <c r="Y194" s="487">
        <v>243</v>
      </c>
      <c r="Z194" s="487">
        <v>14500</v>
      </c>
      <c r="AA194" s="487">
        <v>10412</v>
      </c>
      <c r="AB194" s="605">
        <v>4088</v>
      </c>
      <c r="AC194" s="485"/>
      <c r="AD194" s="487"/>
      <c r="AE194" s="487"/>
      <c r="AF194" s="487"/>
      <c r="AG194" s="605"/>
      <c r="AH194" s="485">
        <v>8</v>
      </c>
      <c r="AI194" s="487">
        <v>8</v>
      </c>
      <c r="AJ194" s="487">
        <v>979</v>
      </c>
      <c r="AK194" s="487">
        <v>612</v>
      </c>
      <c r="AL194" s="605">
        <v>367</v>
      </c>
      <c r="AM194" s="485">
        <v>1</v>
      </c>
      <c r="AN194" s="487">
        <v>1</v>
      </c>
      <c r="AO194" s="487">
        <v>8</v>
      </c>
      <c r="AP194" s="487"/>
      <c r="AQ194" s="605">
        <v>8</v>
      </c>
      <c r="AR194" s="519"/>
    </row>
    <row r="195" spans="1:44" ht="17.25">
      <c r="A195" s="1651"/>
      <c r="B195" s="1647" t="s">
        <v>71</v>
      </c>
      <c r="C195" s="54" t="s">
        <v>43</v>
      </c>
      <c r="D195" s="603">
        <f t="shared" si="176"/>
        <v>0</v>
      </c>
      <c r="E195" s="1536">
        <f t="shared" si="176"/>
        <v>0</v>
      </c>
      <c r="F195" s="535">
        <f t="shared" si="178"/>
        <v>0</v>
      </c>
      <c r="G195" s="535">
        <f t="shared" si="177"/>
        <v>0</v>
      </c>
      <c r="H195" s="536">
        <f t="shared" si="177"/>
        <v>0</v>
      </c>
      <c r="I195" s="488"/>
      <c r="J195" s="489"/>
      <c r="K195" s="489"/>
      <c r="L195" s="489"/>
      <c r="M195" s="490"/>
      <c r="N195" s="488"/>
      <c r="O195" s="489"/>
      <c r="P195" s="489"/>
      <c r="Q195" s="489"/>
      <c r="R195" s="490"/>
      <c r="S195" s="488"/>
      <c r="T195" s="489"/>
      <c r="U195" s="489"/>
      <c r="V195" s="489"/>
      <c r="W195" s="489"/>
      <c r="X195" s="488"/>
      <c r="Y195" s="489"/>
      <c r="Z195" s="489"/>
      <c r="AA195" s="611"/>
      <c r="AB195" s="611"/>
      <c r="AC195" s="488"/>
      <c r="AD195" s="489"/>
      <c r="AE195" s="489"/>
      <c r="AF195" s="489"/>
      <c r="AG195" s="490"/>
      <c r="AH195" s="488"/>
      <c r="AI195" s="489"/>
      <c r="AJ195" s="489"/>
      <c r="AK195" s="489"/>
      <c r="AL195" s="490"/>
      <c r="AM195" s="488"/>
      <c r="AN195" s="489"/>
      <c r="AO195" s="489"/>
      <c r="AP195" s="489"/>
      <c r="AQ195" s="490"/>
      <c r="AR195" s="601"/>
    </row>
    <row r="196" spans="1:44" ht="17.25">
      <c r="A196" s="1651"/>
      <c r="B196" s="1646"/>
      <c r="C196" s="40" t="s">
        <v>44</v>
      </c>
      <c r="D196" s="612">
        <f t="shared" si="176"/>
        <v>0</v>
      </c>
      <c r="E196" s="1541">
        <f t="shared" si="176"/>
        <v>0</v>
      </c>
      <c r="F196" s="534">
        <f t="shared" si="178"/>
        <v>0</v>
      </c>
      <c r="G196" s="534">
        <f t="shared" si="177"/>
        <v>0</v>
      </c>
      <c r="H196" s="533">
        <f t="shared" si="177"/>
        <v>0</v>
      </c>
      <c r="I196" s="397"/>
      <c r="J196" s="398"/>
      <c r="K196" s="398"/>
      <c r="L196" s="398"/>
      <c r="M196" s="399"/>
      <c r="N196" s="397"/>
      <c r="O196" s="398"/>
      <c r="P196" s="398"/>
      <c r="Q196" s="398"/>
      <c r="R196" s="399"/>
      <c r="S196" s="397"/>
      <c r="T196" s="398"/>
      <c r="U196" s="398"/>
      <c r="V196" s="398"/>
      <c r="W196" s="398"/>
      <c r="X196" s="397"/>
      <c r="Y196" s="398"/>
      <c r="Z196" s="398"/>
      <c r="AA196" s="484"/>
      <c r="AB196" s="484"/>
      <c r="AC196" s="397"/>
      <c r="AD196" s="398"/>
      <c r="AE196" s="398"/>
      <c r="AF196" s="398"/>
      <c r="AG196" s="484"/>
      <c r="AH196" s="397"/>
      <c r="AI196" s="398"/>
      <c r="AJ196" s="398"/>
      <c r="AK196" s="398"/>
      <c r="AL196" s="399"/>
      <c r="AM196" s="397"/>
      <c r="AN196" s="398"/>
      <c r="AO196" s="398"/>
      <c r="AP196" s="398"/>
      <c r="AQ196" s="399"/>
      <c r="AR196" s="371"/>
    </row>
    <row r="197" spans="1:44" ht="17.25">
      <c r="A197" s="1651"/>
      <c r="B197" s="1647" t="s">
        <v>72</v>
      </c>
      <c r="C197" s="54" t="s">
        <v>43</v>
      </c>
      <c r="D197" s="603">
        <f t="shared" si="176"/>
        <v>0</v>
      </c>
      <c r="E197" s="1536">
        <f t="shared" si="176"/>
        <v>0</v>
      </c>
      <c r="F197" s="535">
        <f t="shared" si="178"/>
        <v>0</v>
      </c>
      <c r="G197" s="535">
        <f t="shared" si="177"/>
        <v>0</v>
      </c>
      <c r="H197" s="536">
        <f t="shared" si="177"/>
        <v>0</v>
      </c>
      <c r="I197" s="488"/>
      <c r="J197" s="489"/>
      <c r="K197" s="489"/>
      <c r="L197" s="489"/>
      <c r="M197" s="490"/>
      <c r="N197" s="488"/>
      <c r="O197" s="489"/>
      <c r="P197" s="489"/>
      <c r="Q197" s="489"/>
      <c r="R197" s="490"/>
      <c r="S197" s="488"/>
      <c r="T197" s="489"/>
      <c r="U197" s="489"/>
      <c r="V197" s="489"/>
      <c r="W197" s="489"/>
      <c r="X197" s="488"/>
      <c r="Y197" s="489"/>
      <c r="Z197" s="489"/>
      <c r="AA197" s="611"/>
      <c r="AB197" s="611"/>
      <c r="AC197" s="488"/>
      <c r="AD197" s="489"/>
      <c r="AE197" s="489"/>
      <c r="AF197" s="489"/>
      <c r="AG197" s="611"/>
      <c r="AH197" s="488"/>
      <c r="AI197" s="489"/>
      <c r="AJ197" s="489"/>
      <c r="AK197" s="489"/>
      <c r="AL197" s="490"/>
      <c r="AM197" s="488"/>
      <c r="AN197" s="489"/>
      <c r="AO197" s="489"/>
      <c r="AP197" s="489"/>
      <c r="AQ197" s="490"/>
      <c r="AR197" s="601"/>
    </row>
    <row r="198" spans="1:44" ht="17.25">
      <c r="A198" s="1651"/>
      <c r="B198" s="1646"/>
      <c r="C198" s="40" t="s">
        <v>44</v>
      </c>
      <c r="D198" s="532">
        <f t="shared" si="176"/>
        <v>0</v>
      </c>
      <c r="E198" s="1540">
        <f t="shared" si="176"/>
        <v>0</v>
      </c>
      <c r="F198" s="525">
        <f t="shared" si="178"/>
        <v>0</v>
      </c>
      <c r="G198" s="525">
        <f t="shared" si="177"/>
        <v>0</v>
      </c>
      <c r="H198" s="526">
        <f t="shared" si="177"/>
        <v>0</v>
      </c>
      <c r="I198" s="485"/>
      <c r="J198" s="487"/>
      <c r="K198" s="487"/>
      <c r="L198" s="487"/>
      <c r="M198" s="605"/>
      <c r="N198" s="485"/>
      <c r="O198" s="487"/>
      <c r="P198" s="487"/>
      <c r="Q198" s="487"/>
      <c r="R198" s="605"/>
      <c r="S198" s="485"/>
      <c r="T198" s="487"/>
      <c r="U198" s="487"/>
      <c r="V198" s="487"/>
      <c r="W198" s="487"/>
      <c r="X198" s="485"/>
      <c r="Y198" s="487"/>
      <c r="Z198" s="487"/>
      <c r="AA198" s="486"/>
      <c r="AB198" s="486"/>
      <c r="AC198" s="485"/>
      <c r="AD198" s="487"/>
      <c r="AE198" s="487"/>
      <c r="AF198" s="487"/>
      <c r="AG198" s="486"/>
      <c r="AH198" s="485"/>
      <c r="AI198" s="487"/>
      <c r="AJ198" s="487"/>
      <c r="AK198" s="487"/>
      <c r="AL198" s="605"/>
      <c r="AM198" s="485"/>
      <c r="AN198" s="487"/>
      <c r="AO198" s="487"/>
      <c r="AP198" s="487"/>
      <c r="AQ198" s="605"/>
      <c r="AR198" s="519"/>
    </row>
    <row r="199" spans="1:44" ht="17.25">
      <c r="A199" s="1651"/>
      <c r="B199" s="1647" t="s">
        <v>73</v>
      </c>
      <c r="C199" s="54" t="s">
        <v>43</v>
      </c>
      <c r="D199" s="1538">
        <f t="shared" si="176"/>
        <v>19</v>
      </c>
      <c r="E199" s="1539">
        <f t="shared" si="176"/>
        <v>19</v>
      </c>
      <c r="F199" s="259">
        <f t="shared" si="178"/>
        <v>1146</v>
      </c>
      <c r="G199" s="259">
        <f t="shared" si="177"/>
        <v>0</v>
      </c>
      <c r="H199" s="258">
        <f t="shared" si="177"/>
        <v>1146</v>
      </c>
      <c r="I199" s="391">
        <v>19</v>
      </c>
      <c r="J199" s="390">
        <v>19</v>
      </c>
      <c r="K199" s="390">
        <v>1146</v>
      </c>
      <c r="L199" s="390"/>
      <c r="M199" s="392">
        <v>1146</v>
      </c>
      <c r="N199" s="391"/>
      <c r="O199" s="390"/>
      <c r="P199" s="390"/>
      <c r="Q199" s="390"/>
      <c r="R199" s="392"/>
      <c r="S199" s="391"/>
      <c r="T199" s="390"/>
      <c r="U199" s="390"/>
      <c r="V199" s="390"/>
      <c r="W199" s="392"/>
      <c r="X199" s="391"/>
      <c r="Y199" s="390"/>
      <c r="Z199" s="390"/>
      <c r="AA199" s="609"/>
      <c r="AB199" s="609"/>
      <c r="AC199" s="391"/>
      <c r="AD199" s="390"/>
      <c r="AE199" s="390"/>
      <c r="AF199" s="390"/>
      <c r="AG199" s="609"/>
      <c r="AH199" s="391"/>
      <c r="AI199" s="390"/>
      <c r="AJ199" s="390"/>
      <c r="AK199" s="390"/>
      <c r="AL199" s="392"/>
      <c r="AM199" s="391"/>
      <c r="AN199" s="390"/>
      <c r="AO199" s="390"/>
      <c r="AP199" s="390"/>
      <c r="AQ199" s="392"/>
      <c r="AR199" s="370"/>
    </row>
    <row r="200" spans="1:44" ht="17.25">
      <c r="A200" s="1651"/>
      <c r="B200" s="1646"/>
      <c r="C200" s="40" t="s">
        <v>44</v>
      </c>
      <c r="D200" s="612">
        <f t="shared" si="176"/>
        <v>19</v>
      </c>
      <c r="E200" s="1541">
        <f t="shared" si="176"/>
        <v>19</v>
      </c>
      <c r="F200" s="534">
        <f t="shared" si="178"/>
        <v>960</v>
      </c>
      <c r="G200" s="534">
        <f t="shared" si="177"/>
        <v>0</v>
      </c>
      <c r="H200" s="533">
        <f t="shared" si="177"/>
        <v>960</v>
      </c>
      <c r="I200" s="397">
        <v>19</v>
      </c>
      <c r="J200" s="398">
        <v>19</v>
      </c>
      <c r="K200" s="398">
        <v>960</v>
      </c>
      <c r="L200" s="398"/>
      <c r="M200" s="399">
        <v>960</v>
      </c>
      <c r="N200" s="397"/>
      <c r="O200" s="398"/>
      <c r="P200" s="398"/>
      <c r="Q200" s="398"/>
      <c r="R200" s="399"/>
      <c r="S200" s="397"/>
      <c r="T200" s="398"/>
      <c r="U200" s="398"/>
      <c r="V200" s="398"/>
      <c r="W200" s="399"/>
      <c r="X200" s="397"/>
      <c r="Y200" s="398"/>
      <c r="Z200" s="398"/>
      <c r="AA200" s="484"/>
      <c r="AB200" s="484"/>
      <c r="AC200" s="397"/>
      <c r="AD200" s="398"/>
      <c r="AE200" s="398"/>
      <c r="AF200" s="398"/>
      <c r="AG200" s="484"/>
      <c r="AH200" s="397"/>
      <c r="AI200" s="398"/>
      <c r="AJ200" s="398"/>
      <c r="AK200" s="398"/>
      <c r="AL200" s="399"/>
      <c r="AM200" s="397"/>
      <c r="AN200" s="398"/>
      <c r="AO200" s="398"/>
      <c r="AP200" s="398"/>
      <c r="AQ200" s="399"/>
      <c r="AR200" s="371"/>
    </row>
    <row r="201" spans="1:44" ht="17.25">
      <c r="A201" s="1651"/>
      <c r="B201" s="1647" t="s">
        <v>74</v>
      </c>
      <c r="C201" s="54" t="s">
        <v>43</v>
      </c>
      <c r="D201" s="603">
        <f t="shared" si="176"/>
        <v>381</v>
      </c>
      <c r="E201" s="1536">
        <f t="shared" si="176"/>
        <v>332</v>
      </c>
      <c r="F201" s="535">
        <f t="shared" si="178"/>
        <v>13289</v>
      </c>
      <c r="G201" s="535">
        <f t="shared" si="177"/>
        <v>8200</v>
      </c>
      <c r="H201" s="536">
        <f t="shared" si="177"/>
        <v>5089</v>
      </c>
      <c r="I201" s="488"/>
      <c r="J201" s="489"/>
      <c r="K201" s="489"/>
      <c r="L201" s="489"/>
      <c r="M201" s="490"/>
      <c r="N201" s="488">
        <v>43</v>
      </c>
      <c r="O201" s="489">
        <v>43</v>
      </c>
      <c r="P201" s="489">
        <v>1949</v>
      </c>
      <c r="Q201" s="489">
        <v>911</v>
      </c>
      <c r="R201" s="490">
        <v>1038</v>
      </c>
      <c r="S201" s="488">
        <v>336</v>
      </c>
      <c r="T201" s="489">
        <v>287</v>
      </c>
      <c r="U201" s="614">
        <v>11290</v>
      </c>
      <c r="V201" s="614">
        <v>7289</v>
      </c>
      <c r="W201" s="490">
        <v>4001</v>
      </c>
      <c r="X201" s="488"/>
      <c r="Y201" s="489"/>
      <c r="Z201" s="489"/>
      <c r="AA201" s="489"/>
      <c r="AB201" s="615"/>
      <c r="AC201" s="488"/>
      <c r="AD201" s="489"/>
      <c r="AE201" s="611"/>
      <c r="AF201" s="489"/>
      <c r="AG201" s="490"/>
      <c r="AH201" s="488"/>
      <c r="AI201" s="489"/>
      <c r="AJ201" s="489"/>
      <c r="AK201" s="489"/>
      <c r="AL201" s="490"/>
      <c r="AM201" s="488">
        <v>2</v>
      </c>
      <c r="AN201" s="489">
        <v>2</v>
      </c>
      <c r="AO201" s="489">
        <v>50</v>
      </c>
      <c r="AP201" s="489"/>
      <c r="AQ201" s="490">
        <v>50</v>
      </c>
      <c r="AR201" s="601">
        <v>17</v>
      </c>
    </row>
    <row r="202" spans="1:44" ht="17.25">
      <c r="A202" s="1651"/>
      <c r="B202" s="1646"/>
      <c r="C202" s="40" t="s">
        <v>44</v>
      </c>
      <c r="D202" s="532">
        <f t="shared" si="176"/>
        <v>63</v>
      </c>
      <c r="E202" s="1540">
        <f t="shared" si="176"/>
        <v>63</v>
      </c>
      <c r="F202" s="525">
        <f t="shared" si="178"/>
        <v>2747</v>
      </c>
      <c r="G202" s="525">
        <f t="shared" si="177"/>
        <v>1551</v>
      </c>
      <c r="H202" s="526">
        <f t="shared" si="177"/>
        <v>1196</v>
      </c>
      <c r="I202" s="485"/>
      <c r="J202" s="487"/>
      <c r="K202" s="487"/>
      <c r="L202" s="487"/>
      <c r="M202" s="605"/>
      <c r="N202" s="485">
        <v>43</v>
      </c>
      <c r="O202" s="487">
        <v>43</v>
      </c>
      <c r="P202" s="487">
        <v>1737</v>
      </c>
      <c r="Q202" s="487">
        <v>869</v>
      </c>
      <c r="R202" s="605">
        <v>868</v>
      </c>
      <c r="S202" s="485">
        <v>18</v>
      </c>
      <c r="T202" s="487">
        <v>18</v>
      </c>
      <c r="U202" s="487">
        <v>960</v>
      </c>
      <c r="V202" s="487">
        <v>682</v>
      </c>
      <c r="W202" s="605">
        <v>278</v>
      </c>
      <c r="X202" s="485"/>
      <c r="Y202" s="487"/>
      <c r="Z202" s="487"/>
      <c r="AA202" s="487"/>
      <c r="AB202" s="616"/>
      <c r="AC202" s="485"/>
      <c r="AD202" s="487"/>
      <c r="AE202" s="487"/>
      <c r="AF202" s="487"/>
      <c r="AG202" s="605"/>
      <c r="AH202" s="485"/>
      <c r="AI202" s="487"/>
      <c r="AJ202" s="487"/>
      <c r="AK202" s="487"/>
      <c r="AL202" s="605"/>
      <c r="AM202" s="485">
        <v>2</v>
      </c>
      <c r="AN202" s="487">
        <v>2</v>
      </c>
      <c r="AO202" s="487">
        <v>50</v>
      </c>
      <c r="AP202" s="487"/>
      <c r="AQ202" s="605">
        <v>50</v>
      </c>
      <c r="AR202" s="519"/>
    </row>
    <row r="203" spans="1:44" ht="17.25">
      <c r="A203" s="1651"/>
      <c r="B203" s="1648" t="s">
        <v>75</v>
      </c>
      <c r="C203" s="54" t="s">
        <v>43</v>
      </c>
      <c r="D203" s="1538">
        <f t="shared" si="176"/>
        <v>0</v>
      </c>
      <c r="E203" s="1539">
        <f t="shared" si="176"/>
        <v>0</v>
      </c>
      <c r="F203" s="259">
        <f t="shared" si="178"/>
        <v>0</v>
      </c>
      <c r="G203" s="259">
        <f t="shared" si="177"/>
        <v>0</v>
      </c>
      <c r="H203" s="258">
        <f t="shared" si="177"/>
        <v>0</v>
      </c>
      <c r="I203" s="391"/>
      <c r="J203" s="390"/>
      <c r="K203" s="390"/>
      <c r="L203" s="390"/>
      <c r="M203" s="392"/>
      <c r="N203" s="391"/>
      <c r="O203" s="390"/>
      <c r="P203" s="390"/>
      <c r="Q203" s="390"/>
      <c r="R203" s="392"/>
      <c r="S203" s="391"/>
      <c r="T203" s="390"/>
      <c r="U203" s="390"/>
      <c r="V203" s="390"/>
      <c r="W203" s="392"/>
      <c r="X203" s="391"/>
      <c r="Y203" s="390"/>
      <c r="Z203" s="390"/>
      <c r="AA203" s="390"/>
      <c r="AB203" s="613"/>
      <c r="AC203" s="391"/>
      <c r="AD203" s="390"/>
      <c r="AE203" s="390"/>
      <c r="AF203" s="390"/>
      <c r="AG203" s="392"/>
      <c r="AH203" s="391"/>
      <c r="AI203" s="390"/>
      <c r="AJ203" s="390"/>
      <c r="AK203" s="390"/>
      <c r="AL203" s="392"/>
      <c r="AM203" s="391"/>
      <c r="AN203" s="390"/>
      <c r="AO203" s="390"/>
      <c r="AP203" s="390"/>
      <c r="AQ203" s="392"/>
      <c r="AR203" s="370"/>
    </row>
    <row r="204" spans="1:44" ht="18" thickBot="1">
      <c r="A204" s="1652"/>
      <c r="B204" s="1649"/>
      <c r="C204" s="45" t="s">
        <v>44</v>
      </c>
      <c r="D204" s="612">
        <f t="shared" si="176"/>
        <v>0</v>
      </c>
      <c r="E204" s="1541">
        <f t="shared" si="176"/>
        <v>0</v>
      </c>
      <c r="F204" s="259">
        <f t="shared" si="178"/>
        <v>0</v>
      </c>
      <c r="G204" s="259">
        <f t="shared" si="177"/>
        <v>0</v>
      </c>
      <c r="H204" s="258">
        <f t="shared" si="177"/>
        <v>0</v>
      </c>
      <c r="I204" s="397"/>
      <c r="J204" s="398"/>
      <c r="K204" s="398"/>
      <c r="L204" s="398"/>
      <c r="M204" s="399"/>
      <c r="N204" s="397"/>
      <c r="O204" s="398"/>
      <c r="P204" s="398"/>
      <c r="Q204" s="398"/>
      <c r="R204" s="399"/>
      <c r="S204" s="397"/>
      <c r="T204" s="398"/>
      <c r="U204" s="398"/>
      <c r="V204" s="398"/>
      <c r="W204" s="399"/>
      <c r="X204" s="485"/>
      <c r="Y204" s="487"/>
      <c r="Z204" s="487"/>
      <c r="AA204" s="486"/>
      <c r="AB204" s="484"/>
      <c r="AC204" s="397"/>
      <c r="AD204" s="398"/>
      <c r="AE204" s="398"/>
      <c r="AF204" s="398"/>
      <c r="AG204" s="399"/>
      <c r="AH204" s="617"/>
      <c r="AI204" s="618"/>
      <c r="AJ204" s="618"/>
      <c r="AK204" s="618"/>
      <c r="AL204" s="619"/>
      <c r="AM204" s="617"/>
      <c r="AN204" s="618"/>
      <c r="AO204" s="618"/>
      <c r="AP204" s="618"/>
      <c r="AQ204" s="619"/>
      <c r="AR204" s="371"/>
    </row>
    <row r="205" spans="1:44" ht="17.25">
      <c r="A205" s="1650" t="s">
        <v>152</v>
      </c>
      <c r="B205" s="1645" t="s">
        <v>69</v>
      </c>
      <c r="C205" s="183" t="s">
        <v>43</v>
      </c>
      <c r="D205" s="234">
        <f>SUM(I205,N205,S205,X205,AC205,AH205,AM205)</f>
        <v>2320</v>
      </c>
      <c r="E205" s="323">
        <f>SUM(J205,O205,T205,Y205,AD205,AI205,AN205)</f>
        <v>2314</v>
      </c>
      <c r="F205" s="323">
        <f>G205+H205</f>
        <v>110785</v>
      </c>
      <c r="G205" s="323">
        <f t="shared" ref="G205:H206" si="179">SUM(L205,Q205,V205,AA205,AF205,AK205,AP205)</f>
        <v>65193</v>
      </c>
      <c r="H205" s="235">
        <f>SUM(M205,R205,W205,AB205,AG205,AL205,AQ205)</f>
        <v>45592</v>
      </c>
      <c r="I205" s="236">
        <f>SUM(I207,I209,I211,I213,I215,I217)</f>
        <v>443</v>
      </c>
      <c r="J205" s="237">
        <f>SUM(J207,J209,J211,J213,J215,J217)</f>
        <v>439</v>
      </c>
      <c r="K205" s="237">
        <f>L205+M205</f>
        <v>65151</v>
      </c>
      <c r="L205" s="237">
        <f t="shared" ref="L205:M206" si="180">SUM(L207,L209,L211,L213,L215,L217)</f>
        <v>33512</v>
      </c>
      <c r="M205" s="239">
        <f t="shared" si="180"/>
        <v>31639</v>
      </c>
      <c r="N205" s="236">
        <f>SUM(N207,N209,N211,N213,N215,N217)</f>
        <v>134</v>
      </c>
      <c r="O205" s="237">
        <f>SUM(O207,O209,O211,O213,O215,O217)</f>
        <v>132</v>
      </c>
      <c r="P205" s="237">
        <f>Q205+R205</f>
        <v>3919</v>
      </c>
      <c r="Q205" s="237">
        <f t="shared" ref="Q205:T206" si="181">SUM(Q207,Q209,Q211,Q213,Q215,Q217)</f>
        <v>2681</v>
      </c>
      <c r="R205" s="238">
        <f t="shared" si="181"/>
        <v>1238</v>
      </c>
      <c r="S205" s="236">
        <f>SUM(S207,S209,S211,S213,S215,S217)</f>
        <v>67</v>
      </c>
      <c r="T205" s="237">
        <f>SUM(T207,T209,T211,T213,T215,T217)</f>
        <v>67</v>
      </c>
      <c r="U205" s="237">
        <f>V205+W205</f>
        <v>3887</v>
      </c>
      <c r="V205" s="237">
        <f t="shared" ref="V205:Y206" si="182">SUM(V207,V209,V211,V213,V215,V217)</f>
        <v>950</v>
      </c>
      <c r="W205" s="239">
        <f t="shared" si="182"/>
        <v>2937</v>
      </c>
      <c r="X205" s="236">
        <f t="shared" si="182"/>
        <v>107</v>
      </c>
      <c r="Y205" s="237">
        <f t="shared" si="182"/>
        <v>107</v>
      </c>
      <c r="Z205" s="237">
        <f>AA205+AB205</f>
        <v>18831</v>
      </c>
      <c r="AA205" s="237">
        <f t="shared" ref="AA205:AB206" si="183">SUM(AA207,AA209,AA211,AA213,AA215,AA217)</f>
        <v>9739</v>
      </c>
      <c r="AB205" s="238">
        <f t="shared" si="183"/>
        <v>9092</v>
      </c>
      <c r="AC205" s="236">
        <f>SUM(AC207,AC209,AC211,AC213,AC215,AC217)</f>
        <v>1549</v>
      </c>
      <c r="AD205" s="237">
        <f>SUM(AD207,AD209,AD211,AD213,AD215,AD217)</f>
        <v>1549</v>
      </c>
      <c r="AE205" s="237">
        <f>AF205+AG205</f>
        <v>17943</v>
      </c>
      <c r="AF205" s="237">
        <f t="shared" ref="AF205:AI206" si="184">SUM(AF207,AF209,AF211,AF213,AF215,AF217)</f>
        <v>17943</v>
      </c>
      <c r="AG205" s="239">
        <f t="shared" si="184"/>
        <v>0</v>
      </c>
      <c r="AH205" s="236">
        <f t="shared" si="184"/>
        <v>20</v>
      </c>
      <c r="AI205" s="237">
        <f t="shared" si="184"/>
        <v>20</v>
      </c>
      <c r="AJ205" s="237">
        <f>AK205+AL205</f>
        <v>1054</v>
      </c>
      <c r="AK205" s="237">
        <f t="shared" ref="AK205:AN206" si="185">SUM(AK207,AK209,AK211,AK213,AK215,AK217)</f>
        <v>368</v>
      </c>
      <c r="AL205" s="238">
        <f t="shared" si="185"/>
        <v>686</v>
      </c>
      <c r="AM205" s="236">
        <f t="shared" si="185"/>
        <v>0</v>
      </c>
      <c r="AN205" s="237">
        <f t="shared" si="185"/>
        <v>0</v>
      </c>
      <c r="AO205" s="237">
        <f>AP205+AQ205</f>
        <v>0</v>
      </c>
      <c r="AP205" s="237">
        <f t="shared" ref="AP205:AR206" si="186">SUM(AP207,AP209,AP211,AP213,AP215,AP217)</f>
        <v>0</v>
      </c>
      <c r="AQ205" s="239">
        <f t="shared" si="186"/>
        <v>0</v>
      </c>
      <c r="AR205" s="368">
        <f t="shared" si="186"/>
        <v>13359</v>
      </c>
    </row>
    <row r="206" spans="1:44" ht="17.25">
      <c r="A206" s="1651"/>
      <c r="B206" s="1646"/>
      <c r="C206" s="40" t="s">
        <v>44</v>
      </c>
      <c r="D206" s="562">
        <f>SUM(I206,N206,S206,X206,AC206,AH206,AM206)</f>
        <v>2174</v>
      </c>
      <c r="E206" s="563">
        <f>SUM(J206,O206,T206,Y206,AD206,AI206,AN206)</f>
        <v>2172</v>
      </c>
      <c r="F206" s="563">
        <f>G206+H206</f>
        <v>98950</v>
      </c>
      <c r="G206" s="563">
        <f t="shared" si="179"/>
        <v>57255</v>
      </c>
      <c r="H206" s="595">
        <f t="shared" si="179"/>
        <v>41695</v>
      </c>
      <c r="I206" s="564">
        <f>SUM(I208,I210,I212,I214,I216,I218)</f>
        <v>423</v>
      </c>
      <c r="J206" s="565">
        <f>SUM(J208,J210,J212,J214,J216,J218)</f>
        <v>423</v>
      </c>
      <c r="K206" s="565">
        <f>L206+M206</f>
        <v>59609</v>
      </c>
      <c r="L206" s="565">
        <f t="shared" si="180"/>
        <v>29610</v>
      </c>
      <c r="M206" s="567">
        <f t="shared" si="180"/>
        <v>29999</v>
      </c>
      <c r="N206" s="564">
        <f>SUM(N208,N210,N212,N214,N216,N218)</f>
        <v>134</v>
      </c>
      <c r="O206" s="565">
        <f>SUM(O208,O210,O212,O214,O216,O218)</f>
        <v>132</v>
      </c>
      <c r="P206" s="565">
        <f>Q206+R206</f>
        <v>577</v>
      </c>
      <c r="Q206" s="565">
        <f t="shared" si="181"/>
        <v>397</v>
      </c>
      <c r="R206" s="566">
        <f t="shared" si="181"/>
        <v>180</v>
      </c>
      <c r="S206" s="564">
        <f t="shared" si="181"/>
        <v>11</v>
      </c>
      <c r="T206" s="565">
        <f t="shared" si="181"/>
        <v>11</v>
      </c>
      <c r="U206" s="565">
        <f>V206+W206</f>
        <v>1944</v>
      </c>
      <c r="V206" s="565">
        <f t="shared" si="182"/>
        <v>168</v>
      </c>
      <c r="W206" s="567">
        <f t="shared" si="182"/>
        <v>1776</v>
      </c>
      <c r="X206" s="564">
        <f t="shared" si="182"/>
        <v>107</v>
      </c>
      <c r="Y206" s="565">
        <f t="shared" si="182"/>
        <v>107</v>
      </c>
      <c r="Z206" s="565">
        <f>AA206+AB206</f>
        <v>18831</v>
      </c>
      <c r="AA206" s="565">
        <f t="shared" si="183"/>
        <v>9739</v>
      </c>
      <c r="AB206" s="566">
        <f t="shared" si="183"/>
        <v>9092</v>
      </c>
      <c r="AC206" s="564">
        <f>SUM(AC208,AC210,AC212,AC214,AC216,AC218)</f>
        <v>1480</v>
      </c>
      <c r="AD206" s="565">
        <f>SUM(AD208,AD210,AD212,AD214,AD216,AD218)</f>
        <v>1480</v>
      </c>
      <c r="AE206" s="565">
        <f>AF206+AG206</f>
        <v>16981</v>
      </c>
      <c r="AF206" s="565">
        <f t="shared" si="184"/>
        <v>16981</v>
      </c>
      <c r="AG206" s="567">
        <f t="shared" si="184"/>
        <v>0</v>
      </c>
      <c r="AH206" s="564">
        <f t="shared" si="184"/>
        <v>19</v>
      </c>
      <c r="AI206" s="565">
        <f t="shared" si="184"/>
        <v>19</v>
      </c>
      <c r="AJ206" s="565">
        <f>AK206+AL206</f>
        <v>1008</v>
      </c>
      <c r="AK206" s="565">
        <f t="shared" si="185"/>
        <v>360</v>
      </c>
      <c r="AL206" s="566">
        <f t="shared" si="185"/>
        <v>648</v>
      </c>
      <c r="AM206" s="564">
        <f t="shared" si="185"/>
        <v>0</v>
      </c>
      <c r="AN206" s="565">
        <f t="shared" si="185"/>
        <v>0</v>
      </c>
      <c r="AO206" s="565">
        <f>AP206+AQ206</f>
        <v>0</v>
      </c>
      <c r="AP206" s="565">
        <f t="shared" si="186"/>
        <v>0</v>
      </c>
      <c r="AQ206" s="567">
        <f t="shared" si="186"/>
        <v>0</v>
      </c>
      <c r="AR206" s="568">
        <f t="shared" si="186"/>
        <v>11644</v>
      </c>
    </row>
    <row r="207" spans="1:44" ht="17.25">
      <c r="A207" s="1651"/>
      <c r="B207" s="1647" t="s">
        <v>70</v>
      </c>
      <c r="C207" s="54" t="s">
        <v>43</v>
      </c>
      <c r="D207" s="324">
        <f t="shared" ref="D207:E218" si="187">SUM(I207,N207,S207,X207,AC207,AH207,AM207)</f>
        <v>1811</v>
      </c>
      <c r="E207" s="535">
        <f t="shared" si="187"/>
        <v>1811</v>
      </c>
      <c r="F207" s="535">
        <f>G207+H207</f>
        <v>89787</v>
      </c>
      <c r="G207" s="535">
        <f t="shared" ref="G207:H218" si="188">SUM(L207+Q207+V207+AA207+AF207+AK207+AP207)</f>
        <v>59121</v>
      </c>
      <c r="H207" s="536">
        <f t="shared" si="188"/>
        <v>30666</v>
      </c>
      <c r="I207" s="488">
        <v>375</v>
      </c>
      <c r="J207" s="489">
        <v>375</v>
      </c>
      <c r="K207" s="489">
        <v>54382</v>
      </c>
      <c r="L207" s="489">
        <v>33474</v>
      </c>
      <c r="M207" s="490">
        <v>20908</v>
      </c>
      <c r="N207" s="488"/>
      <c r="O207" s="489"/>
      <c r="P207" s="489"/>
      <c r="Q207" s="489"/>
      <c r="R207" s="490"/>
      <c r="S207" s="488"/>
      <c r="T207" s="489"/>
      <c r="U207" s="489"/>
      <c r="V207" s="489"/>
      <c r="W207" s="490"/>
      <c r="X207" s="488">
        <v>107</v>
      </c>
      <c r="Y207" s="489">
        <v>107</v>
      </c>
      <c r="Z207" s="489">
        <v>18831</v>
      </c>
      <c r="AA207" s="489">
        <v>9739</v>
      </c>
      <c r="AB207" s="490">
        <v>9092</v>
      </c>
      <c r="AC207" s="488">
        <v>1310</v>
      </c>
      <c r="AD207" s="489">
        <v>1310</v>
      </c>
      <c r="AE207" s="489">
        <v>15558</v>
      </c>
      <c r="AF207" s="489">
        <v>15558</v>
      </c>
      <c r="AG207" s="490"/>
      <c r="AH207" s="488">
        <v>19</v>
      </c>
      <c r="AI207" s="489">
        <v>19</v>
      </c>
      <c r="AJ207" s="489">
        <v>1016</v>
      </c>
      <c r="AK207" s="489">
        <v>350</v>
      </c>
      <c r="AL207" s="490">
        <v>666</v>
      </c>
      <c r="AM207" s="488"/>
      <c r="AN207" s="489"/>
      <c r="AO207" s="489"/>
      <c r="AP207" s="489"/>
      <c r="AQ207" s="604"/>
      <c r="AR207" s="601">
        <v>8929</v>
      </c>
    </row>
    <row r="208" spans="1:44" ht="17.25">
      <c r="A208" s="1651"/>
      <c r="B208" s="1646"/>
      <c r="C208" s="40" t="s">
        <v>44</v>
      </c>
      <c r="D208" s="532">
        <f t="shared" si="187"/>
        <v>1779</v>
      </c>
      <c r="E208" s="1540">
        <f t="shared" si="187"/>
        <v>1779</v>
      </c>
      <c r="F208" s="525">
        <f t="shared" ref="F208:F218" si="189">G208+H208</f>
        <v>83758</v>
      </c>
      <c r="G208" s="525">
        <f t="shared" si="188"/>
        <v>54770</v>
      </c>
      <c r="H208" s="526">
        <f t="shared" si="188"/>
        <v>28988</v>
      </c>
      <c r="I208" s="485">
        <v>359</v>
      </c>
      <c r="J208" s="487">
        <v>359</v>
      </c>
      <c r="K208" s="487">
        <v>48849</v>
      </c>
      <c r="L208" s="487">
        <v>29581</v>
      </c>
      <c r="M208" s="605">
        <v>19268</v>
      </c>
      <c r="N208" s="485"/>
      <c r="O208" s="487"/>
      <c r="P208" s="487"/>
      <c r="Q208" s="487"/>
      <c r="R208" s="605"/>
      <c r="S208" s="485"/>
      <c r="T208" s="487"/>
      <c r="U208" s="487"/>
      <c r="V208" s="487"/>
      <c r="W208" s="605"/>
      <c r="X208" s="485">
        <v>107</v>
      </c>
      <c r="Y208" s="487">
        <v>107</v>
      </c>
      <c r="Z208" s="487">
        <v>18831</v>
      </c>
      <c r="AA208" s="487">
        <v>9739</v>
      </c>
      <c r="AB208" s="605">
        <v>9092</v>
      </c>
      <c r="AC208" s="485">
        <v>1295</v>
      </c>
      <c r="AD208" s="487">
        <v>1295</v>
      </c>
      <c r="AE208" s="487">
        <v>15108</v>
      </c>
      <c r="AF208" s="487">
        <v>15108</v>
      </c>
      <c r="AG208" s="605"/>
      <c r="AH208" s="485">
        <v>18</v>
      </c>
      <c r="AI208" s="487">
        <v>18</v>
      </c>
      <c r="AJ208" s="487">
        <v>970</v>
      </c>
      <c r="AK208" s="487">
        <v>342</v>
      </c>
      <c r="AL208" s="605">
        <v>628</v>
      </c>
      <c r="AM208" s="485"/>
      <c r="AN208" s="487"/>
      <c r="AO208" s="487"/>
      <c r="AP208" s="487"/>
      <c r="AQ208" s="607"/>
      <c r="AR208" s="519">
        <v>8103</v>
      </c>
    </row>
    <row r="209" spans="1:44" ht="17.25">
      <c r="A209" s="1651"/>
      <c r="B209" s="1647" t="s">
        <v>71</v>
      </c>
      <c r="C209" s="54" t="s">
        <v>43</v>
      </c>
      <c r="D209" s="1538">
        <f t="shared" si="187"/>
        <v>200</v>
      </c>
      <c r="E209" s="1539">
        <f t="shared" si="187"/>
        <v>200</v>
      </c>
      <c r="F209" s="259">
        <f t="shared" si="189"/>
        <v>2359</v>
      </c>
      <c r="G209" s="259">
        <f t="shared" si="188"/>
        <v>2158</v>
      </c>
      <c r="H209" s="258">
        <f t="shared" si="188"/>
        <v>201</v>
      </c>
      <c r="I209" s="391">
        <v>1</v>
      </c>
      <c r="J209" s="390">
        <v>1</v>
      </c>
      <c r="K209" s="390">
        <v>39</v>
      </c>
      <c r="L209" s="390">
        <v>38</v>
      </c>
      <c r="M209" s="392">
        <v>1</v>
      </c>
      <c r="N209" s="391"/>
      <c r="O209" s="390"/>
      <c r="P209" s="390"/>
      <c r="Q209" s="390"/>
      <c r="R209" s="392"/>
      <c r="S209" s="391">
        <v>10</v>
      </c>
      <c r="T209" s="390">
        <v>10</v>
      </c>
      <c r="U209" s="390">
        <v>465</v>
      </c>
      <c r="V209" s="390">
        <v>265</v>
      </c>
      <c r="W209" s="392">
        <v>200</v>
      </c>
      <c r="X209" s="391"/>
      <c r="Y209" s="390"/>
      <c r="Z209" s="390"/>
      <c r="AA209" s="390"/>
      <c r="AB209" s="392"/>
      <c r="AC209" s="391">
        <v>189</v>
      </c>
      <c r="AD209" s="390">
        <v>189</v>
      </c>
      <c r="AE209" s="390">
        <v>1855</v>
      </c>
      <c r="AF209" s="390">
        <v>1855</v>
      </c>
      <c r="AG209" s="392"/>
      <c r="AH209" s="391"/>
      <c r="AI209" s="390"/>
      <c r="AJ209" s="390"/>
      <c r="AK209" s="390"/>
      <c r="AL209" s="392"/>
      <c r="AM209" s="391"/>
      <c r="AN209" s="390"/>
      <c r="AO209" s="390"/>
      <c r="AP209" s="390"/>
      <c r="AQ209" s="393"/>
      <c r="AR209" s="370">
        <v>43</v>
      </c>
    </row>
    <row r="210" spans="1:44" ht="17.25">
      <c r="A210" s="1651"/>
      <c r="B210" s="1646"/>
      <c r="C210" s="40" t="s">
        <v>44</v>
      </c>
      <c r="D210" s="612">
        <f t="shared" si="187"/>
        <v>136</v>
      </c>
      <c r="E210" s="1541">
        <f t="shared" si="187"/>
        <v>136</v>
      </c>
      <c r="F210" s="534">
        <f t="shared" si="189"/>
        <v>1373</v>
      </c>
      <c r="G210" s="534">
        <f t="shared" si="188"/>
        <v>1372</v>
      </c>
      <c r="H210" s="533">
        <f t="shared" si="188"/>
        <v>1</v>
      </c>
      <c r="I210" s="397">
        <v>1</v>
      </c>
      <c r="J210" s="398">
        <v>1</v>
      </c>
      <c r="K210" s="398">
        <v>30</v>
      </c>
      <c r="L210" s="398">
        <v>29</v>
      </c>
      <c r="M210" s="399">
        <v>1</v>
      </c>
      <c r="N210" s="397"/>
      <c r="O210" s="398"/>
      <c r="P210" s="398"/>
      <c r="Q210" s="398"/>
      <c r="R210" s="399"/>
      <c r="S210" s="397"/>
      <c r="T210" s="398"/>
      <c r="U210" s="398"/>
      <c r="V210" s="398"/>
      <c r="W210" s="399"/>
      <c r="X210" s="397"/>
      <c r="Y210" s="398"/>
      <c r="Z210" s="398"/>
      <c r="AA210" s="398"/>
      <c r="AB210" s="399"/>
      <c r="AC210" s="397">
        <v>135</v>
      </c>
      <c r="AD210" s="398">
        <v>135</v>
      </c>
      <c r="AE210" s="398">
        <v>1343</v>
      </c>
      <c r="AF210" s="398">
        <v>1343</v>
      </c>
      <c r="AG210" s="399"/>
      <c r="AH210" s="397"/>
      <c r="AI210" s="398"/>
      <c r="AJ210" s="398"/>
      <c r="AK210" s="398"/>
      <c r="AL210" s="399"/>
      <c r="AM210" s="397"/>
      <c r="AN210" s="398"/>
      <c r="AO210" s="398"/>
      <c r="AP210" s="398"/>
      <c r="AQ210" s="400"/>
      <c r="AR210" s="371">
        <v>31</v>
      </c>
    </row>
    <row r="211" spans="1:44" ht="17.25">
      <c r="A211" s="1651"/>
      <c r="B211" s="1647" t="s">
        <v>72</v>
      </c>
      <c r="C211" s="54" t="s">
        <v>43</v>
      </c>
      <c r="D211" s="603">
        <f t="shared" si="187"/>
        <v>0</v>
      </c>
      <c r="E211" s="1536">
        <f t="shared" si="187"/>
        <v>0</v>
      </c>
      <c r="F211" s="535">
        <f t="shared" si="189"/>
        <v>0</v>
      </c>
      <c r="G211" s="535">
        <f t="shared" si="188"/>
        <v>0</v>
      </c>
      <c r="H211" s="536">
        <f t="shared" si="188"/>
        <v>0</v>
      </c>
      <c r="I211" s="488"/>
      <c r="J211" s="489"/>
      <c r="K211" s="489"/>
      <c r="L211" s="489"/>
      <c r="M211" s="490"/>
      <c r="N211" s="488"/>
      <c r="O211" s="489"/>
      <c r="P211" s="489"/>
      <c r="Q211" s="489"/>
      <c r="R211" s="490"/>
      <c r="S211" s="488"/>
      <c r="T211" s="489"/>
      <c r="U211" s="489"/>
      <c r="V211" s="489"/>
      <c r="W211" s="490"/>
      <c r="X211" s="488"/>
      <c r="Y211" s="489"/>
      <c r="Z211" s="489"/>
      <c r="AA211" s="489"/>
      <c r="AB211" s="490"/>
      <c r="AC211" s="488"/>
      <c r="AD211" s="489"/>
      <c r="AE211" s="489"/>
      <c r="AF211" s="489"/>
      <c r="AG211" s="490"/>
      <c r="AH211" s="488"/>
      <c r="AI211" s="489"/>
      <c r="AJ211" s="489"/>
      <c r="AK211" s="489"/>
      <c r="AL211" s="490"/>
      <c r="AM211" s="488"/>
      <c r="AN211" s="489"/>
      <c r="AO211" s="489"/>
      <c r="AP211" s="489"/>
      <c r="AQ211" s="604"/>
      <c r="AR211" s="601"/>
    </row>
    <row r="212" spans="1:44" ht="17.25">
      <c r="A212" s="1651"/>
      <c r="B212" s="1646"/>
      <c r="C212" s="40" t="s">
        <v>44</v>
      </c>
      <c r="D212" s="532">
        <f t="shared" si="187"/>
        <v>0</v>
      </c>
      <c r="E212" s="1540">
        <f t="shared" si="187"/>
        <v>0</v>
      </c>
      <c r="F212" s="525">
        <f t="shared" si="189"/>
        <v>0</v>
      </c>
      <c r="G212" s="525">
        <f t="shared" si="188"/>
        <v>0</v>
      </c>
      <c r="H212" s="526">
        <f t="shared" si="188"/>
        <v>0</v>
      </c>
      <c r="I212" s="485"/>
      <c r="J212" s="487"/>
      <c r="K212" s="487"/>
      <c r="L212" s="487"/>
      <c r="M212" s="605"/>
      <c r="N212" s="485"/>
      <c r="O212" s="487"/>
      <c r="P212" s="487"/>
      <c r="Q212" s="487"/>
      <c r="R212" s="605"/>
      <c r="S212" s="485"/>
      <c r="T212" s="487"/>
      <c r="U212" s="487"/>
      <c r="V212" s="487"/>
      <c r="W212" s="605"/>
      <c r="X212" s="485"/>
      <c r="Y212" s="487"/>
      <c r="Z212" s="487"/>
      <c r="AA212" s="487"/>
      <c r="AB212" s="605"/>
      <c r="AC212" s="485"/>
      <c r="AD212" s="487"/>
      <c r="AE212" s="487"/>
      <c r="AF212" s="487"/>
      <c r="AG212" s="605"/>
      <c r="AH212" s="485"/>
      <c r="AI212" s="487"/>
      <c r="AJ212" s="487"/>
      <c r="AK212" s="487"/>
      <c r="AL212" s="605"/>
      <c r="AM212" s="485"/>
      <c r="AN212" s="487"/>
      <c r="AO212" s="487"/>
      <c r="AP212" s="487"/>
      <c r="AQ212" s="607"/>
      <c r="AR212" s="519"/>
    </row>
    <row r="213" spans="1:44" ht="17.25">
      <c r="A213" s="1651"/>
      <c r="B213" s="1647" t="s">
        <v>73</v>
      </c>
      <c r="C213" s="54" t="s">
        <v>43</v>
      </c>
      <c r="D213" s="1538">
        <f t="shared" si="187"/>
        <v>67</v>
      </c>
      <c r="E213" s="1539">
        <f t="shared" si="187"/>
        <v>63</v>
      </c>
      <c r="F213" s="259">
        <f t="shared" si="189"/>
        <v>10730</v>
      </c>
      <c r="G213" s="259">
        <f t="shared" si="188"/>
        <v>0</v>
      </c>
      <c r="H213" s="258">
        <f t="shared" si="188"/>
        <v>10730</v>
      </c>
      <c r="I213" s="391">
        <v>67</v>
      </c>
      <c r="J213" s="390">
        <v>63</v>
      </c>
      <c r="K213" s="390">
        <v>10730</v>
      </c>
      <c r="L213" s="390"/>
      <c r="M213" s="392">
        <v>10730</v>
      </c>
      <c r="N213" s="391"/>
      <c r="O213" s="390"/>
      <c r="P213" s="390"/>
      <c r="Q213" s="390"/>
      <c r="R213" s="392"/>
      <c r="S213" s="391"/>
      <c r="T213" s="390"/>
      <c r="U213" s="390"/>
      <c r="V213" s="390"/>
      <c r="W213" s="392"/>
      <c r="X213" s="391"/>
      <c r="Y213" s="390"/>
      <c r="Z213" s="390"/>
      <c r="AA213" s="390"/>
      <c r="AB213" s="392"/>
      <c r="AC213" s="391"/>
      <c r="AD213" s="390"/>
      <c r="AE213" s="390"/>
      <c r="AF213" s="390"/>
      <c r="AG213" s="392"/>
      <c r="AH213" s="391"/>
      <c r="AI213" s="390"/>
      <c r="AJ213" s="390"/>
      <c r="AK213" s="390"/>
      <c r="AL213" s="392"/>
      <c r="AM213" s="391"/>
      <c r="AN213" s="390"/>
      <c r="AO213" s="390"/>
      <c r="AP213" s="390"/>
      <c r="AQ213" s="393"/>
      <c r="AR213" s="370">
        <v>3359</v>
      </c>
    </row>
    <row r="214" spans="1:44" ht="17.25">
      <c r="A214" s="1651"/>
      <c r="B214" s="1646"/>
      <c r="C214" s="40" t="s">
        <v>44</v>
      </c>
      <c r="D214" s="612">
        <f t="shared" si="187"/>
        <v>63</v>
      </c>
      <c r="E214" s="1541">
        <f t="shared" si="187"/>
        <v>63</v>
      </c>
      <c r="F214" s="534">
        <f t="shared" si="189"/>
        <v>10730</v>
      </c>
      <c r="G214" s="534">
        <f t="shared" si="188"/>
        <v>0</v>
      </c>
      <c r="H214" s="533">
        <f t="shared" si="188"/>
        <v>10730</v>
      </c>
      <c r="I214" s="397">
        <v>63</v>
      </c>
      <c r="J214" s="398">
        <v>63</v>
      </c>
      <c r="K214" s="398">
        <v>10730</v>
      </c>
      <c r="L214" s="398"/>
      <c r="M214" s="399">
        <v>10730</v>
      </c>
      <c r="N214" s="397"/>
      <c r="O214" s="398"/>
      <c r="P214" s="398"/>
      <c r="Q214" s="398"/>
      <c r="R214" s="399"/>
      <c r="S214" s="397"/>
      <c r="T214" s="398"/>
      <c r="U214" s="398"/>
      <c r="V214" s="398"/>
      <c r="W214" s="399"/>
      <c r="X214" s="397"/>
      <c r="Y214" s="398"/>
      <c r="Z214" s="398"/>
      <c r="AA214" s="398"/>
      <c r="AB214" s="399"/>
      <c r="AC214" s="397"/>
      <c r="AD214" s="398"/>
      <c r="AE214" s="398"/>
      <c r="AF214" s="398"/>
      <c r="AG214" s="399"/>
      <c r="AH214" s="397"/>
      <c r="AI214" s="398"/>
      <c r="AJ214" s="398"/>
      <c r="AK214" s="398"/>
      <c r="AL214" s="399"/>
      <c r="AM214" s="397"/>
      <c r="AN214" s="398"/>
      <c r="AO214" s="398"/>
      <c r="AP214" s="398"/>
      <c r="AQ214" s="400"/>
      <c r="AR214" s="371">
        <v>3359</v>
      </c>
    </row>
    <row r="215" spans="1:44" ht="17.25">
      <c r="A215" s="1651"/>
      <c r="B215" s="1647" t="s">
        <v>74</v>
      </c>
      <c r="C215" s="54" t="s">
        <v>43</v>
      </c>
      <c r="D215" s="603">
        <f t="shared" si="187"/>
        <v>191</v>
      </c>
      <c r="E215" s="1536">
        <f t="shared" si="187"/>
        <v>189</v>
      </c>
      <c r="F215" s="535">
        <f t="shared" si="189"/>
        <v>7341</v>
      </c>
      <c r="G215" s="535">
        <f t="shared" si="188"/>
        <v>3366</v>
      </c>
      <c r="H215" s="536">
        <f t="shared" si="188"/>
        <v>3975</v>
      </c>
      <c r="I215" s="488"/>
      <c r="J215" s="489"/>
      <c r="K215" s="489"/>
      <c r="L215" s="489"/>
      <c r="M215" s="490"/>
      <c r="N215" s="488">
        <v>134</v>
      </c>
      <c r="O215" s="489">
        <v>132</v>
      </c>
      <c r="P215" s="489">
        <v>3919</v>
      </c>
      <c r="Q215" s="489">
        <v>2681</v>
      </c>
      <c r="R215" s="490">
        <v>1238</v>
      </c>
      <c r="S215" s="488">
        <v>57</v>
      </c>
      <c r="T215" s="489">
        <v>57</v>
      </c>
      <c r="U215" s="489">
        <v>3422</v>
      </c>
      <c r="V215" s="489">
        <v>685</v>
      </c>
      <c r="W215" s="490">
        <v>2737</v>
      </c>
      <c r="X215" s="488"/>
      <c r="Y215" s="489"/>
      <c r="Z215" s="489"/>
      <c r="AA215" s="489"/>
      <c r="AB215" s="490"/>
      <c r="AC215" s="488"/>
      <c r="AD215" s="489"/>
      <c r="AE215" s="489"/>
      <c r="AF215" s="489"/>
      <c r="AG215" s="490"/>
      <c r="AH215" s="488"/>
      <c r="AI215" s="489"/>
      <c r="AJ215" s="489"/>
      <c r="AK215" s="489"/>
      <c r="AL215" s="490"/>
      <c r="AM215" s="488"/>
      <c r="AN215" s="489"/>
      <c r="AO215" s="489"/>
      <c r="AP215" s="489"/>
      <c r="AQ215" s="604"/>
      <c r="AR215" s="601">
        <v>1028</v>
      </c>
    </row>
    <row r="216" spans="1:44" ht="17.25">
      <c r="A216" s="1651"/>
      <c r="B216" s="1646"/>
      <c r="C216" s="40" t="s">
        <v>44</v>
      </c>
      <c r="D216" s="532">
        <f t="shared" si="187"/>
        <v>145</v>
      </c>
      <c r="E216" s="1540">
        <f t="shared" si="187"/>
        <v>143</v>
      </c>
      <c r="F216" s="525">
        <f t="shared" si="189"/>
        <v>2521</v>
      </c>
      <c r="G216" s="525">
        <f t="shared" si="188"/>
        <v>565</v>
      </c>
      <c r="H216" s="526">
        <f t="shared" si="188"/>
        <v>1956</v>
      </c>
      <c r="I216" s="485"/>
      <c r="J216" s="487"/>
      <c r="K216" s="487"/>
      <c r="L216" s="487"/>
      <c r="M216" s="605"/>
      <c r="N216" s="485">
        <v>134</v>
      </c>
      <c r="O216" s="487">
        <v>132</v>
      </c>
      <c r="P216" s="487">
        <v>577</v>
      </c>
      <c r="Q216" s="487">
        <v>397</v>
      </c>
      <c r="R216" s="605">
        <v>180</v>
      </c>
      <c r="S216" s="485">
        <v>11</v>
      </c>
      <c r="T216" s="487">
        <v>11</v>
      </c>
      <c r="U216" s="487">
        <v>1944</v>
      </c>
      <c r="V216" s="487">
        <v>168</v>
      </c>
      <c r="W216" s="605">
        <v>1776</v>
      </c>
      <c r="X216" s="485"/>
      <c r="Y216" s="487"/>
      <c r="Z216" s="487"/>
      <c r="AA216" s="487"/>
      <c r="AB216" s="605"/>
      <c r="AC216" s="485"/>
      <c r="AD216" s="487"/>
      <c r="AE216" s="487"/>
      <c r="AF216" s="487"/>
      <c r="AG216" s="605"/>
      <c r="AH216" s="485"/>
      <c r="AI216" s="487"/>
      <c r="AJ216" s="487"/>
      <c r="AK216" s="487"/>
      <c r="AL216" s="605"/>
      <c r="AM216" s="485"/>
      <c r="AN216" s="487"/>
      <c r="AO216" s="487"/>
      <c r="AP216" s="487"/>
      <c r="AQ216" s="607"/>
      <c r="AR216" s="519">
        <v>151</v>
      </c>
    </row>
    <row r="217" spans="1:44" ht="17.25">
      <c r="A217" s="1651"/>
      <c r="B217" s="1648" t="s">
        <v>75</v>
      </c>
      <c r="C217" s="54" t="s">
        <v>43</v>
      </c>
      <c r="D217" s="1538">
        <f t="shared" si="187"/>
        <v>51</v>
      </c>
      <c r="E217" s="1539">
        <f t="shared" si="187"/>
        <v>51</v>
      </c>
      <c r="F217" s="259">
        <f t="shared" si="189"/>
        <v>568</v>
      </c>
      <c r="G217" s="259">
        <f t="shared" si="188"/>
        <v>548</v>
      </c>
      <c r="H217" s="258">
        <f t="shared" si="188"/>
        <v>20</v>
      </c>
      <c r="I217" s="391"/>
      <c r="J217" s="390"/>
      <c r="K217" s="390"/>
      <c r="L217" s="390"/>
      <c r="M217" s="392"/>
      <c r="N217" s="391"/>
      <c r="O217" s="390"/>
      <c r="P217" s="390"/>
      <c r="Q217" s="390"/>
      <c r="R217" s="392"/>
      <c r="S217" s="391"/>
      <c r="T217" s="390"/>
      <c r="U217" s="390"/>
      <c r="V217" s="390"/>
      <c r="W217" s="392"/>
      <c r="X217" s="391"/>
      <c r="Y217" s="390"/>
      <c r="Z217" s="390"/>
      <c r="AA217" s="390"/>
      <c r="AB217" s="392"/>
      <c r="AC217" s="391">
        <v>50</v>
      </c>
      <c r="AD217" s="390">
        <v>50</v>
      </c>
      <c r="AE217" s="390">
        <v>530</v>
      </c>
      <c r="AF217" s="390">
        <v>530</v>
      </c>
      <c r="AG217" s="392"/>
      <c r="AH217" s="391">
        <v>1</v>
      </c>
      <c r="AI217" s="390">
        <v>1</v>
      </c>
      <c r="AJ217" s="390">
        <v>38</v>
      </c>
      <c r="AK217" s="390">
        <v>18</v>
      </c>
      <c r="AL217" s="392">
        <v>20</v>
      </c>
      <c r="AM217" s="391"/>
      <c r="AN217" s="390"/>
      <c r="AO217" s="390"/>
      <c r="AP217" s="390"/>
      <c r="AQ217" s="393"/>
      <c r="AR217" s="370"/>
    </row>
    <row r="218" spans="1:44" ht="18" thickBot="1">
      <c r="A218" s="1652"/>
      <c r="B218" s="1649"/>
      <c r="C218" s="45" t="s">
        <v>44</v>
      </c>
      <c r="D218" s="612">
        <f t="shared" si="187"/>
        <v>51</v>
      </c>
      <c r="E218" s="1541">
        <f t="shared" si="187"/>
        <v>51</v>
      </c>
      <c r="F218" s="259">
        <f t="shared" si="189"/>
        <v>568</v>
      </c>
      <c r="G218" s="259">
        <f t="shared" si="188"/>
        <v>548</v>
      </c>
      <c r="H218" s="258">
        <f t="shared" si="188"/>
        <v>20</v>
      </c>
      <c r="I218" s="397"/>
      <c r="J218" s="398"/>
      <c r="K218" s="398"/>
      <c r="L218" s="398"/>
      <c r="M218" s="399"/>
      <c r="N218" s="397"/>
      <c r="O218" s="398"/>
      <c r="P218" s="398"/>
      <c r="Q218" s="398"/>
      <c r="R218" s="399"/>
      <c r="S218" s="397"/>
      <c r="T218" s="398"/>
      <c r="U218" s="398"/>
      <c r="V218" s="398"/>
      <c r="W218" s="399"/>
      <c r="X218" s="394"/>
      <c r="Y218" s="398"/>
      <c r="Z218" s="398"/>
      <c r="AA218" s="398"/>
      <c r="AB218" s="399"/>
      <c r="AC218" s="397">
        <v>50</v>
      </c>
      <c r="AD218" s="398">
        <v>50</v>
      </c>
      <c r="AE218" s="398">
        <v>530</v>
      </c>
      <c r="AF218" s="398">
        <v>530</v>
      </c>
      <c r="AG218" s="399"/>
      <c r="AH218" s="397">
        <v>1</v>
      </c>
      <c r="AI218" s="398">
        <v>1</v>
      </c>
      <c r="AJ218" s="398">
        <v>38</v>
      </c>
      <c r="AK218" s="398">
        <v>18</v>
      </c>
      <c r="AL218" s="399">
        <v>20</v>
      </c>
      <c r="AM218" s="397"/>
      <c r="AN218" s="398"/>
      <c r="AO218" s="398"/>
      <c r="AP218" s="398"/>
      <c r="AQ218" s="400"/>
      <c r="AR218" s="371"/>
    </row>
    <row r="219" spans="1:44" ht="17.25">
      <c r="A219" s="1650" t="s">
        <v>160</v>
      </c>
      <c r="B219" s="1645" t="s">
        <v>69</v>
      </c>
      <c r="C219" s="183" t="s">
        <v>43</v>
      </c>
      <c r="D219" s="234">
        <f>SUM(I219,N219,S219,X219,AC219,AH219,AM219)</f>
        <v>1506</v>
      </c>
      <c r="E219" s="323">
        <f>SUM(J219,O219,T219,Y219,AD219,AI219,AN219)</f>
        <v>1506</v>
      </c>
      <c r="F219" s="323">
        <f>G219+H219</f>
        <v>30340</v>
      </c>
      <c r="G219" s="323">
        <f t="shared" ref="G219:H220" si="190">SUM(L219,Q219,V219,AA219,AF219,AK219,AP219)</f>
        <v>21348</v>
      </c>
      <c r="H219" s="235">
        <f t="shared" si="190"/>
        <v>8992</v>
      </c>
      <c r="I219" s="236">
        <f>SUM(I221,I223,I225,I227,I229,I231)</f>
        <v>87</v>
      </c>
      <c r="J219" s="237">
        <f>SUM(J221,J223,J225,J227,J229,J231)</f>
        <v>87</v>
      </c>
      <c r="K219" s="237">
        <f>L219+M219</f>
        <v>9120</v>
      </c>
      <c r="L219" s="237">
        <f t="shared" ref="L219:M220" si="191">SUM(L221,L223,L225,L227,L229,L231)</f>
        <v>7520</v>
      </c>
      <c r="M219" s="239">
        <f t="shared" si="191"/>
        <v>1600</v>
      </c>
      <c r="N219" s="236">
        <f>SUM(N221,N223,N225,N227,N229,N231)</f>
        <v>0</v>
      </c>
      <c r="O219" s="237">
        <f>SUM(O221,O223,O225,O227,O229,O231)</f>
        <v>0</v>
      </c>
      <c r="P219" s="237">
        <f>Q219+R219</f>
        <v>0</v>
      </c>
      <c r="Q219" s="237">
        <f t="shared" ref="Q219:T220" si="192">SUM(Q221,Q223,Q225,Q227,Q229,Q231)</f>
        <v>0</v>
      </c>
      <c r="R219" s="238">
        <f t="shared" si="192"/>
        <v>0</v>
      </c>
      <c r="S219" s="236">
        <f>SUM(S221,S223,S225,S227,S229,S231)</f>
        <v>127</v>
      </c>
      <c r="T219" s="237">
        <f>SUM(T221,T223,T225,T227,T229,T231)</f>
        <v>127</v>
      </c>
      <c r="U219" s="237">
        <f>V219+W219</f>
        <v>1047</v>
      </c>
      <c r="V219" s="237">
        <f t="shared" ref="V219:Y220" si="193">SUM(V221,V223,V225,V227,V229,V231)</f>
        <v>1025</v>
      </c>
      <c r="W219" s="239">
        <f t="shared" si="193"/>
        <v>22</v>
      </c>
      <c r="X219" s="236">
        <f t="shared" si="193"/>
        <v>108</v>
      </c>
      <c r="Y219" s="237">
        <f t="shared" si="193"/>
        <v>108</v>
      </c>
      <c r="Z219" s="237">
        <f>AA219+AB219</f>
        <v>9717</v>
      </c>
      <c r="AA219" s="237">
        <f t="shared" ref="AA219:AD220" si="194">SUM(AA221,AA223,AA225,AA227,AA229,AA231)</f>
        <v>2347</v>
      </c>
      <c r="AB219" s="238">
        <f t="shared" si="194"/>
        <v>7370</v>
      </c>
      <c r="AC219" s="236">
        <f t="shared" si="194"/>
        <v>1184</v>
      </c>
      <c r="AD219" s="237">
        <f t="shared" si="194"/>
        <v>1184</v>
      </c>
      <c r="AE219" s="237">
        <f>AF219+AG219</f>
        <v>10456</v>
      </c>
      <c r="AF219" s="237">
        <f t="shared" ref="AF219:AI220" si="195">SUM(AF221,AF223,AF225,AF227,AF229,AF231)</f>
        <v>10456</v>
      </c>
      <c r="AG219" s="239">
        <f t="shared" si="195"/>
        <v>0</v>
      </c>
      <c r="AH219" s="236">
        <f t="shared" si="195"/>
        <v>0</v>
      </c>
      <c r="AI219" s="237">
        <f t="shared" si="195"/>
        <v>0</v>
      </c>
      <c r="AJ219" s="237">
        <f>AK219+AL219</f>
        <v>0</v>
      </c>
      <c r="AK219" s="237">
        <f t="shared" ref="AK219:AN220" si="196">SUM(AK221,AK223,AK225,AK227,AK229,AK231)</f>
        <v>0</v>
      </c>
      <c r="AL219" s="238">
        <f t="shared" si="196"/>
        <v>0</v>
      </c>
      <c r="AM219" s="236">
        <f t="shared" si="196"/>
        <v>0</v>
      </c>
      <c r="AN219" s="237">
        <f t="shared" si="196"/>
        <v>0</v>
      </c>
      <c r="AO219" s="237">
        <f>AP219+AQ219</f>
        <v>0</v>
      </c>
      <c r="AP219" s="237">
        <f t="shared" ref="AP219:AR220" si="197">SUM(AP221,AP223,AP225,AP227,AP229,AP231)</f>
        <v>0</v>
      </c>
      <c r="AQ219" s="239">
        <f t="shared" si="197"/>
        <v>0</v>
      </c>
      <c r="AR219" s="368">
        <f t="shared" si="197"/>
        <v>0</v>
      </c>
    </row>
    <row r="220" spans="1:44" ht="17.25">
      <c r="A220" s="1651"/>
      <c r="B220" s="1646"/>
      <c r="C220" s="40" t="s">
        <v>44</v>
      </c>
      <c r="D220" s="240">
        <f>SUM(I220,N220,S220,X220,AC220,AH220,AM220)</f>
        <v>940</v>
      </c>
      <c r="E220" s="216">
        <f>SUM(J220,O220,T220,Y220,AD220,AI220,AN220)</f>
        <v>940</v>
      </c>
      <c r="F220" s="216">
        <f>G220+H220</f>
        <v>21657</v>
      </c>
      <c r="G220" s="216">
        <f t="shared" si="190"/>
        <v>16149</v>
      </c>
      <c r="H220" s="241">
        <f t="shared" si="190"/>
        <v>5508</v>
      </c>
      <c r="I220" s="212">
        <f>SUM(I222,I224,I226,I228,I230,I232)</f>
        <v>87</v>
      </c>
      <c r="J220" s="211">
        <f>SUM(J222,J224,J226,J228,J230,J232)</f>
        <v>87</v>
      </c>
      <c r="K220" s="211">
        <f>L220+M220</f>
        <v>9120</v>
      </c>
      <c r="L220" s="211">
        <f t="shared" si="191"/>
        <v>7520</v>
      </c>
      <c r="M220" s="213">
        <f t="shared" si="191"/>
        <v>1600</v>
      </c>
      <c r="N220" s="212">
        <f>SUM(N222,N224,N226,N228,N230,N232)</f>
        <v>0</v>
      </c>
      <c r="O220" s="211">
        <f>SUM(O222,O224,O226,O228,O230,O232)</f>
        <v>0</v>
      </c>
      <c r="P220" s="211">
        <f>Q220+R220</f>
        <v>0</v>
      </c>
      <c r="Q220" s="211">
        <f t="shared" si="192"/>
        <v>0</v>
      </c>
      <c r="R220" s="217">
        <f t="shared" si="192"/>
        <v>0</v>
      </c>
      <c r="S220" s="212">
        <f t="shared" si="192"/>
        <v>121</v>
      </c>
      <c r="T220" s="211">
        <f t="shared" si="192"/>
        <v>121</v>
      </c>
      <c r="U220" s="211">
        <f>V220+W220</f>
        <v>798</v>
      </c>
      <c r="V220" s="211">
        <f t="shared" si="193"/>
        <v>798</v>
      </c>
      <c r="W220" s="213">
        <f t="shared" si="193"/>
        <v>0</v>
      </c>
      <c r="X220" s="212">
        <f t="shared" si="193"/>
        <v>68</v>
      </c>
      <c r="Y220" s="211">
        <f t="shared" si="193"/>
        <v>68</v>
      </c>
      <c r="Z220" s="211">
        <f>AA220+AB220</f>
        <v>6020</v>
      </c>
      <c r="AA220" s="211">
        <f t="shared" si="194"/>
        <v>2112</v>
      </c>
      <c r="AB220" s="217">
        <f t="shared" si="194"/>
        <v>3908</v>
      </c>
      <c r="AC220" s="212">
        <f t="shared" si="194"/>
        <v>664</v>
      </c>
      <c r="AD220" s="211">
        <f t="shared" si="194"/>
        <v>664</v>
      </c>
      <c r="AE220" s="211">
        <f>AF220+AG220</f>
        <v>5719</v>
      </c>
      <c r="AF220" s="211">
        <f t="shared" si="195"/>
        <v>5719</v>
      </c>
      <c r="AG220" s="213">
        <f t="shared" si="195"/>
        <v>0</v>
      </c>
      <c r="AH220" s="212">
        <f t="shared" si="195"/>
        <v>0</v>
      </c>
      <c r="AI220" s="211">
        <f t="shared" si="195"/>
        <v>0</v>
      </c>
      <c r="AJ220" s="211">
        <f>AK220+AL220</f>
        <v>0</v>
      </c>
      <c r="AK220" s="211">
        <f t="shared" si="196"/>
        <v>0</v>
      </c>
      <c r="AL220" s="217">
        <f t="shared" si="196"/>
        <v>0</v>
      </c>
      <c r="AM220" s="212">
        <f t="shared" si="196"/>
        <v>0</v>
      </c>
      <c r="AN220" s="211">
        <f t="shared" si="196"/>
        <v>0</v>
      </c>
      <c r="AO220" s="211">
        <f>AP220+AQ220</f>
        <v>0</v>
      </c>
      <c r="AP220" s="211">
        <f t="shared" si="197"/>
        <v>0</v>
      </c>
      <c r="AQ220" s="213">
        <f t="shared" si="197"/>
        <v>0</v>
      </c>
      <c r="AR220" s="369">
        <f t="shared" si="197"/>
        <v>0</v>
      </c>
    </row>
    <row r="221" spans="1:44" ht="17.25">
      <c r="A221" s="1651"/>
      <c r="B221" s="1647" t="s">
        <v>70</v>
      </c>
      <c r="C221" s="54" t="s">
        <v>43</v>
      </c>
      <c r="D221" s="242">
        <f t="shared" ref="D221:E232" si="198">SUM(I221,N221,S221,X221,AC221,AH221,AM221)</f>
        <v>186</v>
      </c>
      <c r="E221" s="259">
        <f t="shared" si="198"/>
        <v>186</v>
      </c>
      <c r="F221" s="259">
        <f>G221+H221</f>
        <v>17665</v>
      </c>
      <c r="G221" s="259">
        <f t="shared" ref="G221:H232" si="199">SUM(L221+Q221+V221+AA221+AF221+AK221+AP221)</f>
        <v>8821</v>
      </c>
      <c r="H221" s="258">
        <f t="shared" si="199"/>
        <v>8844</v>
      </c>
      <c r="I221" s="372">
        <v>58</v>
      </c>
      <c r="J221" s="373">
        <v>58</v>
      </c>
      <c r="K221" s="489">
        <v>7471</v>
      </c>
      <c r="L221" s="373">
        <v>5997</v>
      </c>
      <c r="M221" s="375">
        <v>1474</v>
      </c>
      <c r="N221" s="372"/>
      <c r="O221" s="373"/>
      <c r="P221" s="489"/>
      <c r="Q221" s="373"/>
      <c r="R221" s="375"/>
      <c r="S221" s="372"/>
      <c r="T221" s="373"/>
      <c r="U221" s="489"/>
      <c r="V221" s="373"/>
      <c r="W221" s="375"/>
      <c r="X221" s="372">
        <v>108</v>
      </c>
      <c r="Y221" s="373">
        <v>108</v>
      </c>
      <c r="Z221" s="489">
        <v>9717</v>
      </c>
      <c r="AA221" s="373">
        <v>2347</v>
      </c>
      <c r="AB221" s="375">
        <v>7370</v>
      </c>
      <c r="AC221" s="372">
        <v>20</v>
      </c>
      <c r="AD221" s="373">
        <v>20</v>
      </c>
      <c r="AE221" s="489">
        <v>477</v>
      </c>
      <c r="AF221" s="373">
        <v>477</v>
      </c>
      <c r="AG221" s="375"/>
      <c r="AH221" s="372"/>
      <c r="AI221" s="373"/>
      <c r="AJ221" s="489"/>
      <c r="AK221" s="373"/>
      <c r="AL221" s="375"/>
      <c r="AM221" s="372"/>
      <c r="AN221" s="373"/>
      <c r="AO221" s="489"/>
      <c r="AP221" s="373"/>
      <c r="AQ221" s="375"/>
      <c r="AR221" s="370"/>
    </row>
    <row r="222" spans="1:44" ht="17.25">
      <c r="A222" s="1651"/>
      <c r="B222" s="1646"/>
      <c r="C222" s="40" t="s">
        <v>44</v>
      </c>
      <c r="D222" s="251">
        <f t="shared" si="198"/>
        <v>146</v>
      </c>
      <c r="E222" s="268">
        <f t="shared" si="198"/>
        <v>146</v>
      </c>
      <c r="F222" s="534">
        <f t="shared" ref="F222:F232" si="200">G222+H222</f>
        <v>13968</v>
      </c>
      <c r="G222" s="534">
        <f t="shared" si="199"/>
        <v>8586</v>
      </c>
      <c r="H222" s="533">
        <f t="shared" si="199"/>
        <v>5382</v>
      </c>
      <c r="I222" s="379">
        <v>58</v>
      </c>
      <c r="J222" s="380">
        <v>58</v>
      </c>
      <c r="K222" s="487">
        <v>7471</v>
      </c>
      <c r="L222" s="380">
        <v>5997</v>
      </c>
      <c r="M222" s="382">
        <v>1474</v>
      </c>
      <c r="N222" s="379"/>
      <c r="O222" s="380"/>
      <c r="P222" s="487"/>
      <c r="Q222" s="380"/>
      <c r="R222" s="382"/>
      <c r="S222" s="379"/>
      <c r="T222" s="380"/>
      <c r="U222" s="487"/>
      <c r="V222" s="380"/>
      <c r="W222" s="382"/>
      <c r="X222" s="379">
        <v>68</v>
      </c>
      <c r="Y222" s="380">
        <v>68</v>
      </c>
      <c r="Z222" s="487">
        <v>6020</v>
      </c>
      <c r="AA222" s="380">
        <v>2112</v>
      </c>
      <c r="AB222" s="382">
        <v>3908</v>
      </c>
      <c r="AC222" s="379">
        <v>20</v>
      </c>
      <c r="AD222" s="380">
        <v>20</v>
      </c>
      <c r="AE222" s="487">
        <v>477</v>
      </c>
      <c r="AF222" s="380">
        <v>477</v>
      </c>
      <c r="AG222" s="382"/>
      <c r="AH222" s="379"/>
      <c r="AI222" s="380"/>
      <c r="AJ222" s="487"/>
      <c r="AK222" s="380"/>
      <c r="AL222" s="382"/>
      <c r="AM222" s="379"/>
      <c r="AN222" s="380"/>
      <c r="AO222" s="487"/>
      <c r="AP222" s="380"/>
      <c r="AQ222" s="382"/>
      <c r="AR222" s="371"/>
    </row>
    <row r="223" spans="1:44" ht="17.25">
      <c r="A223" s="1651"/>
      <c r="B223" s="1647" t="s">
        <v>71</v>
      </c>
      <c r="C223" s="54" t="s">
        <v>43</v>
      </c>
      <c r="D223" s="324">
        <f t="shared" si="198"/>
        <v>483</v>
      </c>
      <c r="E223" s="535">
        <f t="shared" si="198"/>
        <v>483</v>
      </c>
      <c r="F223" s="535">
        <f t="shared" si="200"/>
        <v>5442</v>
      </c>
      <c r="G223" s="535">
        <f t="shared" si="199"/>
        <v>5442</v>
      </c>
      <c r="H223" s="536">
        <f t="shared" si="199"/>
        <v>0</v>
      </c>
      <c r="I223" s="478"/>
      <c r="J223" s="479"/>
      <c r="K223" s="489"/>
      <c r="L223" s="479"/>
      <c r="M223" s="624"/>
      <c r="N223" s="478"/>
      <c r="O223" s="479"/>
      <c r="P223" s="489"/>
      <c r="Q223" s="479"/>
      <c r="R223" s="624"/>
      <c r="S223" s="478">
        <v>120</v>
      </c>
      <c r="T223" s="479">
        <v>120</v>
      </c>
      <c r="U223" s="489">
        <v>701</v>
      </c>
      <c r="V223" s="479">
        <v>701</v>
      </c>
      <c r="W223" s="624"/>
      <c r="X223" s="478"/>
      <c r="Y223" s="479"/>
      <c r="Z223" s="489"/>
      <c r="AA223" s="479"/>
      <c r="AB223" s="624"/>
      <c r="AC223" s="478">
        <v>363</v>
      </c>
      <c r="AD223" s="479">
        <v>363</v>
      </c>
      <c r="AE223" s="489">
        <v>4741</v>
      </c>
      <c r="AF223" s="479">
        <v>4741</v>
      </c>
      <c r="AG223" s="624"/>
      <c r="AH223" s="478"/>
      <c r="AI223" s="479"/>
      <c r="AJ223" s="489"/>
      <c r="AK223" s="479"/>
      <c r="AL223" s="624"/>
      <c r="AM223" s="478"/>
      <c r="AN223" s="479"/>
      <c r="AO223" s="489"/>
      <c r="AP223" s="479"/>
      <c r="AQ223" s="624"/>
      <c r="AR223" s="601"/>
    </row>
    <row r="224" spans="1:44" ht="17.25">
      <c r="A224" s="1651"/>
      <c r="B224" s="1646"/>
      <c r="C224" s="40" t="s">
        <v>44</v>
      </c>
      <c r="D224" s="279">
        <f t="shared" si="198"/>
        <v>240</v>
      </c>
      <c r="E224" s="513">
        <f t="shared" si="198"/>
        <v>240</v>
      </c>
      <c r="F224" s="525">
        <f t="shared" si="200"/>
        <v>2389</v>
      </c>
      <c r="G224" s="525">
        <f t="shared" si="199"/>
        <v>2389</v>
      </c>
      <c r="H224" s="526">
        <f t="shared" si="199"/>
        <v>0</v>
      </c>
      <c r="I224" s="515"/>
      <c r="J224" s="516"/>
      <c r="K224" s="487"/>
      <c r="L224" s="516"/>
      <c r="M224" s="518"/>
      <c r="N224" s="515"/>
      <c r="O224" s="516"/>
      <c r="P224" s="487"/>
      <c r="Q224" s="516"/>
      <c r="R224" s="518"/>
      <c r="S224" s="515">
        <v>120</v>
      </c>
      <c r="T224" s="516">
        <v>120</v>
      </c>
      <c r="U224" s="487">
        <v>701</v>
      </c>
      <c r="V224" s="516">
        <v>701</v>
      </c>
      <c r="W224" s="518"/>
      <c r="X224" s="515"/>
      <c r="Y224" s="516"/>
      <c r="Z224" s="487"/>
      <c r="AA224" s="516"/>
      <c r="AB224" s="518"/>
      <c r="AC224" s="515">
        <v>120</v>
      </c>
      <c r="AD224" s="516">
        <v>120</v>
      </c>
      <c r="AE224" s="487">
        <v>1688</v>
      </c>
      <c r="AF224" s="516">
        <v>1688</v>
      </c>
      <c r="AG224" s="518"/>
      <c r="AH224" s="515"/>
      <c r="AI224" s="516"/>
      <c r="AJ224" s="487"/>
      <c r="AK224" s="516"/>
      <c r="AL224" s="518"/>
      <c r="AM224" s="515"/>
      <c r="AN224" s="516"/>
      <c r="AO224" s="487"/>
      <c r="AP224" s="516"/>
      <c r="AQ224" s="518"/>
      <c r="AR224" s="519"/>
    </row>
    <row r="225" spans="1:44" ht="17.25">
      <c r="A225" s="1651"/>
      <c r="B225" s="1647" t="s">
        <v>72</v>
      </c>
      <c r="C225" s="54" t="s">
        <v>43</v>
      </c>
      <c r="D225" s="242">
        <f t="shared" si="198"/>
        <v>0</v>
      </c>
      <c r="E225" s="259">
        <f t="shared" si="198"/>
        <v>0</v>
      </c>
      <c r="F225" s="259">
        <f t="shared" si="200"/>
        <v>0</v>
      </c>
      <c r="G225" s="259">
        <f t="shared" si="199"/>
        <v>0</v>
      </c>
      <c r="H225" s="258">
        <f t="shared" si="199"/>
        <v>0</v>
      </c>
      <c r="I225" s="372"/>
      <c r="J225" s="373"/>
      <c r="K225" s="489"/>
      <c r="L225" s="373"/>
      <c r="M225" s="375"/>
      <c r="N225" s="372"/>
      <c r="O225" s="373"/>
      <c r="P225" s="489"/>
      <c r="Q225" s="373"/>
      <c r="R225" s="375"/>
      <c r="S225" s="372"/>
      <c r="T225" s="373"/>
      <c r="U225" s="489"/>
      <c r="V225" s="373"/>
      <c r="W225" s="375"/>
      <c r="X225" s="372"/>
      <c r="Y225" s="373"/>
      <c r="Z225" s="489"/>
      <c r="AA225" s="373"/>
      <c r="AB225" s="375"/>
      <c r="AC225" s="372"/>
      <c r="AD225" s="373"/>
      <c r="AE225" s="489"/>
      <c r="AF225" s="373"/>
      <c r="AG225" s="375"/>
      <c r="AH225" s="372"/>
      <c r="AI225" s="373"/>
      <c r="AJ225" s="489"/>
      <c r="AK225" s="373"/>
      <c r="AL225" s="375"/>
      <c r="AM225" s="372"/>
      <c r="AN225" s="373"/>
      <c r="AO225" s="489"/>
      <c r="AP225" s="373"/>
      <c r="AQ225" s="375"/>
      <c r="AR225" s="370"/>
    </row>
    <row r="226" spans="1:44" ht="17.25">
      <c r="A226" s="1651"/>
      <c r="B226" s="1646"/>
      <c r="C226" s="40" t="s">
        <v>44</v>
      </c>
      <c r="D226" s="251">
        <f t="shared" si="198"/>
        <v>0</v>
      </c>
      <c r="E226" s="268">
        <f t="shared" si="198"/>
        <v>0</v>
      </c>
      <c r="F226" s="534">
        <f t="shared" si="200"/>
        <v>0</v>
      </c>
      <c r="G226" s="534">
        <f t="shared" si="199"/>
        <v>0</v>
      </c>
      <c r="H226" s="533">
        <f t="shared" si="199"/>
        <v>0</v>
      </c>
      <c r="I226" s="379"/>
      <c r="J226" s="380"/>
      <c r="K226" s="487"/>
      <c r="L226" s="380"/>
      <c r="M226" s="382"/>
      <c r="N226" s="379"/>
      <c r="O226" s="380"/>
      <c r="P226" s="487"/>
      <c r="Q226" s="380"/>
      <c r="R226" s="382"/>
      <c r="S226" s="379"/>
      <c r="T226" s="380"/>
      <c r="U226" s="487"/>
      <c r="V226" s="380"/>
      <c r="W226" s="382"/>
      <c r="X226" s="379"/>
      <c r="Y226" s="380"/>
      <c r="Z226" s="487"/>
      <c r="AA226" s="380"/>
      <c r="AB226" s="382"/>
      <c r="AC226" s="379"/>
      <c r="AD226" s="380"/>
      <c r="AE226" s="487"/>
      <c r="AF226" s="380"/>
      <c r="AG226" s="382"/>
      <c r="AH226" s="379"/>
      <c r="AI226" s="380"/>
      <c r="AJ226" s="487"/>
      <c r="AK226" s="380"/>
      <c r="AL226" s="382"/>
      <c r="AM226" s="379"/>
      <c r="AN226" s="380"/>
      <c r="AO226" s="487"/>
      <c r="AP226" s="380"/>
      <c r="AQ226" s="382"/>
      <c r="AR226" s="371"/>
    </row>
    <row r="227" spans="1:44" ht="17.25">
      <c r="A227" s="1651"/>
      <c r="B227" s="1647" t="s">
        <v>73</v>
      </c>
      <c r="C227" s="54" t="s">
        <v>43</v>
      </c>
      <c r="D227" s="324">
        <f t="shared" si="198"/>
        <v>653</v>
      </c>
      <c r="E227" s="535">
        <f t="shared" si="198"/>
        <v>653</v>
      </c>
      <c r="F227" s="535">
        <f t="shared" si="200"/>
        <v>4326</v>
      </c>
      <c r="G227" s="535">
        <f t="shared" si="199"/>
        <v>4326</v>
      </c>
      <c r="H227" s="536">
        <f t="shared" si="199"/>
        <v>0</v>
      </c>
      <c r="I227" s="478"/>
      <c r="J227" s="479"/>
      <c r="K227" s="489"/>
      <c r="L227" s="479"/>
      <c r="M227" s="624"/>
      <c r="N227" s="478"/>
      <c r="O227" s="479"/>
      <c r="P227" s="489"/>
      <c r="Q227" s="479"/>
      <c r="R227" s="624"/>
      <c r="S227" s="478"/>
      <c r="T227" s="479"/>
      <c r="U227" s="489"/>
      <c r="V227" s="479"/>
      <c r="W227" s="624"/>
      <c r="X227" s="478"/>
      <c r="Y227" s="479"/>
      <c r="Z227" s="489"/>
      <c r="AA227" s="479"/>
      <c r="AB227" s="624"/>
      <c r="AC227" s="478">
        <v>653</v>
      </c>
      <c r="AD227" s="479">
        <v>653</v>
      </c>
      <c r="AE227" s="489">
        <v>4326</v>
      </c>
      <c r="AF227" s="479">
        <v>4326</v>
      </c>
      <c r="AG227" s="624"/>
      <c r="AH227" s="478"/>
      <c r="AI227" s="479"/>
      <c r="AJ227" s="489"/>
      <c r="AK227" s="479"/>
      <c r="AL227" s="624"/>
      <c r="AM227" s="478"/>
      <c r="AN227" s="479"/>
      <c r="AO227" s="489"/>
      <c r="AP227" s="479"/>
      <c r="AQ227" s="624"/>
      <c r="AR227" s="601"/>
    </row>
    <row r="228" spans="1:44" ht="17.25">
      <c r="A228" s="1651"/>
      <c r="B228" s="1646"/>
      <c r="C228" s="40" t="s">
        <v>44</v>
      </c>
      <c r="D228" s="279">
        <f t="shared" si="198"/>
        <v>376</v>
      </c>
      <c r="E228" s="513">
        <f t="shared" si="198"/>
        <v>376</v>
      </c>
      <c r="F228" s="525">
        <f t="shared" si="200"/>
        <v>2642</v>
      </c>
      <c r="G228" s="525">
        <f t="shared" si="199"/>
        <v>2642</v>
      </c>
      <c r="H228" s="526">
        <f t="shared" si="199"/>
        <v>0</v>
      </c>
      <c r="I228" s="515"/>
      <c r="J228" s="516"/>
      <c r="K228" s="487"/>
      <c r="L228" s="516"/>
      <c r="M228" s="518"/>
      <c r="N228" s="515"/>
      <c r="O228" s="516"/>
      <c r="P228" s="487"/>
      <c r="Q228" s="516"/>
      <c r="R228" s="518"/>
      <c r="S228" s="515"/>
      <c r="T228" s="516"/>
      <c r="U228" s="487"/>
      <c r="V228" s="516"/>
      <c r="W228" s="518"/>
      <c r="X228" s="515"/>
      <c r="Y228" s="516"/>
      <c r="Z228" s="487"/>
      <c r="AA228" s="516"/>
      <c r="AB228" s="518"/>
      <c r="AC228" s="515">
        <v>376</v>
      </c>
      <c r="AD228" s="516">
        <v>376</v>
      </c>
      <c r="AE228" s="487">
        <v>2642</v>
      </c>
      <c r="AF228" s="516">
        <v>2642</v>
      </c>
      <c r="AG228" s="518"/>
      <c r="AH228" s="515"/>
      <c r="AI228" s="516"/>
      <c r="AJ228" s="487"/>
      <c r="AK228" s="516"/>
      <c r="AL228" s="518"/>
      <c r="AM228" s="515"/>
      <c r="AN228" s="516"/>
      <c r="AO228" s="487"/>
      <c r="AP228" s="516"/>
      <c r="AQ228" s="518"/>
      <c r="AR228" s="519"/>
    </row>
    <row r="229" spans="1:44" ht="17.25">
      <c r="A229" s="1651"/>
      <c r="B229" s="1647" t="s">
        <v>74</v>
      </c>
      <c r="C229" s="54" t="s">
        <v>43</v>
      </c>
      <c r="D229" s="324">
        <f t="shared" si="198"/>
        <v>184</v>
      </c>
      <c r="E229" s="535">
        <f t="shared" si="198"/>
        <v>184</v>
      </c>
      <c r="F229" s="535">
        <f t="shared" si="200"/>
        <v>2907</v>
      </c>
      <c r="G229" s="535">
        <f t="shared" si="199"/>
        <v>2759</v>
      </c>
      <c r="H229" s="536">
        <f t="shared" si="199"/>
        <v>148</v>
      </c>
      <c r="I229" s="478">
        <v>29</v>
      </c>
      <c r="J229" s="479">
        <v>29</v>
      </c>
      <c r="K229" s="489">
        <v>1649</v>
      </c>
      <c r="L229" s="479">
        <v>1523</v>
      </c>
      <c r="M229" s="624">
        <v>126</v>
      </c>
      <c r="N229" s="478"/>
      <c r="O229" s="479"/>
      <c r="P229" s="489"/>
      <c r="Q229" s="479"/>
      <c r="R229" s="624"/>
      <c r="S229" s="478">
        <v>7</v>
      </c>
      <c r="T229" s="479">
        <v>7</v>
      </c>
      <c r="U229" s="489">
        <v>346</v>
      </c>
      <c r="V229" s="479">
        <v>324</v>
      </c>
      <c r="W229" s="624">
        <v>22</v>
      </c>
      <c r="X229" s="478"/>
      <c r="Y229" s="479"/>
      <c r="Z229" s="489"/>
      <c r="AA229" s="479"/>
      <c r="AB229" s="624"/>
      <c r="AC229" s="478">
        <v>148</v>
      </c>
      <c r="AD229" s="479">
        <v>148</v>
      </c>
      <c r="AE229" s="489">
        <v>912</v>
      </c>
      <c r="AF229" s="479">
        <v>912</v>
      </c>
      <c r="AG229" s="624"/>
      <c r="AH229" s="478"/>
      <c r="AI229" s="479"/>
      <c r="AJ229" s="489"/>
      <c r="AK229" s="479"/>
      <c r="AL229" s="624"/>
      <c r="AM229" s="478"/>
      <c r="AN229" s="479"/>
      <c r="AO229" s="489"/>
      <c r="AP229" s="479"/>
      <c r="AQ229" s="624"/>
      <c r="AR229" s="601"/>
    </row>
    <row r="230" spans="1:44" ht="17.25">
      <c r="A230" s="1651"/>
      <c r="B230" s="1646"/>
      <c r="C230" s="40" t="s">
        <v>44</v>
      </c>
      <c r="D230" s="279">
        <f t="shared" si="198"/>
        <v>178</v>
      </c>
      <c r="E230" s="513">
        <f t="shared" si="198"/>
        <v>178</v>
      </c>
      <c r="F230" s="513">
        <f t="shared" si="200"/>
        <v>2658</v>
      </c>
      <c r="G230" s="513">
        <f t="shared" si="199"/>
        <v>2532</v>
      </c>
      <c r="H230" s="514">
        <f t="shared" si="199"/>
        <v>126</v>
      </c>
      <c r="I230" s="515">
        <v>29</v>
      </c>
      <c r="J230" s="516">
        <v>29</v>
      </c>
      <c r="K230" s="487">
        <v>1649</v>
      </c>
      <c r="L230" s="516">
        <v>1523</v>
      </c>
      <c r="M230" s="518">
        <v>126</v>
      </c>
      <c r="N230" s="515"/>
      <c r="O230" s="516"/>
      <c r="P230" s="487"/>
      <c r="Q230" s="516"/>
      <c r="R230" s="518"/>
      <c r="S230" s="515">
        <v>1</v>
      </c>
      <c r="T230" s="516">
        <v>1</v>
      </c>
      <c r="U230" s="487">
        <v>97</v>
      </c>
      <c r="V230" s="516">
        <v>97</v>
      </c>
      <c r="W230" s="518"/>
      <c r="X230" s="515"/>
      <c r="Y230" s="516"/>
      <c r="Z230" s="487"/>
      <c r="AA230" s="516"/>
      <c r="AB230" s="518"/>
      <c r="AC230" s="515">
        <v>148</v>
      </c>
      <c r="AD230" s="516">
        <v>148</v>
      </c>
      <c r="AE230" s="487">
        <v>912</v>
      </c>
      <c r="AF230" s="516">
        <v>912</v>
      </c>
      <c r="AG230" s="518"/>
      <c r="AH230" s="515"/>
      <c r="AI230" s="516"/>
      <c r="AJ230" s="487"/>
      <c r="AK230" s="516"/>
      <c r="AL230" s="518"/>
      <c r="AM230" s="515"/>
      <c r="AN230" s="516"/>
      <c r="AO230" s="487"/>
      <c r="AP230" s="516"/>
      <c r="AQ230" s="518"/>
      <c r="AR230" s="519"/>
    </row>
    <row r="231" spans="1:44" ht="17.25">
      <c r="A231" s="1651"/>
      <c r="B231" s="1648" t="s">
        <v>75</v>
      </c>
      <c r="C231" s="54" t="s">
        <v>43</v>
      </c>
      <c r="D231" s="242">
        <f t="shared" si="198"/>
        <v>0</v>
      </c>
      <c r="E231" s="259">
        <f t="shared" si="198"/>
        <v>0</v>
      </c>
      <c r="F231" s="259">
        <f t="shared" si="200"/>
        <v>0</v>
      </c>
      <c r="G231" s="259">
        <f t="shared" si="199"/>
        <v>0</v>
      </c>
      <c r="H231" s="258">
        <f t="shared" si="199"/>
        <v>0</v>
      </c>
      <c r="I231" s="372"/>
      <c r="J231" s="373"/>
      <c r="K231" s="489"/>
      <c r="L231" s="373"/>
      <c r="M231" s="375"/>
      <c r="N231" s="372"/>
      <c r="O231" s="373"/>
      <c r="P231" s="489"/>
      <c r="Q231" s="373"/>
      <c r="R231" s="375"/>
      <c r="S231" s="372"/>
      <c r="T231" s="373"/>
      <c r="U231" s="489"/>
      <c r="V231" s="373"/>
      <c r="W231" s="375"/>
      <c r="X231" s="372"/>
      <c r="Y231" s="373"/>
      <c r="Z231" s="489"/>
      <c r="AA231" s="373"/>
      <c r="AB231" s="375"/>
      <c r="AC231" s="372"/>
      <c r="AD231" s="373"/>
      <c r="AE231" s="489"/>
      <c r="AF231" s="373"/>
      <c r="AG231" s="375"/>
      <c r="AH231" s="372"/>
      <c r="AI231" s="373"/>
      <c r="AJ231" s="489"/>
      <c r="AK231" s="373"/>
      <c r="AL231" s="375"/>
      <c r="AM231" s="372"/>
      <c r="AN231" s="373"/>
      <c r="AO231" s="489"/>
      <c r="AP231" s="373"/>
      <c r="AQ231" s="375"/>
      <c r="AR231" s="370"/>
    </row>
    <row r="232" spans="1:44" ht="18" thickBot="1">
      <c r="A232" s="1652"/>
      <c r="B232" s="1649"/>
      <c r="C232" s="45" t="s">
        <v>44</v>
      </c>
      <c r="D232" s="251">
        <f t="shared" si="198"/>
        <v>0</v>
      </c>
      <c r="E232" s="268">
        <f t="shared" si="198"/>
        <v>0</v>
      </c>
      <c r="F232" s="259">
        <f t="shared" si="200"/>
        <v>0</v>
      </c>
      <c r="G232" s="259">
        <f t="shared" si="199"/>
        <v>0</v>
      </c>
      <c r="H232" s="258">
        <f t="shared" si="199"/>
        <v>0</v>
      </c>
      <c r="I232" s="379"/>
      <c r="J232" s="380"/>
      <c r="K232" s="487"/>
      <c r="L232" s="380"/>
      <c r="M232" s="382"/>
      <c r="N232" s="379"/>
      <c r="O232" s="380"/>
      <c r="P232" s="487"/>
      <c r="Q232" s="380"/>
      <c r="R232" s="382"/>
      <c r="S232" s="379"/>
      <c r="T232" s="380"/>
      <c r="U232" s="487"/>
      <c r="V232" s="380"/>
      <c r="W232" s="382"/>
      <c r="X232" s="379"/>
      <c r="Y232" s="380"/>
      <c r="Z232" s="487"/>
      <c r="AA232" s="380"/>
      <c r="AB232" s="382"/>
      <c r="AC232" s="379"/>
      <c r="AD232" s="380"/>
      <c r="AE232" s="487"/>
      <c r="AF232" s="380"/>
      <c r="AG232" s="382"/>
      <c r="AH232" s="379"/>
      <c r="AI232" s="380"/>
      <c r="AJ232" s="487"/>
      <c r="AK232" s="380"/>
      <c r="AL232" s="382"/>
      <c r="AM232" s="379"/>
      <c r="AN232" s="380"/>
      <c r="AO232" s="487"/>
      <c r="AP232" s="380"/>
      <c r="AQ232" s="382"/>
      <c r="AR232" s="371"/>
    </row>
    <row r="233" spans="1:44" ht="17.25">
      <c r="A233" s="1650" t="s">
        <v>196</v>
      </c>
      <c r="B233" s="1645" t="s">
        <v>69</v>
      </c>
      <c r="C233" s="183" t="s">
        <v>43</v>
      </c>
      <c r="D233" s="234">
        <f>SUM(I233,N233,S233,X233,AC233,AH233,AM233)</f>
        <v>0</v>
      </c>
      <c r="E233" s="323">
        <f>SUM(J233,O233,T233,Y233,AD233,AI233,AN233)</f>
        <v>0</v>
      </c>
      <c r="F233" s="323">
        <f>G233+H233</f>
        <v>0</v>
      </c>
      <c r="G233" s="323">
        <f t="shared" ref="G233:H234" si="201">SUM(L233,Q233,V233,AA233,AF233,AK233,AP233)</f>
        <v>0</v>
      </c>
      <c r="H233" s="235">
        <f t="shared" si="201"/>
        <v>0</v>
      </c>
      <c r="I233" s="236">
        <f>SUM(I235,I237,I239,I241,I243,I245)</f>
        <v>0</v>
      </c>
      <c r="J233" s="237">
        <f>SUM(J235,J237,J239,J241,J243,J245)</f>
        <v>0</v>
      </c>
      <c r="K233" s="237">
        <f>L233+M233</f>
        <v>0</v>
      </c>
      <c r="L233" s="237">
        <f t="shared" ref="L233:M234" si="202">SUM(L235,L237,L239,L241,L243,L245)</f>
        <v>0</v>
      </c>
      <c r="M233" s="239">
        <f t="shared" si="202"/>
        <v>0</v>
      </c>
      <c r="N233" s="236">
        <f>SUM(N235,N237,N239,N241,N243,N245)</f>
        <v>0</v>
      </c>
      <c r="O233" s="237">
        <f>SUM(O235,O237,O239,O241,O243,O245)</f>
        <v>0</v>
      </c>
      <c r="P233" s="237">
        <f>Q233+R233</f>
        <v>0</v>
      </c>
      <c r="Q233" s="237">
        <f t="shared" ref="Q233:T234" si="203">SUM(Q235,Q237,Q239,Q241,Q243,Q245)</f>
        <v>0</v>
      </c>
      <c r="R233" s="238">
        <f t="shared" si="203"/>
        <v>0</v>
      </c>
      <c r="S233" s="236">
        <f>SUM(S235,S237,S239,S241,S243,S245)</f>
        <v>0</v>
      </c>
      <c r="T233" s="237">
        <f>SUM(T235,T237,T239,T241,T243,T245)</f>
        <v>0</v>
      </c>
      <c r="U233" s="237">
        <f>V233+W233</f>
        <v>0</v>
      </c>
      <c r="V233" s="237">
        <f t="shared" ref="V233:Y234" si="204">SUM(V235,V237,V239,V241,V243,V245)</f>
        <v>0</v>
      </c>
      <c r="W233" s="239">
        <f t="shared" si="204"/>
        <v>0</v>
      </c>
      <c r="X233" s="236">
        <f t="shared" si="204"/>
        <v>0</v>
      </c>
      <c r="Y233" s="237">
        <f t="shared" si="204"/>
        <v>0</v>
      </c>
      <c r="Z233" s="237">
        <f>AA233+AB233</f>
        <v>0</v>
      </c>
      <c r="AA233" s="237">
        <f t="shared" ref="AA233:AD234" si="205">SUM(AA235,AA237,AA239,AA241,AA243,AA245)</f>
        <v>0</v>
      </c>
      <c r="AB233" s="238">
        <f t="shared" si="205"/>
        <v>0</v>
      </c>
      <c r="AC233" s="236">
        <f t="shared" si="205"/>
        <v>0</v>
      </c>
      <c r="AD233" s="237">
        <f t="shared" si="205"/>
        <v>0</v>
      </c>
      <c r="AE233" s="237">
        <f t="shared" ref="AE233:AE234" si="206">AF233+AG233</f>
        <v>0</v>
      </c>
      <c r="AF233" s="237">
        <f t="shared" ref="AF233:AI234" si="207">SUM(AF235,AF237,AF239,AF241,AF243,AF245)</f>
        <v>0</v>
      </c>
      <c r="AG233" s="239">
        <f t="shared" si="207"/>
        <v>0</v>
      </c>
      <c r="AH233" s="236">
        <f t="shared" si="207"/>
        <v>0</v>
      </c>
      <c r="AI233" s="237">
        <f t="shared" si="207"/>
        <v>0</v>
      </c>
      <c r="AJ233" s="237">
        <f t="shared" ref="AJ233:AJ234" si="208">AK233+AL233</f>
        <v>0</v>
      </c>
      <c r="AK233" s="237">
        <f t="shared" ref="AK233:AN234" si="209">SUM(AK235,AK237,AK239,AK241,AK243,AK245)</f>
        <v>0</v>
      </c>
      <c r="AL233" s="238">
        <f t="shared" si="209"/>
        <v>0</v>
      </c>
      <c r="AM233" s="236">
        <f t="shared" si="209"/>
        <v>0</v>
      </c>
      <c r="AN233" s="237">
        <f t="shared" si="209"/>
        <v>0</v>
      </c>
      <c r="AO233" s="237">
        <f t="shared" ref="AO233:AO234" si="210">AP233+AQ233</f>
        <v>0</v>
      </c>
      <c r="AP233" s="237">
        <f t="shared" ref="AP233:AR234" si="211">SUM(AP235,AP237,AP239,AP241,AP243,AP245)</f>
        <v>0</v>
      </c>
      <c r="AQ233" s="239">
        <f t="shared" si="211"/>
        <v>0</v>
      </c>
      <c r="AR233" s="368">
        <f t="shared" si="211"/>
        <v>0</v>
      </c>
    </row>
    <row r="234" spans="1:44" ht="17.25">
      <c r="A234" s="1651"/>
      <c r="B234" s="1646"/>
      <c r="C234" s="40" t="s">
        <v>44</v>
      </c>
      <c r="D234" s="240">
        <f>SUM(I234,N234,S234,X234,AC234,AH234,AM234)</f>
        <v>0</v>
      </c>
      <c r="E234" s="216">
        <f>SUM(J234,O234,T234,Y234,AD234,AI234,AN234)</f>
        <v>0</v>
      </c>
      <c r="F234" s="216">
        <f>G234+H234</f>
        <v>0</v>
      </c>
      <c r="G234" s="216">
        <f t="shared" si="201"/>
        <v>0</v>
      </c>
      <c r="H234" s="241">
        <f t="shared" si="201"/>
        <v>0</v>
      </c>
      <c r="I234" s="212">
        <f>SUM(I236,I238,I240,I242,I244,I246)</f>
        <v>0</v>
      </c>
      <c r="J234" s="211">
        <f>SUM(J236,J238,J240,J242,J244,J246)</f>
        <v>0</v>
      </c>
      <c r="K234" s="211">
        <f>L234+M234</f>
        <v>0</v>
      </c>
      <c r="L234" s="211">
        <f t="shared" si="202"/>
        <v>0</v>
      </c>
      <c r="M234" s="213">
        <f t="shared" si="202"/>
        <v>0</v>
      </c>
      <c r="N234" s="212">
        <f>SUM(N236,N238,N240,N242,N244,N246)</f>
        <v>0</v>
      </c>
      <c r="O234" s="211">
        <f>SUM(O236,O238,O240,O242,O244,O246)</f>
        <v>0</v>
      </c>
      <c r="P234" s="211">
        <f>Q234+R234</f>
        <v>0</v>
      </c>
      <c r="Q234" s="211">
        <f t="shared" si="203"/>
        <v>0</v>
      </c>
      <c r="R234" s="217">
        <f t="shared" si="203"/>
        <v>0</v>
      </c>
      <c r="S234" s="212">
        <f t="shared" si="203"/>
        <v>0</v>
      </c>
      <c r="T234" s="211">
        <f t="shared" si="203"/>
        <v>0</v>
      </c>
      <c r="U234" s="211">
        <f>V234+W234</f>
        <v>0</v>
      </c>
      <c r="V234" s="211">
        <f t="shared" si="204"/>
        <v>0</v>
      </c>
      <c r="W234" s="213">
        <f t="shared" si="204"/>
        <v>0</v>
      </c>
      <c r="X234" s="212">
        <f t="shared" si="204"/>
        <v>0</v>
      </c>
      <c r="Y234" s="211">
        <f t="shared" si="204"/>
        <v>0</v>
      </c>
      <c r="Z234" s="211">
        <f>AA234+AB234</f>
        <v>0</v>
      </c>
      <c r="AA234" s="211">
        <f t="shared" si="205"/>
        <v>0</v>
      </c>
      <c r="AB234" s="217">
        <f t="shared" si="205"/>
        <v>0</v>
      </c>
      <c r="AC234" s="212">
        <f t="shared" si="205"/>
        <v>0</v>
      </c>
      <c r="AD234" s="211">
        <f t="shared" si="205"/>
        <v>0</v>
      </c>
      <c r="AE234" s="211">
        <f t="shared" si="206"/>
        <v>0</v>
      </c>
      <c r="AF234" s="211">
        <f t="shared" si="207"/>
        <v>0</v>
      </c>
      <c r="AG234" s="213">
        <f t="shared" si="207"/>
        <v>0</v>
      </c>
      <c r="AH234" s="212">
        <f t="shared" si="207"/>
        <v>0</v>
      </c>
      <c r="AI234" s="211">
        <f t="shared" si="207"/>
        <v>0</v>
      </c>
      <c r="AJ234" s="211">
        <f t="shared" si="208"/>
        <v>0</v>
      </c>
      <c r="AK234" s="211">
        <f t="shared" si="209"/>
        <v>0</v>
      </c>
      <c r="AL234" s="217">
        <f t="shared" si="209"/>
        <v>0</v>
      </c>
      <c r="AM234" s="212">
        <f t="shared" si="209"/>
        <v>0</v>
      </c>
      <c r="AN234" s="211">
        <f t="shared" si="209"/>
        <v>0</v>
      </c>
      <c r="AO234" s="211">
        <f t="shared" si="210"/>
        <v>0</v>
      </c>
      <c r="AP234" s="211">
        <f t="shared" si="211"/>
        <v>0</v>
      </c>
      <c r="AQ234" s="213">
        <f t="shared" si="211"/>
        <v>0</v>
      </c>
      <c r="AR234" s="369">
        <f t="shared" si="211"/>
        <v>0</v>
      </c>
    </row>
    <row r="235" spans="1:44" ht="17.25">
      <c r="A235" s="1651"/>
      <c r="B235" s="1647" t="s">
        <v>70</v>
      </c>
      <c r="C235" s="54" t="s">
        <v>43</v>
      </c>
      <c r="D235" s="242">
        <f t="shared" ref="D235:E246" si="212">SUM(I235,N235,S235,X235,AC235,AH235,AM235)</f>
        <v>0</v>
      </c>
      <c r="E235" s="259">
        <f t="shared" si="212"/>
        <v>0</v>
      </c>
      <c r="F235" s="259">
        <f>G235+H235</f>
        <v>0</v>
      </c>
      <c r="G235" s="259">
        <f t="shared" ref="G235:H246" si="213">SUM(L235+Q235+V235+AA235+AF235+AK235+AP235)</f>
        <v>0</v>
      </c>
      <c r="H235" s="258">
        <f t="shared" si="213"/>
        <v>0</v>
      </c>
      <c r="I235" s="909"/>
      <c r="J235" s="910"/>
      <c r="K235" s="910"/>
      <c r="L235" s="910"/>
      <c r="M235" s="911"/>
      <c r="N235" s="909"/>
      <c r="O235" s="910"/>
      <c r="P235" s="910"/>
      <c r="Q235" s="910"/>
      <c r="R235" s="911"/>
      <c r="S235" s="909"/>
      <c r="T235" s="910"/>
      <c r="U235" s="910"/>
      <c r="V235" s="910"/>
      <c r="W235" s="911"/>
      <c r="X235" s="909"/>
      <c r="Y235" s="910"/>
      <c r="Z235" s="910"/>
      <c r="AA235" s="910"/>
      <c r="AB235" s="911"/>
      <c r="AC235" s="912"/>
      <c r="AD235" s="913"/>
      <c r="AE235" s="913"/>
      <c r="AF235" s="913"/>
      <c r="AG235" s="914"/>
      <c r="AH235" s="915"/>
      <c r="AI235" s="916"/>
      <c r="AJ235" s="916"/>
      <c r="AK235" s="916"/>
      <c r="AL235" s="917"/>
      <c r="AM235" s="915"/>
      <c r="AN235" s="916"/>
      <c r="AO235" s="916"/>
      <c r="AP235" s="916"/>
      <c r="AQ235" s="918"/>
      <c r="AR235" s="919"/>
    </row>
    <row r="236" spans="1:44" ht="17.25">
      <c r="A236" s="1651"/>
      <c r="B236" s="1646"/>
      <c r="C236" s="40" t="s">
        <v>44</v>
      </c>
      <c r="D236" s="251">
        <f t="shared" si="212"/>
        <v>0</v>
      </c>
      <c r="E236" s="268">
        <f t="shared" si="212"/>
        <v>0</v>
      </c>
      <c r="F236" s="534">
        <f t="shared" ref="F236:F246" si="214">G236+H236</f>
        <v>0</v>
      </c>
      <c r="G236" s="534">
        <f t="shared" si="213"/>
        <v>0</v>
      </c>
      <c r="H236" s="533">
        <f t="shared" si="213"/>
        <v>0</v>
      </c>
      <c r="I236" s="920"/>
      <c r="J236" s="921"/>
      <c r="K236" s="921"/>
      <c r="L236" s="921"/>
      <c r="M236" s="922"/>
      <c r="N236" s="920"/>
      <c r="O236" s="921"/>
      <c r="P236" s="921"/>
      <c r="Q236" s="921"/>
      <c r="R236" s="922"/>
      <c r="S236" s="920"/>
      <c r="T236" s="921"/>
      <c r="U236" s="921"/>
      <c r="V236" s="921"/>
      <c r="W236" s="922"/>
      <c r="X236" s="920"/>
      <c r="Y236" s="921"/>
      <c r="Z236" s="921"/>
      <c r="AA236" s="921"/>
      <c r="AB236" s="922"/>
      <c r="AC236" s="923"/>
      <c r="AD236" s="924"/>
      <c r="AE236" s="924"/>
      <c r="AF236" s="924"/>
      <c r="AG236" s="925"/>
      <c r="AH236" s="926"/>
      <c r="AI236" s="927"/>
      <c r="AJ236" s="927"/>
      <c r="AK236" s="927"/>
      <c r="AL236" s="928"/>
      <c r="AM236" s="926"/>
      <c r="AN236" s="927"/>
      <c r="AO236" s="927"/>
      <c r="AP236" s="927"/>
      <c r="AQ236" s="929"/>
      <c r="AR236" s="930"/>
    </row>
    <row r="237" spans="1:44" ht="17.25">
      <c r="A237" s="1651"/>
      <c r="B237" s="1647" t="s">
        <v>71</v>
      </c>
      <c r="C237" s="54" t="s">
        <v>43</v>
      </c>
      <c r="D237" s="324">
        <f t="shared" si="212"/>
        <v>0</v>
      </c>
      <c r="E237" s="535">
        <f t="shared" si="212"/>
        <v>0</v>
      </c>
      <c r="F237" s="535">
        <f t="shared" si="214"/>
        <v>0</v>
      </c>
      <c r="G237" s="535">
        <f t="shared" si="213"/>
        <v>0</v>
      </c>
      <c r="H237" s="536">
        <f t="shared" si="213"/>
        <v>0</v>
      </c>
      <c r="I237" s="931"/>
      <c r="J237" s="932"/>
      <c r="K237" s="932"/>
      <c r="L237" s="932"/>
      <c r="M237" s="933"/>
      <c r="N237" s="931"/>
      <c r="O237" s="932"/>
      <c r="P237" s="932"/>
      <c r="Q237" s="932"/>
      <c r="R237" s="933"/>
      <c r="S237" s="931"/>
      <c r="T237" s="932"/>
      <c r="U237" s="932"/>
      <c r="V237" s="932"/>
      <c r="W237" s="933"/>
      <c r="X237" s="931"/>
      <c r="Y237" s="932"/>
      <c r="Z237" s="932"/>
      <c r="AA237" s="932"/>
      <c r="AB237" s="933"/>
      <c r="AC237" s="934"/>
      <c r="AD237" s="935"/>
      <c r="AE237" s="935"/>
      <c r="AF237" s="935"/>
      <c r="AG237" s="936"/>
      <c r="AH237" s="937"/>
      <c r="AI237" s="938"/>
      <c r="AJ237" s="938"/>
      <c r="AK237" s="938"/>
      <c r="AL237" s="939"/>
      <c r="AM237" s="937"/>
      <c r="AN237" s="938"/>
      <c r="AO237" s="938"/>
      <c r="AP237" s="938"/>
      <c r="AQ237" s="940"/>
      <c r="AR237" s="941"/>
    </row>
    <row r="238" spans="1:44" ht="17.25">
      <c r="A238" s="1651"/>
      <c r="B238" s="1646"/>
      <c r="C238" s="40" t="s">
        <v>44</v>
      </c>
      <c r="D238" s="279">
        <f t="shared" si="212"/>
        <v>0</v>
      </c>
      <c r="E238" s="513">
        <f t="shared" si="212"/>
        <v>0</v>
      </c>
      <c r="F238" s="525">
        <f t="shared" si="214"/>
        <v>0</v>
      </c>
      <c r="G238" s="525">
        <f t="shared" si="213"/>
        <v>0</v>
      </c>
      <c r="H238" s="526">
        <f t="shared" si="213"/>
        <v>0</v>
      </c>
      <c r="I238" s="942"/>
      <c r="J238" s="943"/>
      <c r="K238" s="943"/>
      <c r="L238" s="943"/>
      <c r="M238" s="944"/>
      <c r="N238" s="942"/>
      <c r="O238" s="943"/>
      <c r="P238" s="943"/>
      <c r="Q238" s="943"/>
      <c r="R238" s="944"/>
      <c r="S238" s="942"/>
      <c r="T238" s="943"/>
      <c r="U238" s="943"/>
      <c r="V238" s="943"/>
      <c r="W238" s="944"/>
      <c r="X238" s="942"/>
      <c r="Y238" s="943"/>
      <c r="Z238" s="943"/>
      <c r="AA238" s="943"/>
      <c r="AB238" s="944"/>
      <c r="AC238" s="945"/>
      <c r="AD238" s="946"/>
      <c r="AE238" s="946"/>
      <c r="AF238" s="946"/>
      <c r="AG238" s="947"/>
      <c r="AH238" s="948"/>
      <c r="AI238" s="949"/>
      <c r="AJ238" s="949"/>
      <c r="AK238" s="949"/>
      <c r="AL238" s="950"/>
      <c r="AM238" s="948"/>
      <c r="AN238" s="949"/>
      <c r="AO238" s="949"/>
      <c r="AP238" s="949"/>
      <c r="AQ238" s="951"/>
      <c r="AR238" s="952"/>
    </row>
    <row r="239" spans="1:44" ht="17.25">
      <c r="A239" s="1651"/>
      <c r="B239" s="1647" t="s">
        <v>72</v>
      </c>
      <c r="C239" s="54" t="s">
        <v>43</v>
      </c>
      <c r="D239" s="1538">
        <f t="shared" si="212"/>
        <v>0</v>
      </c>
      <c r="E239" s="1539">
        <f t="shared" si="212"/>
        <v>0</v>
      </c>
      <c r="F239" s="259">
        <f t="shared" si="214"/>
        <v>0</v>
      </c>
      <c r="G239" s="259">
        <f t="shared" si="213"/>
        <v>0</v>
      </c>
      <c r="H239" s="258">
        <f t="shared" si="213"/>
        <v>0</v>
      </c>
      <c r="I239" s="909"/>
      <c r="J239" s="910"/>
      <c r="K239" s="910"/>
      <c r="L239" s="910"/>
      <c r="M239" s="911"/>
      <c r="N239" s="909"/>
      <c r="O239" s="910"/>
      <c r="P239" s="910"/>
      <c r="Q239" s="910"/>
      <c r="R239" s="911"/>
      <c r="S239" s="909"/>
      <c r="T239" s="910"/>
      <c r="U239" s="910"/>
      <c r="V239" s="910"/>
      <c r="W239" s="911"/>
      <c r="X239" s="909"/>
      <c r="Y239" s="910"/>
      <c r="Z239" s="910"/>
      <c r="AA239" s="910"/>
      <c r="AB239" s="911"/>
      <c r="AC239" s="912"/>
      <c r="AD239" s="913"/>
      <c r="AE239" s="913"/>
      <c r="AF239" s="913"/>
      <c r="AG239" s="914"/>
      <c r="AH239" s="915"/>
      <c r="AI239" s="916"/>
      <c r="AJ239" s="916"/>
      <c r="AK239" s="916"/>
      <c r="AL239" s="917"/>
      <c r="AM239" s="915"/>
      <c r="AN239" s="916"/>
      <c r="AO239" s="916"/>
      <c r="AP239" s="916"/>
      <c r="AQ239" s="918"/>
      <c r="AR239" s="953"/>
    </row>
    <row r="240" spans="1:44" ht="17.25">
      <c r="A240" s="1651"/>
      <c r="B240" s="1646"/>
      <c r="C240" s="40" t="s">
        <v>44</v>
      </c>
      <c r="D240" s="251">
        <f t="shared" si="212"/>
        <v>0</v>
      </c>
      <c r="E240" s="268">
        <f t="shared" si="212"/>
        <v>0</v>
      </c>
      <c r="F240" s="534">
        <f t="shared" si="214"/>
        <v>0</v>
      </c>
      <c r="G240" s="534">
        <f t="shared" si="213"/>
        <v>0</v>
      </c>
      <c r="H240" s="533">
        <f t="shared" si="213"/>
        <v>0</v>
      </c>
      <c r="I240" s="920"/>
      <c r="J240" s="921"/>
      <c r="K240" s="921"/>
      <c r="L240" s="921"/>
      <c r="M240" s="922"/>
      <c r="N240" s="920"/>
      <c r="O240" s="921"/>
      <c r="P240" s="921"/>
      <c r="Q240" s="921"/>
      <c r="R240" s="922"/>
      <c r="S240" s="920"/>
      <c r="T240" s="921"/>
      <c r="U240" s="921"/>
      <c r="V240" s="921"/>
      <c r="W240" s="922"/>
      <c r="X240" s="920"/>
      <c r="Y240" s="921"/>
      <c r="Z240" s="921"/>
      <c r="AA240" s="921"/>
      <c r="AB240" s="922"/>
      <c r="AC240" s="923"/>
      <c r="AD240" s="924"/>
      <c r="AE240" s="924"/>
      <c r="AF240" s="924"/>
      <c r="AG240" s="925"/>
      <c r="AH240" s="926"/>
      <c r="AI240" s="927"/>
      <c r="AJ240" s="927"/>
      <c r="AK240" s="927"/>
      <c r="AL240" s="928"/>
      <c r="AM240" s="926"/>
      <c r="AN240" s="927"/>
      <c r="AO240" s="927"/>
      <c r="AP240" s="927"/>
      <c r="AQ240" s="929"/>
      <c r="AR240" s="930"/>
    </row>
    <row r="241" spans="1:44" ht="17.25">
      <c r="A241" s="1651"/>
      <c r="B241" s="1647" t="s">
        <v>73</v>
      </c>
      <c r="C241" s="54" t="s">
        <v>43</v>
      </c>
      <c r="D241" s="324">
        <f t="shared" si="212"/>
        <v>0</v>
      </c>
      <c r="E241" s="535">
        <f t="shared" si="212"/>
        <v>0</v>
      </c>
      <c r="F241" s="535">
        <f t="shared" si="214"/>
        <v>0</v>
      </c>
      <c r="G241" s="535">
        <f t="shared" si="213"/>
        <v>0</v>
      </c>
      <c r="H241" s="536">
        <f t="shared" si="213"/>
        <v>0</v>
      </c>
      <c r="I241" s="931"/>
      <c r="J241" s="932"/>
      <c r="K241" s="932"/>
      <c r="L241" s="932"/>
      <c r="M241" s="933"/>
      <c r="N241" s="931"/>
      <c r="O241" s="932"/>
      <c r="P241" s="932"/>
      <c r="Q241" s="932"/>
      <c r="R241" s="933"/>
      <c r="S241" s="931"/>
      <c r="T241" s="932"/>
      <c r="U241" s="932"/>
      <c r="V241" s="932"/>
      <c r="W241" s="933"/>
      <c r="X241" s="931"/>
      <c r="Y241" s="932"/>
      <c r="Z241" s="932"/>
      <c r="AA241" s="932"/>
      <c r="AB241" s="933"/>
      <c r="AC241" s="934"/>
      <c r="AD241" s="935"/>
      <c r="AE241" s="935"/>
      <c r="AF241" s="935"/>
      <c r="AG241" s="936"/>
      <c r="AH241" s="937"/>
      <c r="AI241" s="938"/>
      <c r="AJ241" s="938"/>
      <c r="AK241" s="938"/>
      <c r="AL241" s="939"/>
      <c r="AM241" s="937"/>
      <c r="AN241" s="938"/>
      <c r="AO241" s="938"/>
      <c r="AP241" s="938"/>
      <c r="AQ241" s="940"/>
      <c r="AR241" s="941"/>
    </row>
    <row r="242" spans="1:44" ht="17.25">
      <c r="A242" s="1651"/>
      <c r="B242" s="1646"/>
      <c r="C242" s="40" t="s">
        <v>44</v>
      </c>
      <c r="D242" s="279">
        <f t="shared" si="212"/>
        <v>0</v>
      </c>
      <c r="E242" s="513">
        <f t="shared" si="212"/>
        <v>0</v>
      </c>
      <c r="F242" s="525">
        <f t="shared" si="214"/>
        <v>0</v>
      </c>
      <c r="G242" s="525">
        <f t="shared" si="213"/>
        <v>0</v>
      </c>
      <c r="H242" s="526">
        <f t="shared" si="213"/>
        <v>0</v>
      </c>
      <c r="I242" s="942"/>
      <c r="J242" s="943"/>
      <c r="K242" s="943"/>
      <c r="L242" s="943"/>
      <c r="M242" s="944"/>
      <c r="N242" s="942"/>
      <c r="O242" s="943"/>
      <c r="P242" s="943"/>
      <c r="Q242" s="943"/>
      <c r="R242" s="944"/>
      <c r="S242" s="942"/>
      <c r="T242" s="943"/>
      <c r="U242" s="943"/>
      <c r="V242" s="943"/>
      <c r="W242" s="944"/>
      <c r="X242" s="942"/>
      <c r="Y242" s="943"/>
      <c r="Z242" s="943"/>
      <c r="AA242" s="943"/>
      <c r="AB242" s="944"/>
      <c r="AC242" s="945"/>
      <c r="AD242" s="946"/>
      <c r="AE242" s="946"/>
      <c r="AF242" s="946"/>
      <c r="AG242" s="947"/>
      <c r="AH242" s="948"/>
      <c r="AI242" s="949"/>
      <c r="AJ242" s="949"/>
      <c r="AK242" s="949"/>
      <c r="AL242" s="950"/>
      <c r="AM242" s="948"/>
      <c r="AN242" s="949"/>
      <c r="AO242" s="949"/>
      <c r="AP242" s="949"/>
      <c r="AQ242" s="951"/>
      <c r="AR242" s="952"/>
    </row>
    <row r="243" spans="1:44" ht="17.25">
      <c r="A243" s="1651"/>
      <c r="B243" s="1647" t="s">
        <v>74</v>
      </c>
      <c r="C243" s="54" t="s">
        <v>43</v>
      </c>
      <c r="D243" s="1543">
        <f t="shared" si="212"/>
        <v>0</v>
      </c>
      <c r="E243" s="534">
        <f t="shared" si="212"/>
        <v>0</v>
      </c>
      <c r="F243" s="534">
        <f t="shared" si="214"/>
        <v>0</v>
      </c>
      <c r="G243" s="534">
        <f t="shared" si="213"/>
        <v>0</v>
      </c>
      <c r="H243" s="533">
        <f t="shared" si="213"/>
        <v>0</v>
      </c>
      <c r="I243" s="954"/>
      <c r="J243" s="1577"/>
      <c r="K243" s="955"/>
      <c r="L243" s="955"/>
      <c r="M243" s="956"/>
      <c r="N243" s="954"/>
      <c r="O243" s="1577"/>
      <c r="P243" s="955"/>
      <c r="Q243" s="955"/>
      <c r="R243" s="956"/>
      <c r="S243" s="954"/>
      <c r="T243" s="1577"/>
      <c r="U243" s="955"/>
      <c r="V243" s="955"/>
      <c r="W243" s="956"/>
      <c r="X243" s="954"/>
      <c r="Y243" s="1577"/>
      <c r="Z243" s="955"/>
      <c r="AA243" s="955"/>
      <c r="AB243" s="956"/>
      <c r="AC243" s="957"/>
      <c r="AD243" s="1582"/>
      <c r="AE243" s="958"/>
      <c r="AF243" s="958"/>
      <c r="AG243" s="959"/>
      <c r="AH243" s="960"/>
      <c r="AI243" s="1584"/>
      <c r="AJ243" s="961"/>
      <c r="AK243" s="961"/>
      <c r="AL243" s="962"/>
      <c r="AM243" s="960"/>
      <c r="AN243" s="1584"/>
      <c r="AO243" s="961"/>
      <c r="AP243" s="961"/>
      <c r="AQ243" s="963"/>
      <c r="AR243" s="964"/>
    </row>
    <row r="244" spans="1:44" ht="17.25">
      <c r="A244" s="1651"/>
      <c r="B244" s="1646"/>
      <c r="C244" s="40" t="s">
        <v>44</v>
      </c>
      <c r="D244" s="279">
        <f t="shared" si="212"/>
        <v>0</v>
      </c>
      <c r="E244" s="513">
        <f t="shared" si="212"/>
        <v>0</v>
      </c>
      <c r="F244" s="513">
        <f t="shared" si="214"/>
        <v>0</v>
      </c>
      <c r="G244" s="513">
        <f t="shared" si="213"/>
        <v>0</v>
      </c>
      <c r="H244" s="514">
        <f t="shared" si="213"/>
        <v>0</v>
      </c>
      <c r="I244" s="942"/>
      <c r="J244" s="943"/>
      <c r="K244" s="943"/>
      <c r="L244" s="943"/>
      <c r="M244" s="944"/>
      <c r="N244" s="942"/>
      <c r="O244" s="943"/>
      <c r="P244" s="943"/>
      <c r="Q244" s="943"/>
      <c r="R244" s="944"/>
      <c r="S244" s="942"/>
      <c r="T244" s="943"/>
      <c r="U244" s="943"/>
      <c r="V244" s="943"/>
      <c r="W244" s="944"/>
      <c r="X244" s="942"/>
      <c r="Y244" s="943"/>
      <c r="Z244" s="943"/>
      <c r="AA244" s="943"/>
      <c r="AB244" s="944"/>
      <c r="AC244" s="945"/>
      <c r="AD244" s="946"/>
      <c r="AE244" s="946"/>
      <c r="AF244" s="946"/>
      <c r="AG244" s="947"/>
      <c r="AH244" s="948"/>
      <c r="AI244" s="949"/>
      <c r="AJ244" s="949"/>
      <c r="AK244" s="949"/>
      <c r="AL244" s="950"/>
      <c r="AM244" s="948"/>
      <c r="AN244" s="949"/>
      <c r="AO244" s="949"/>
      <c r="AP244" s="949"/>
      <c r="AQ244" s="951"/>
      <c r="AR244" s="952"/>
    </row>
    <row r="245" spans="1:44" ht="17.25">
      <c r="A245" s="1651"/>
      <c r="B245" s="1648" t="s">
        <v>75</v>
      </c>
      <c r="C245" s="54" t="s">
        <v>43</v>
      </c>
      <c r="D245" s="242">
        <f>SUM(I245,N245,S245,X245,AC245,AH245,AM245)</f>
        <v>0</v>
      </c>
      <c r="E245" s="259">
        <f>SUM(J245,O245,T245,Y245,AD245,AI245,AN245)</f>
        <v>0</v>
      </c>
      <c r="F245" s="259">
        <f t="shared" si="214"/>
        <v>0</v>
      </c>
      <c r="G245" s="259">
        <f t="shared" si="213"/>
        <v>0</v>
      </c>
      <c r="H245" s="258">
        <f t="shared" si="213"/>
        <v>0</v>
      </c>
      <c r="I245" s="909"/>
      <c r="J245" s="910"/>
      <c r="K245" s="910"/>
      <c r="L245" s="910"/>
      <c r="M245" s="911"/>
      <c r="N245" s="909"/>
      <c r="O245" s="910"/>
      <c r="P245" s="910"/>
      <c r="Q245" s="910"/>
      <c r="R245" s="911"/>
      <c r="S245" s="909"/>
      <c r="T245" s="910"/>
      <c r="U245" s="910"/>
      <c r="V245" s="910"/>
      <c r="W245" s="911"/>
      <c r="X245" s="909"/>
      <c r="Y245" s="910"/>
      <c r="Z245" s="910"/>
      <c r="AA245" s="910"/>
      <c r="AB245" s="911"/>
      <c r="AC245" s="912"/>
      <c r="AD245" s="913"/>
      <c r="AE245" s="913"/>
      <c r="AF245" s="913"/>
      <c r="AG245" s="914"/>
      <c r="AH245" s="915"/>
      <c r="AI245" s="916"/>
      <c r="AJ245" s="916"/>
      <c r="AK245" s="916"/>
      <c r="AL245" s="917"/>
      <c r="AM245" s="915"/>
      <c r="AN245" s="916"/>
      <c r="AO245" s="916"/>
      <c r="AP245" s="916"/>
      <c r="AQ245" s="918"/>
      <c r="AR245" s="953"/>
    </row>
    <row r="246" spans="1:44" ht="18" thickBot="1">
      <c r="A246" s="1652"/>
      <c r="B246" s="1649"/>
      <c r="C246" s="45" t="s">
        <v>44</v>
      </c>
      <c r="D246" s="251">
        <f t="shared" si="212"/>
        <v>0</v>
      </c>
      <c r="E246" s="268">
        <f t="shared" si="212"/>
        <v>0</v>
      </c>
      <c r="F246" s="259">
        <f t="shared" si="214"/>
        <v>0</v>
      </c>
      <c r="G246" s="259">
        <f t="shared" si="213"/>
        <v>0</v>
      </c>
      <c r="H246" s="258">
        <f t="shared" si="213"/>
        <v>0</v>
      </c>
      <c r="I246" s="920"/>
      <c r="J246" s="921"/>
      <c r="K246" s="921"/>
      <c r="L246" s="921"/>
      <c r="M246" s="922"/>
      <c r="N246" s="920"/>
      <c r="O246" s="921"/>
      <c r="P246" s="921"/>
      <c r="Q246" s="921"/>
      <c r="R246" s="922"/>
      <c r="S246" s="920"/>
      <c r="T246" s="921"/>
      <c r="U246" s="921"/>
      <c r="V246" s="921"/>
      <c r="W246" s="922"/>
      <c r="X246" s="920"/>
      <c r="Y246" s="921"/>
      <c r="Z246" s="921"/>
      <c r="AA246" s="921"/>
      <c r="AB246" s="922"/>
      <c r="AC246" s="923"/>
      <c r="AD246" s="924"/>
      <c r="AE246" s="924"/>
      <c r="AF246" s="924"/>
      <c r="AG246" s="925"/>
      <c r="AH246" s="926"/>
      <c r="AI246" s="927"/>
      <c r="AJ246" s="927"/>
      <c r="AK246" s="927"/>
      <c r="AL246" s="928"/>
      <c r="AM246" s="926"/>
      <c r="AN246" s="927"/>
      <c r="AO246" s="927"/>
      <c r="AP246" s="927"/>
      <c r="AQ246" s="929"/>
      <c r="AR246" s="930"/>
    </row>
    <row r="247" spans="1:44" ht="17.25">
      <c r="A247" s="1653" t="s">
        <v>192</v>
      </c>
      <c r="B247" s="1645" t="s">
        <v>69</v>
      </c>
      <c r="C247" s="183" t="s">
        <v>43</v>
      </c>
      <c r="D247" s="234">
        <f>SUM(I247,N247,S247,X247,AC247,AH247,AM247)</f>
        <v>0</v>
      </c>
      <c r="E247" s="323">
        <f>SUM(J247,O247,T247,Y247,AD247,AI247,AN247)</f>
        <v>0</v>
      </c>
      <c r="F247" s="323">
        <f>G247+H247</f>
        <v>0</v>
      </c>
      <c r="G247" s="323">
        <f t="shared" ref="G247:H248" si="215">SUM(L247,Q247,V247,AA247,AF247,AK247,AP247)</f>
        <v>0</v>
      </c>
      <c r="H247" s="235">
        <f t="shared" si="215"/>
        <v>0</v>
      </c>
      <c r="I247" s="236">
        <f>SUM(I249,I251,I253,I255,I257,I259)</f>
        <v>0</v>
      </c>
      <c r="J247" s="237">
        <f>SUM(J249,J251,J253,J255,J257,J259)</f>
        <v>0</v>
      </c>
      <c r="K247" s="237">
        <f>L247+M247</f>
        <v>0</v>
      </c>
      <c r="L247" s="237">
        <f t="shared" ref="L247:M248" si="216">SUM(L249,L251,L253,L255,L257,L259)</f>
        <v>0</v>
      </c>
      <c r="M247" s="239">
        <f t="shared" si="216"/>
        <v>0</v>
      </c>
      <c r="N247" s="236">
        <f>SUM(N249,N251,N253,N255,N257,N259)</f>
        <v>0</v>
      </c>
      <c r="O247" s="237">
        <f>SUM(O249,O251,O253,O255,O257,O259)</f>
        <v>0</v>
      </c>
      <c r="P247" s="237">
        <f>Q247+R247</f>
        <v>0</v>
      </c>
      <c r="Q247" s="237">
        <f t="shared" ref="Q247:T248" si="217">SUM(Q249,Q251,Q253,Q255,Q257,Q259)</f>
        <v>0</v>
      </c>
      <c r="R247" s="238">
        <f t="shared" si="217"/>
        <v>0</v>
      </c>
      <c r="S247" s="236">
        <f>SUM(S249,S251,S253,S255,S257,S259)</f>
        <v>0</v>
      </c>
      <c r="T247" s="237">
        <f>SUM(T249,T251,T253,T255,T257,T259)</f>
        <v>0</v>
      </c>
      <c r="U247" s="237">
        <f>V247+W247</f>
        <v>0</v>
      </c>
      <c r="V247" s="237">
        <f t="shared" ref="V247:Y248" si="218">SUM(V249,V251,V253,V255,V257,V259)</f>
        <v>0</v>
      </c>
      <c r="W247" s="239">
        <f t="shared" si="218"/>
        <v>0</v>
      </c>
      <c r="X247" s="236">
        <f t="shared" si="218"/>
        <v>0</v>
      </c>
      <c r="Y247" s="237">
        <f t="shared" si="218"/>
        <v>0</v>
      </c>
      <c r="Z247" s="237">
        <f>AA247+AB247</f>
        <v>0</v>
      </c>
      <c r="AA247" s="237">
        <f t="shared" ref="AA247:AD248" si="219">SUM(AA249,AA251,AA253,AA255,AA257,AA259)</f>
        <v>0</v>
      </c>
      <c r="AB247" s="238">
        <f t="shared" si="219"/>
        <v>0</v>
      </c>
      <c r="AC247" s="236">
        <f t="shared" si="219"/>
        <v>0</v>
      </c>
      <c r="AD247" s="237">
        <f t="shared" si="219"/>
        <v>0</v>
      </c>
      <c r="AE247" s="237">
        <f>AF247+AG247</f>
        <v>0</v>
      </c>
      <c r="AF247" s="237">
        <f t="shared" ref="AF247:AH248" si="220">SUM(AF249,AF251,AF253,AF255,AF257,AF259)</f>
        <v>0</v>
      </c>
      <c r="AG247" s="239">
        <f t="shared" si="220"/>
        <v>0</v>
      </c>
      <c r="AH247" s="236">
        <f t="shared" si="220"/>
        <v>0</v>
      </c>
      <c r="AI247" s="237"/>
      <c r="AJ247" s="237">
        <f>AK247+AL247</f>
        <v>0</v>
      </c>
      <c r="AK247" s="237">
        <f t="shared" ref="AK247:AM248" si="221">SUM(AK249,AK251,AK253,AK255,AK257,AK259)</f>
        <v>0</v>
      </c>
      <c r="AL247" s="238">
        <f t="shared" si="221"/>
        <v>0</v>
      </c>
      <c r="AM247" s="236">
        <f t="shared" si="221"/>
        <v>0</v>
      </c>
      <c r="AN247" s="237"/>
      <c r="AO247" s="237">
        <f>AP247+AQ247</f>
        <v>0</v>
      </c>
      <c r="AP247" s="237">
        <f t="shared" ref="AP247:AR248" si="222">SUM(AP249,AP251,AP253,AP255,AP257,AP259)</f>
        <v>0</v>
      </c>
      <c r="AQ247" s="239">
        <f t="shared" si="222"/>
        <v>0</v>
      </c>
      <c r="AR247" s="368">
        <f t="shared" si="222"/>
        <v>0</v>
      </c>
    </row>
    <row r="248" spans="1:44" ht="17.25">
      <c r="A248" s="1654"/>
      <c r="B248" s="1646"/>
      <c r="C248" s="40" t="s">
        <v>44</v>
      </c>
      <c r="D248" s="240">
        <f>SUM(I248,N248,S248,X248,AC248,AH248,AM248)</f>
        <v>0</v>
      </c>
      <c r="E248" s="216">
        <f>SUM(J248,O248,T248,Y248,AD248,AI248,AN248)</f>
        <v>0</v>
      </c>
      <c r="F248" s="216">
        <f>G248+H248</f>
        <v>0</v>
      </c>
      <c r="G248" s="216">
        <f t="shared" si="215"/>
        <v>0</v>
      </c>
      <c r="H248" s="241">
        <f t="shared" si="215"/>
        <v>0</v>
      </c>
      <c r="I248" s="212">
        <f>SUM(I250,I252,I254,I256,I258,I260)</f>
        <v>0</v>
      </c>
      <c r="J248" s="211">
        <f>SUM(J250,J252,J254,J256,J258,J260)</f>
        <v>0</v>
      </c>
      <c r="K248" s="211">
        <f>L248+M248</f>
        <v>0</v>
      </c>
      <c r="L248" s="211">
        <f t="shared" si="216"/>
        <v>0</v>
      </c>
      <c r="M248" s="213">
        <f t="shared" si="216"/>
        <v>0</v>
      </c>
      <c r="N248" s="212">
        <f>SUM(N250,N252,N254,N256,N258,N260)</f>
        <v>0</v>
      </c>
      <c r="O248" s="211">
        <f>SUM(O250,O252,O254,O256,O258,O260)</f>
        <v>0</v>
      </c>
      <c r="P248" s="211">
        <f>Q248+R248</f>
        <v>0</v>
      </c>
      <c r="Q248" s="211">
        <f t="shared" si="217"/>
        <v>0</v>
      </c>
      <c r="R248" s="217">
        <f t="shared" si="217"/>
        <v>0</v>
      </c>
      <c r="S248" s="212">
        <f t="shared" si="217"/>
        <v>0</v>
      </c>
      <c r="T248" s="211">
        <f t="shared" si="217"/>
        <v>0</v>
      </c>
      <c r="U248" s="211">
        <f>V248+W248</f>
        <v>0</v>
      </c>
      <c r="V248" s="211">
        <f t="shared" si="218"/>
        <v>0</v>
      </c>
      <c r="W248" s="213">
        <f t="shared" si="218"/>
        <v>0</v>
      </c>
      <c r="X248" s="212">
        <f t="shared" si="218"/>
        <v>0</v>
      </c>
      <c r="Y248" s="211">
        <f t="shared" si="218"/>
        <v>0</v>
      </c>
      <c r="Z248" s="211">
        <f>AA248+AB248</f>
        <v>0</v>
      </c>
      <c r="AA248" s="211">
        <f t="shared" si="219"/>
        <v>0</v>
      </c>
      <c r="AB248" s="217">
        <f t="shared" si="219"/>
        <v>0</v>
      </c>
      <c r="AC248" s="212">
        <f t="shared" si="219"/>
        <v>0</v>
      </c>
      <c r="AD248" s="211">
        <f t="shared" si="219"/>
        <v>0</v>
      </c>
      <c r="AE248" s="211">
        <f>AF248+AG248</f>
        <v>0</v>
      </c>
      <c r="AF248" s="211">
        <f t="shared" si="220"/>
        <v>0</v>
      </c>
      <c r="AG248" s="213">
        <f t="shared" si="220"/>
        <v>0</v>
      </c>
      <c r="AH248" s="212">
        <f t="shared" si="220"/>
        <v>0</v>
      </c>
      <c r="AI248" s="211"/>
      <c r="AJ248" s="211">
        <f>AK248+AL248</f>
        <v>0</v>
      </c>
      <c r="AK248" s="211">
        <f t="shared" si="221"/>
        <v>0</v>
      </c>
      <c r="AL248" s="217">
        <f t="shared" si="221"/>
        <v>0</v>
      </c>
      <c r="AM248" s="212">
        <f t="shared" si="221"/>
        <v>0</v>
      </c>
      <c r="AN248" s="211"/>
      <c r="AO248" s="211">
        <f>AP248+AQ248</f>
        <v>0</v>
      </c>
      <c r="AP248" s="211">
        <f t="shared" si="222"/>
        <v>0</v>
      </c>
      <c r="AQ248" s="213">
        <f t="shared" si="222"/>
        <v>0</v>
      </c>
      <c r="AR248" s="369">
        <f t="shared" si="222"/>
        <v>0</v>
      </c>
    </row>
    <row r="249" spans="1:44" ht="17.25">
      <c r="A249" s="1654"/>
      <c r="B249" s="1647" t="s">
        <v>70</v>
      </c>
      <c r="C249" s="54" t="s">
        <v>43</v>
      </c>
      <c r="D249" s="242">
        <f>SUM(I249+N249+S249+X249+AC249+AH249+AM249)</f>
        <v>0</v>
      </c>
      <c r="E249" s="259">
        <f>SUM(J249+O249+T249+Y249+AD249+AI249+AN249)</f>
        <v>0</v>
      </c>
      <c r="F249" s="259">
        <f>G249+H249</f>
        <v>0</v>
      </c>
      <c r="G249" s="259">
        <f t="shared" ref="G249:H260" si="223">SUM(L249+Q249+V249+AA249+AF249+AK249+AP249)</f>
        <v>0</v>
      </c>
      <c r="H249" s="258">
        <f t="shared" si="223"/>
        <v>0</v>
      </c>
      <c r="I249" s="401"/>
      <c r="J249" s="402"/>
      <c r="K249" s="402"/>
      <c r="L249" s="402"/>
      <c r="M249" s="403"/>
      <c r="N249" s="401"/>
      <c r="O249" s="402"/>
      <c r="P249" s="402"/>
      <c r="Q249" s="402"/>
      <c r="R249" s="403"/>
      <c r="S249" s="401"/>
      <c r="T249" s="402"/>
      <c r="U249" s="402"/>
      <c r="V249" s="402"/>
      <c r="W249" s="403"/>
      <c r="X249" s="401"/>
      <c r="Y249" s="402"/>
      <c r="Z249" s="402"/>
      <c r="AA249" s="402"/>
      <c r="AB249" s="404"/>
      <c r="AC249" s="401"/>
      <c r="AD249" s="402"/>
      <c r="AE249" s="402"/>
      <c r="AF249" s="402"/>
      <c r="AG249" s="405"/>
      <c r="AH249" s="401"/>
      <c r="AI249" s="402"/>
      <c r="AJ249" s="402"/>
      <c r="AK249" s="402"/>
      <c r="AL249" s="403"/>
      <c r="AM249" s="401"/>
      <c r="AN249" s="402"/>
      <c r="AO249" s="402"/>
      <c r="AP249" s="402"/>
      <c r="AQ249" s="403"/>
      <c r="AR249" s="370"/>
    </row>
    <row r="250" spans="1:44" ht="17.25">
      <c r="A250" s="1654"/>
      <c r="B250" s="1646"/>
      <c r="C250" s="40" t="s">
        <v>44</v>
      </c>
      <c r="D250" s="251">
        <f t="shared" ref="D250:E260" si="224">SUM(I250+N250+S250+X250+AC250+AH250+AM250)</f>
        <v>0</v>
      </c>
      <c r="E250" s="268">
        <f t="shared" si="224"/>
        <v>0</v>
      </c>
      <c r="F250" s="534">
        <f t="shared" ref="F250:F260" si="225">G250+H250</f>
        <v>0</v>
      </c>
      <c r="G250" s="534">
        <f t="shared" si="223"/>
        <v>0</v>
      </c>
      <c r="H250" s="533">
        <f t="shared" si="223"/>
        <v>0</v>
      </c>
      <c r="I250" s="620"/>
      <c r="J250" s="621"/>
      <c r="K250" s="621"/>
      <c r="L250" s="621"/>
      <c r="M250" s="622"/>
      <c r="N250" s="620"/>
      <c r="O250" s="621"/>
      <c r="P250" s="621"/>
      <c r="Q250" s="621"/>
      <c r="R250" s="622"/>
      <c r="S250" s="620"/>
      <c r="T250" s="621"/>
      <c r="U250" s="621"/>
      <c r="V250" s="621"/>
      <c r="W250" s="622"/>
      <c r="X250" s="620"/>
      <c r="Y250" s="621"/>
      <c r="Z250" s="621"/>
      <c r="AA250" s="621"/>
      <c r="AB250" s="622"/>
      <c r="AC250" s="620"/>
      <c r="AD250" s="621"/>
      <c r="AE250" s="621"/>
      <c r="AF250" s="621"/>
      <c r="AG250" s="623"/>
      <c r="AH250" s="620"/>
      <c r="AI250" s="621"/>
      <c r="AJ250" s="621"/>
      <c r="AK250" s="621"/>
      <c r="AL250" s="622"/>
      <c r="AM250" s="620"/>
      <c r="AN250" s="621"/>
      <c r="AO250" s="621"/>
      <c r="AP250" s="621"/>
      <c r="AQ250" s="622"/>
      <c r="AR250" s="371"/>
    </row>
    <row r="251" spans="1:44" ht="17.25">
      <c r="A251" s="1654"/>
      <c r="B251" s="1647" t="s">
        <v>71</v>
      </c>
      <c r="C251" s="54" t="s">
        <v>43</v>
      </c>
      <c r="D251" s="324">
        <f t="shared" si="224"/>
        <v>0</v>
      </c>
      <c r="E251" s="535">
        <f t="shared" si="224"/>
        <v>0</v>
      </c>
      <c r="F251" s="535">
        <f t="shared" si="225"/>
        <v>0</v>
      </c>
      <c r="G251" s="535">
        <f t="shared" si="223"/>
        <v>0</v>
      </c>
      <c r="H251" s="536">
        <f t="shared" si="223"/>
        <v>0</v>
      </c>
      <c r="I251" s="625"/>
      <c r="J251" s="626"/>
      <c r="K251" s="626"/>
      <c r="L251" s="626"/>
      <c r="M251" s="404"/>
      <c r="N251" s="625"/>
      <c r="O251" s="626"/>
      <c r="P251" s="626"/>
      <c r="Q251" s="626"/>
      <c r="R251" s="404"/>
      <c r="S251" s="625"/>
      <c r="T251" s="626"/>
      <c r="U251" s="626"/>
      <c r="V251" s="626"/>
      <c r="W251" s="404"/>
      <c r="X251" s="625"/>
      <c r="Y251" s="626"/>
      <c r="Z251" s="626"/>
      <c r="AA251" s="626"/>
      <c r="AB251" s="404"/>
      <c r="AC251" s="625"/>
      <c r="AD251" s="626"/>
      <c r="AE251" s="626"/>
      <c r="AF251" s="626"/>
      <c r="AG251" s="627"/>
      <c r="AH251" s="625"/>
      <c r="AI251" s="626"/>
      <c r="AJ251" s="626"/>
      <c r="AK251" s="626"/>
      <c r="AL251" s="404"/>
      <c r="AM251" s="625"/>
      <c r="AN251" s="626"/>
      <c r="AO251" s="626"/>
      <c r="AP251" s="626"/>
      <c r="AQ251" s="404"/>
      <c r="AR251" s="601"/>
    </row>
    <row r="252" spans="1:44" ht="17.25">
      <c r="A252" s="1654"/>
      <c r="B252" s="1646"/>
      <c r="C252" s="40" t="s">
        <v>44</v>
      </c>
      <c r="D252" s="279">
        <f t="shared" si="224"/>
        <v>0</v>
      </c>
      <c r="E252" s="513">
        <f t="shared" si="224"/>
        <v>0</v>
      </c>
      <c r="F252" s="525">
        <f t="shared" si="225"/>
        <v>0</v>
      </c>
      <c r="G252" s="525">
        <f t="shared" si="223"/>
        <v>0</v>
      </c>
      <c r="H252" s="526">
        <f t="shared" si="223"/>
        <v>0</v>
      </c>
      <c r="I252" s="628"/>
      <c r="J252" s="629"/>
      <c r="K252" s="629"/>
      <c r="L252" s="629"/>
      <c r="M252" s="630"/>
      <c r="N252" s="628"/>
      <c r="O252" s="629"/>
      <c r="P252" s="629"/>
      <c r="Q252" s="629"/>
      <c r="R252" s="630"/>
      <c r="S252" s="628"/>
      <c r="T252" s="629"/>
      <c r="U252" s="629"/>
      <c r="V252" s="629"/>
      <c r="W252" s="630"/>
      <c r="X252" s="628"/>
      <c r="Y252" s="629"/>
      <c r="Z252" s="629"/>
      <c r="AA252" s="629"/>
      <c r="AB252" s="630"/>
      <c r="AC252" s="628"/>
      <c r="AD252" s="629"/>
      <c r="AE252" s="629"/>
      <c r="AF252" s="629"/>
      <c r="AG252" s="631"/>
      <c r="AH252" s="628"/>
      <c r="AI252" s="629"/>
      <c r="AJ252" s="629"/>
      <c r="AK252" s="629"/>
      <c r="AL252" s="630"/>
      <c r="AM252" s="628"/>
      <c r="AN252" s="629"/>
      <c r="AO252" s="629"/>
      <c r="AP252" s="629"/>
      <c r="AQ252" s="630"/>
      <c r="AR252" s="519"/>
    </row>
    <row r="253" spans="1:44" ht="17.25">
      <c r="A253" s="1654"/>
      <c r="B253" s="1647" t="s">
        <v>72</v>
      </c>
      <c r="C253" s="54" t="s">
        <v>43</v>
      </c>
      <c r="D253" s="242">
        <f t="shared" si="224"/>
        <v>0</v>
      </c>
      <c r="E253" s="259">
        <f t="shared" si="224"/>
        <v>0</v>
      </c>
      <c r="F253" s="259">
        <f t="shared" si="225"/>
        <v>0</v>
      </c>
      <c r="G253" s="259">
        <f t="shared" si="223"/>
        <v>0</v>
      </c>
      <c r="H253" s="258">
        <f t="shared" si="223"/>
        <v>0</v>
      </c>
      <c r="I253" s="401"/>
      <c r="J253" s="402"/>
      <c r="K253" s="402"/>
      <c r="L253" s="402"/>
      <c r="M253" s="403"/>
      <c r="N253" s="401"/>
      <c r="O253" s="402"/>
      <c r="P253" s="402"/>
      <c r="Q253" s="402"/>
      <c r="R253" s="403"/>
      <c r="S253" s="401"/>
      <c r="T253" s="402"/>
      <c r="U253" s="402"/>
      <c r="V253" s="402"/>
      <c r="W253" s="403"/>
      <c r="X253" s="401"/>
      <c r="Y253" s="402"/>
      <c r="Z253" s="402"/>
      <c r="AA253" s="402"/>
      <c r="AB253" s="403"/>
      <c r="AC253" s="401"/>
      <c r="AD253" s="402"/>
      <c r="AE253" s="402"/>
      <c r="AF253" s="402"/>
      <c r="AG253" s="403"/>
      <c r="AH253" s="401"/>
      <c r="AI253" s="402"/>
      <c r="AJ253" s="402"/>
      <c r="AK253" s="402"/>
      <c r="AL253" s="403"/>
      <c r="AM253" s="401"/>
      <c r="AN253" s="402"/>
      <c r="AO253" s="402"/>
      <c r="AP253" s="402"/>
      <c r="AQ253" s="403"/>
      <c r="AR253" s="716"/>
    </row>
    <row r="254" spans="1:44" ht="17.25">
      <c r="A254" s="1654"/>
      <c r="B254" s="1646"/>
      <c r="C254" s="40" t="s">
        <v>44</v>
      </c>
      <c r="D254" s="251">
        <f t="shared" si="224"/>
        <v>0</v>
      </c>
      <c r="E254" s="268">
        <f t="shared" si="224"/>
        <v>0</v>
      </c>
      <c r="F254" s="534">
        <f t="shared" si="225"/>
        <v>0</v>
      </c>
      <c r="G254" s="534">
        <f t="shared" si="223"/>
        <v>0</v>
      </c>
      <c r="H254" s="533">
        <f t="shared" si="223"/>
        <v>0</v>
      </c>
      <c r="I254" s="620"/>
      <c r="J254" s="621"/>
      <c r="K254" s="621"/>
      <c r="L254" s="621"/>
      <c r="M254" s="622"/>
      <c r="N254" s="620"/>
      <c r="O254" s="621"/>
      <c r="P254" s="621"/>
      <c r="Q254" s="621"/>
      <c r="R254" s="622"/>
      <c r="S254" s="620"/>
      <c r="T254" s="621"/>
      <c r="U254" s="621"/>
      <c r="V254" s="621"/>
      <c r="W254" s="622"/>
      <c r="X254" s="620"/>
      <c r="Y254" s="621"/>
      <c r="Z254" s="621"/>
      <c r="AA254" s="621"/>
      <c r="AB254" s="622"/>
      <c r="AC254" s="620"/>
      <c r="AD254" s="621"/>
      <c r="AE254" s="621"/>
      <c r="AF254" s="621"/>
      <c r="AG254" s="622"/>
      <c r="AH254" s="620"/>
      <c r="AI254" s="621"/>
      <c r="AJ254" s="621"/>
      <c r="AK254" s="621"/>
      <c r="AL254" s="622"/>
      <c r="AM254" s="620"/>
      <c r="AN254" s="621"/>
      <c r="AO254" s="621"/>
      <c r="AP254" s="621"/>
      <c r="AQ254" s="622"/>
      <c r="AR254" s="717"/>
    </row>
    <row r="255" spans="1:44" ht="17.25">
      <c r="A255" s="1654"/>
      <c r="B255" s="1647" t="s">
        <v>73</v>
      </c>
      <c r="C255" s="54" t="s">
        <v>43</v>
      </c>
      <c r="D255" s="324">
        <f t="shared" si="224"/>
        <v>0</v>
      </c>
      <c r="E255" s="535">
        <f t="shared" si="224"/>
        <v>0</v>
      </c>
      <c r="F255" s="535">
        <f t="shared" si="225"/>
        <v>0</v>
      </c>
      <c r="G255" s="535">
        <f t="shared" si="223"/>
        <v>0</v>
      </c>
      <c r="H255" s="536">
        <f t="shared" si="223"/>
        <v>0</v>
      </c>
      <c r="I255" s="625"/>
      <c r="J255" s="626"/>
      <c r="K255" s="626"/>
      <c r="L255" s="626"/>
      <c r="M255" s="404"/>
      <c r="N255" s="625"/>
      <c r="O255" s="626"/>
      <c r="P255" s="626"/>
      <c r="Q255" s="626"/>
      <c r="R255" s="404"/>
      <c r="S255" s="625"/>
      <c r="T255" s="626"/>
      <c r="U255" s="626"/>
      <c r="V255" s="626"/>
      <c r="W255" s="404"/>
      <c r="X255" s="625"/>
      <c r="Y255" s="626"/>
      <c r="Z255" s="626"/>
      <c r="AA255" s="626"/>
      <c r="AB255" s="404"/>
      <c r="AC255" s="625"/>
      <c r="AD255" s="626"/>
      <c r="AE255" s="626"/>
      <c r="AF255" s="626"/>
      <c r="AG255" s="404"/>
      <c r="AH255" s="625"/>
      <c r="AI255" s="626"/>
      <c r="AJ255" s="626"/>
      <c r="AK255" s="626"/>
      <c r="AL255" s="404"/>
      <c r="AM255" s="625"/>
      <c r="AN255" s="626"/>
      <c r="AO255" s="626"/>
      <c r="AP255" s="626"/>
      <c r="AQ255" s="404"/>
      <c r="AR255" s="718"/>
    </row>
    <row r="256" spans="1:44" ht="17.25">
      <c r="A256" s="1654"/>
      <c r="B256" s="1646"/>
      <c r="C256" s="40" t="s">
        <v>44</v>
      </c>
      <c r="D256" s="279">
        <f t="shared" si="224"/>
        <v>0</v>
      </c>
      <c r="E256" s="513">
        <f t="shared" si="224"/>
        <v>0</v>
      </c>
      <c r="F256" s="525">
        <f t="shared" si="225"/>
        <v>0</v>
      </c>
      <c r="G256" s="525">
        <f t="shared" si="223"/>
        <v>0</v>
      </c>
      <c r="H256" s="526">
        <f t="shared" si="223"/>
        <v>0</v>
      </c>
      <c r="I256" s="628"/>
      <c r="J256" s="629"/>
      <c r="K256" s="629"/>
      <c r="L256" s="629"/>
      <c r="M256" s="630"/>
      <c r="N256" s="628"/>
      <c r="O256" s="629"/>
      <c r="P256" s="629"/>
      <c r="Q256" s="629"/>
      <c r="R256" s="630"/>
      <c r="S256" s="628"/>
      <c r="T256" s="629"/>
      <c r="U256" s="629"/>
      <c r="V256" s="629"/>
      <c r="W256" s="630"/>
      <c r="X256" s="628"/>
      <c r="Y256" s="629"/>
      <c r="Z256" s="629"/>
      <c r="AA256" s="629"/>
      <c r="AB256" s="630"/>
      <c r="AC256" s="628"/>
      <c r="AD256" s="629"/>
      <c r="AE256" s="629"/>
      <c r="AF256" s="629"/>
      <c r="AG256" s="630"/>
      <c r="AH256" s="628"/>
      <c r="AI256" s="629"/>
      <c r="AJ256" s="629"/>
      <c r="AK256" s="629"/>
      <c r="AL256" s="630"/>
      <c r="AM256" s="628"/>
      <c r="AN256" s="629"/>
      <c r="AO256" s="629"/>
      <c r="AP256" s="629"/>
      <c r="AQ256" s="630"/>
      <c r="AR256" s="719"/>
    </row>
    <row r="257" spans="1:44" ht="17.25">
      <c r="A257" s="1654"/>
      <c r="B257" s="1647" t="s">
        <v>74</v>
      </c>
      <c r="C257" s="54" t="s">
        <v>43</v>
      </c>
      <c r="D257" s="324">
        <f t="shared" si="224"/>
        <v>0</v>
      </c>
      <c r="E257" s="535">
        <f t="shared" si="224"/>
        <v>0</v>
      </c>
      <c r="F257" s="259">
        <f t="shared" si="225"/>
        <v>0</v>
      </c>
      <c r="G257" s="259">
        <f t="shared" si="223"/>
        <v>0</v>
      </c>
      <c r="H257" s="258">
        <f t="shared" si="223"/>
        <v>0</v>
      </c>
      <c r="I257" s="401"/>
      <c r="J257" s="402"/>
      <c r="K257" s="402"/>
      <c r="L257" s="402"/>
      <c r="M257" s="403"/>
      <c r="N257" s="401"/>
      <c r="O257" s="402"/>
      <c r="P257" s="402"/>
      <c r="Q257" s="402"/>
      <c r="R257" s="403"/>
      <c r="S257" s="401"/>
      <c r="T257" s="402"/>
      <c r="U257" s="402"/>
      <c r="V257" s="402"/>
      <c r="W257" s="403"/>
      <c r="X257" s="401"/>
      <c r="Y257" s="402"/>
      <c r="Z257" s="402"/>
      <c r="AA257" s="402"/>
      <c r="AB257" s="403"/>
      <c r="AC257" s="401"/>
      <c r="AD257" s="402"/>
      <c r="AE257" s="402"/>
      <c r="AF257" s="402"/>
      <c r="AG257" s="403"/>
      <c r="AH257" s="401"/>
      <c r="AI257" s="402"/>
      <c r="AJ257" s="402"/>
      <c r="AK257" s="402"/>
      <c r="AL257" s="403"/>
      <c r="AM257" s="401"/>
      <c r="AN257" s="402"/>
      <c r="AO257" s="402"/>
      <c r="AP257" s="402"/>
      <c r="AQ257" s="403"/>
      <c r="AR257" s="716"/>
    </row>
    <row r="258" spans="1:44" ht="17.25">
      <c r="A258" s="1654"/>
      <c r="B258" s="1646"/>
      <c r="C258" s="40" t="s">
        <v>44</v>
      </c>
      <c r="D258" s="279">
        <f t="shared" si="224"/>
        <v>0</v>
      </c>
      <c r="E258" s="513">
        <f t="shared" si="224"/>
        <v>0</v>
      </c>
      <c r="F258" s="513">
        <f t="shared" si="225"/>
        <v>0</v>
      </c>
      <c r="G258" s="513">
        <f t="shared" si="223"/>
        <v>0</v>
      </c>
      <c r="H258" s="514">
        <f t="shared" si="223"/>
        <v>0</v>
      </c>
      <c r="I258" s="628"/>
      <c r="J258" s="629"/>
      <c r="K258" s="629"/>
      <c r="L258" s="629"/>
      <c r="M258" s="630"/>
      <c r="N258" s="628"/>
      <c r="O258" s="629"/>
      <c r="P258" s="629"/>
      <c r="Q258" s="629"/>
      <c r="R258" s="630"/>
      <c r="S258" s="628"/>
      <c r="T258" s="629"/>
      <c r="U258" s="629"/>
      <c r="V258" s="629"/>
      <c r="W258" s="630"/>
      <c r="X258" s="628"/>
      <c r="Y258" s="629"/>
      <c r="Z258" s="629"/>
      <c r="AA258" s="629"/>
      <c r="AB258" s="630"/>
      <c r="AC258" s="628"/>
      <c r="AD258" s="629"/>
      <c r="AE258" s="629"/>
      <c r="AF258" s="629"/>
      <c r="AG258" s="630"/>
      <c r="AH258" s="628"/>
      <c r="AI258" s="629"/>
      <c r="AJ258" s="629"/>
      <c r="AK258" s="629"/>
      <c r="AL258" s="630"/>
      <c r="AM258" s="628"/>
      <c r="AN258" s="629"/>
      <c r="AO258" s="629"/>
      <c r="AP258" s="629"/>
      <c r="AQ258" s="630"/>
      <c r="AR258" s="719"/>
    </row>
    <row r="259" spans="1:44" ht="17.25">
      <c r="A259" s="1654"/>
      <c r="B259" s="1648" t="s">
        <v>75</v>
      </c>
      <c r="C259" s="54" t="s">
        <v>43</v>
      </c>
      <c r="D259" s="242">
        <f t="shared" si="224"/>
        <v>0</v>
      </c>
      <c r="E259" s="259">
        <f t="shared" si="224"/>
        <v>0</v>
      </c>
      <c r="F259" s="259">
        <f t="shared" si="225"/>
        <v>0</v>
      </c>
      <c r="G259" s="259">
        <f t="shared" si="223"/>
        <v>0</v>
      </c>
      <c r="H259" s="258">
        <f t="shared" si="223"/>
        <v>0</v>
      </c>
      <c r="I259" s="401"/>
      <c r="J259" s="402"/>
      <c r="K259" s="402"/>
      <c r="L259" s="402"/>
      <c r="M259" s="403"/>
      <c r="N259" s="401"/>
      <c r="O259" s="402"/>
      <c r="P259" s="402"/>
      <c r="Q259" s="402"/>
      <c r="R259" s="403"/>
      <c r="S259" s="401"/>
      <c r="T259" s="402"/>
      <c r="U259" s="402"/>
      <c r="V259" s="402"/>
      <c r="W259" s="403"/>
      <c r="X259" s="401"/>
      <c r="Y259" s="402"/>
      <c r="Z259" s="402"/>
      <c r="AA259" s="402"/>
      <c r="AB259" s="403"/>
      <c r="AC259" s="401"/>
      <c r="AD259" s="402"/>
      <c r="AE259" s="402"/>
      <c r="AF259" s="402"/>
      <c r="AG259" s="403"/>
      <c r="AH259" s="401"/>
      <c r="AI259" s="402"/>
      <c r="AJ259" s="402"/>
      <c r="AK259" s="402"/>
      <c r="AL259" s="403"/>
      <c r="AM259" s="401"/>
      <c r="AN259" s="402"/>
      <c r="AO259" s="402"/>
      <c r="AP259" s="402"/>
      <c r="AQ259" s="403"/>
      <c r="AR259" s="716"/>
    </row>
    <row r="260" spans="1:44" ht="18" thickBot="1">
      <c r="A260" s="1655"/>
      <c r="B260" s="1649"/>
      <c r="C260" s="45" t="s">
        <v>44</v>
      </c>
      <c r="D260" s="251">
        <f t="shared" si="224"/>
        <v>0</v>
      </c>
      <c r="E260" s="268">
        <f t="shared" si="224"/>
        <v>0</v>
      </c>
      <c r="F260" s="259">
        <f t="shared" si="225"/>
        <v>0</v>
      </c>
      <c r="G260" s="259">
        <f t="shared" si="223"/>
        <v>0</v>
      </c>
      <c r="H260" s="258">
        <f t="shared" si="223"/>
        <v>0</v>
      </c>
      <c r="I260" s="406"/>
      <c r="J260" s="407"/>
      <c r="K260" s="407"/>
      <c r="L260" s="407"/>
      <c r="M260" s="408"/>
      <c r="N260" s="406"/>
      <c r="O260" s="407"/>
      <c r="P260" s="407"/>
      <c r="Q260" s="407"/>
      <c r="R260" s="408"/>
      <c r="S260" s="406"/>
      <c r="T260" s="407"/>
      <c r="U260" s="409"/>
      <c r="V260" s="407"/>
      <c r="W260" s="408"/>
      <c r="X260" s="406"/>
      <c r="Y260" s="407"/>
      <c r="Z260" s="407"/>
      <c r="AA260" s="407"/>
      <c r="AB260" s="408"/>
      <c r="AC260" s="406"/>
      <c r="AD260" s="407"/>
      <c r="AE260" s="407"/>
      <c r="AF260" s="407"/>
      <c r="AG260" s="408"/>
      <c r="AH260" s="406"/>
      <c r="AI260" s="407"/>
      <c r="AJ260" s="407"/>
      <c r="AK260" s="407"/>
      <c r="AL260" s="408"/>
      <c r="AM260" s="406"/>
      <c r="AN260" s="407"/>
      <c r="AO260" s="407"/>
      <c r="AP260" s="407"/>
      <c r="AQ260" s="408"/>
      <c r="AR260" s="720"/>
    </row>
    <row r="261" spans="1:44" ht="17.25">
      <c r="A261" s="1661" t="s">
        <v>76</v>
      </c>
      <c r="B261" s="1663" t="s">
        <v>77</v>
      </c>
      <c r="C261" s="55" t="s">
        <v>78</v>
      </c>
      <c r="D261" s="222">
        <f t="shared" ref="D261:E264" si="226">SUM(I261,N261,S261,X261,AC261,AH261,AM261)</f>
        <v>569.76</v>
      </c>
      <c r="E261" s="223">
        <f t="shared" si="226"/>
        <v>562.32999999999993</v>
      </c>
      <c r="F261" s="223">
        <f>SUM(G261:H261)</f>
        <v>40384.9</v>
      </c>
      <c r="G261" s="223">
        <f>SUM(L261,Q261,V261,AA261,AF261,AK261,AP261)</f>
        <v>22391.4</v>
      </c>
      <c r="H261" s="286">
        <f>SUM(M261,R261,W261,AB261,AG261,AL261,AQ261)</f>
        <v>17993.5</v>
      </c>
      <c r="I261" s="225">
        <f t="shared" ref="I261:R262" si="227">SUM(I263,I277,I291,I305,I319,I333,I347,I361)</f>
        <v>11</v>
      </c>
      <c r="J261" s="226">
        <f t="shared" si="227"/>
        <v>11</v>
      </c>
      <c r="K261" s="226">
        <f t="shared" si="227"/>
        <v>2894</v>
      </c>
      <c r="L261" s="226">
        <f t="shared" si="227"/>
        <v>2401</v>
      </c>
      <c r="M261" s="287">
        <f t="shared" si="227"/>
        <v>493</v>
      </c>
      <c r="N261" s="225">
        <f t="shared" si="227"/>
        <v>122</v>
      </c>
      <c r="O261" s="226">
        <f t="shared" si="227"/>
        <v>122</v>
      </c>
      <c r="P261" s="226">
        <f t="shared" si="227"/>
        <v>3422.24</v>
      </c>
      <c r="Q261" s="226">
        <f t="shared" si="227"/>
        <v>3246.55</v>
      </c>
      <c r="R261" s="287">
        <f t="shared" si="227"/>
        <v>175.69</v>
      </c>
      <c r="S261" s="225">
        <f>SUM(S263,S277,S291,S305,S319,S333,S347,S361)</f>
        <v>203</v>
      </c>
      <c r="T261" s="226">
        <f>SUM(T263,T277,T291,T305,T319,T333,T347,T361)</f>
        <v>203</v>
      </c>
      <c r="U261" s="226">
        <f t="shared" ref="U261:AR262" si="228">SUM(U263,U277,U291,U305,U319,U333,U347,U361)</f>
        <v>6296</v>
      </c>
      <c r="V261" s="226">
        <f t="shared" si="228"/>
        <v>5060</v>
      </c>
      <c r="W261" s="287">
        <f t="shared" si="228"/>
        <v>1236</v>
      </c>
      <c r="X261" s="225">
        <f t="shared" si="228"/>
        <v>216.7</v>
      </c>
      <c r="Y261" s="226">
        <f t="shared" si="228"/>
        <v>209.27</v>
      </c>
      <c r="Z261" s="226">
        <f t="shared" si="228"/>
        <v>25693.66</v>
      </c>
      <c r="AA261" s="226">
        <f t="shared" si="228"/>
        <v>10267.85</v>
      </c>
      <c r="AB261" s="287">
        <f t="shared" si="228"/>
        <v>15425.81</v>
      </c>
      <c r="AC261" s="225">
        <f t="shared" si="228"/>
        <v>3.06</v>
      </c>
      <c r="AD261" s="226">
        <f t="shared" si="228"/>
        <v>3.06</v>
      </c>
      <c r="AE261" s="226">
        <f t="shared" si="228"/>
        <v>605</v>
      </c>
      <c r="AF261" s="226">
        <f t="shared" si="228"/>
        <v>605</v>
      </c>
      <c r="AG261" s="287">
        <f t="shared" si="228"/>
        <v>0</v>
      </c>
      <c r="AH261" s="225">
        <f t="shared" si="228"/>
        <v>14</v>
      </c>
      <c r="AI261" s="226">
        <f t="shared" si="228"/>
        <v>14</v>
      </c>
      <c r="AJ261" s="226">
        <f t="shared" si="228"/>
        <v>1473</v>
      </c>
      <c r="AK261" s="226">
        <f t="shared" si="228"/>
        <v>810</v>
      </c>
      <c r="AL261" s="287">
        <f t="shared" si="228"/>
        <v>663</v>
      </c>
      <c r="AM261" s="225">
        <f t="shared" si="228"/>
        <v>0</v>
      </c>
      <c r="AN261" s="226">
        <f t="shared" si="228"/>
        <v>0</v>
      </c>
      <c r="AO261" s="226">
        <f t="shared" si="228"/>
        <v>1</v>
      </c>
      <c r="AP261" s="226">
        <f t="shared" si="228"/>
        <v>1</v>
      </c>
      <c r="AQ261" s="227">
        <f t="shared" si="228"/>
        <v>0</v>
      </c>
      <c r="AR261" s="317">
        <f t="shared" si="228"/>
        <v>5584</v>
      </c>
    </row>
    <row r="262" spans="1:44" ht="18" thickBot="1">
      <c r="A262" s="1662"/>
      <c r="B262" s="1649"/>
      <c r="C262" s="45" t="s">
        <v>47</v>
      </c>
      <c r="D262" s="288">
        <f t="shared" si="226"/>
        <v>407.33</v>
      </c>
      <c r="E262" s="229">
        <f t="shared" si="226"/>
        <v>400.33</v>
      </c>
      <c r="F262" s="229">
        <f>SUM(G262:H262)</f>
        <v>36559.9</v>
      </c>
      <c r="G262" s="229">
        <f>SUM(L262,Q262,V262,AA262,AF262,AK262,AP262)</f>
        <v>19852.400000000001</v>
      </c>
      <c r="H262" s="289">
        <f>SUM(M262,R262,W262,AB262,AG262,AL262,AQ262)</f>
        <v>16707.5</v>
      </c>
      <c r="I262" s="231">
        <f t="shared" si="227"/>
        <v>11</v>
      </c>
      <c r="J262" s="232">
        <f t="shared" si="227"/>
        <v>11</v>
      </c>
      <c r="K262" s="232">
        <f t="shared" si="227"/>
        <v>2894</v>
      </c>
      <c r="L262" s="232">
        <f t="shared" si="227"/>
        <v>2401</v>
      </c>
      <c r="M262" s="290">
        <f t="shared" si="227"/>
        <v>493</v>
      </c>
      <c r="N262" s="231">
        <f t="shared" si="227"/>
        <v>48</v>
      </c>
      <c r="O262" s="232">
        <f t="shared" si="227"/>
        <v>48</v>
      </c>
      <c r="P262" s="232">
        <f t="shared" si="227"/>
        <v>1737.24</v>
      </c>
      <c r="Q262" s="232">
        <f t="shared" si="227"/>
        <v>1610.55</v>
      </c>
      <c r="R262" s="290">
        <f>SUM(R264,R278,R292,R306,R320,R334,R348,R362)</f>
        <v>126.69</v>
      </c>
      <c r="S262" s="231">
        <f>SUM(S264,S278,S292,S306,S320,S334,S348,S362)</f>
        <v>115</v>
      </c>
      <c r="T262" s="232">
        <f>SUM(T264,T278,T292,T306,T320,T334,T348,T362)</f>
        <v>115</v>
      </c>
      <c r="U262" s="232">
        <f t="shared" si="228"/>
        <v>5534</v>
      </c>
      <c r="V262" s="232">
        <f t="shared" si="228"/>
        <v>4567</v>
      </c>
      <c r="W262" s="290">
        <f t="shared" si="228"/>
        <v>967</v>
      </c>
      <c r="X262" s="231">
        <f t="shared" si="228"/>
        <v>216.27</v>
      </c>
      <c r="Y262" s="232">
        <f t="shared" si="228"/>
        <v>209.27</v>
      </c>
      <c r="Z262" s="232">
        <f t="shared" si="228"/>
        <v>24549.66</v>
      </c>
      <c r="AA262" s="232">
        <f t="shared" si="228"/>
        <v>9936.85</v>
      </c>
      <c r="AB262" s="290">
        <f t="shared" si="228"/>
        <v>14612.81</v>
      </c>
      <c r="AC262" s="231">
        <f t="shared" si="228"/>
        <v>3.06</v>
      </c>
      <c r="AD262" s="232">
        <f t="shared" si="228"/>
        <v>3.06</v>
      </c>
      <c r="AE262" s="232">
        <f t="shared" si="228"/>
        <v>605</v>
      </c>
      <c r="AF262" s="232">
        <f t="shared" si="228"/>
        <v>605</v>
      </c>
      <c r="AG262" s="290">
        <f t="shared" si="228"/>
        <v>0</v>
      </c>
      <c r="AH262" s="231">
        <f t="shared" si="228"/>
        <v>14</v>
      </c>
      <c r="AI262" s="232">
        <f t="shared" si="228"/>
        <v>14</v>
      </c>
      <c r="AJ262" s="232">
        <f t="shared" si="228"/>
        <v>1239</v>
      </c>
      <c r="AK262" s="232">
        <f t="shared" si="228"/>
        <v>731</v>
      </c>
      <c r="AL262" s="290">
        <f t="shared" si="228"/>
        <v>508</v>
      </c>
      <c r="AM262" s="231">
        <f t="shared" si="228"/>
        <v>0</v>
      </c>
      <c r="AN262" s="232">
        <f t="shared" si="228"/>
        <v>0</v>
      </c>
      <c r="AO262" s="232">
        <f t="shared" si="228"/>
        <v>1</v>
      </c>
      <c r="AP262" s="232">
        <f t="shared" si="228"/>
        <v>1</v>
      </c>
      <c r="AQ262" s="233">
        <f t="shared" si="228"/>
        <v>0</v>
      </c>
      <c r="AR262" s="318">
        <f t="shared" si="228"/>
        <v>1097</v>
      </c>
    </row>
    <row r="263" spans="1:44" ht="17.25">
      <c r="A263" s="1650" t="s">
        <v>49</v>
      </c>
      <c r="B263" s="1645" t="s">
        <v>69</v>
      </c>
      <c r="C263" s="183" t="s">
        <v>43</v>
      </c>
      <c r="D263" s="234">
        <f t="shared" si="226"/>
        <v>120</v>
      </c>
      <c r="E263" s="323">
        <f t="shared" si="226"/>
        <v>120</v>
      </c>
      <c r="F263" s="323">
        <f>G263+H263</f>
        <v>10958</v>
      </c>
      <c r="G263" s="323">
        <f t="shared" ref="G263:H264" si="229">SUM(L263,Q263,V263,AA263,AF263,AK263,AP263)</f>
        <v>3434</v>
      </c>
      <c r="H263" s="235">
        <f t="shared" si="229"/>
        <v>7524</v>
      </c>
      <c r="I263" s="236">
        <f>SUM(I265,I267,I269,I271,I273,I275)</f>
        <v>0</v>
      </c>
      <c r="J263" s="237">
        <f>SUM(J265,J267,J269,J271,J273,J275)</f>
        <v>0</v>
      </c>
      <c r="K263" s="237">
        <f>L263+M263</f>
        <v>0</v>
      </c>
      <c r="L263" s="237">
        <f t="shared" ref="L263:M264" si="230">SUM(L265,L267,L269,L271,L273,L275)</f>
        <v>0</v>
      </c>
      <c r="M263" s="239">
        <f t="shared" si="230"/>
        <v>0</v>
      </c>
      <c r="N263" s="236">
        <f>SUM(N265,N267,N269,N271,N273,N275)</f>
        <v>8</v>
      </c>
      <c r="O263" s="237">
        <f>SUM(O265,O267,O269,O271,O273,O275)</f>
        <v>8</v>
      </c>
      <c r="P263" s="237">
        <f>Q263+R263</f>
        <v>238</v>
      </c>
      <c r="Q263" s="237">
        <f t="shared" ref="Q263:T264" si="231">SUM(Q265,Q267,Q269,Q271,Q273,Q275)</f>
        <v>204</v>
      </c>
      <c r="R263" s="238">
        <f t="shared" si="231"/>
        <v>34</v>
      </c>
      <c r="S263" s="236">
        <f>SUM(S265,S267,S269,S271,S273,S275)</f>
        <v>33</v>
      </c>
      <c r="T263" s="237">
        <f>SUM(T265,T267,T269,T271,T273,T275)</f>
        <v>33</v>
      </c>
      <c r="U263" s="237">
        <f>V263+W263</f>
        <v>301</v>
      </c>
      <c r="V263" s="237">
        <f t="shared" ref="V263:Y264" si="232">SUM(V265,V267,V269,V271,V273,V275)</f>
        <v>90</v>
      </c>
      <c r="W263" s="649">
        <f t="shared" si="232"/>
        <v>211</v>
      </c>
      <c r="X263" s="236">
        <f t="shared" si="232"/>
        <v>74</v>
      </c>
      <c r="Y263" s="237">
        <f t="shared" si="232"/>
        <v>74</v>
      </c>
      <c r="Z263" s="237">
        <f>AA263+AB263</f>
        <v>9567</v>
      </c>
      <c r="AA263" s="237">
        <f t="shared" ref="AA263:AD264" si="233">SUM(AA265,AA267,AA269,AA271,AA273,AA275)</f>
        <v>2356</v>
      </c>
      <c r="AB263" s="238">
        <f t="shared" si="233"/>
        <v>7211</v>
      </c>
      <c r="AC263" s="236">
        <f t="shared" si="233"/>
        <v>3</v>
      </c>
      <c r="AD263" s="237">
        <f t="shared" si="233"/>
        <v>3</v>
      </c>
      <c r="AE263" s="237">
        <f>AF263+AG263</f>
        <v>594</v>
      </c>
      <c r="AF263" s="237">
        <f t="shared" ref="AF263:AI264" si="234">SUM(AF265,AF267,AF269,AF271,AF273,AF275)</f>
        <v>594</v>
      </c>
      <c r="AG263" s="239">
        <f t="shared" si="234"/>
        <v>0</v>
      </c>
      <c r="AH263" s="236">
        <f t="shared" si="234"/>
        <v>2</v>
      </c>
      <c r="AI263" s="237">
        <f t="shared" si="234"/>
        <v>2</v>
      </c>
      <c r="AJ263" s="237">
        <f>AK263+AL263</f>
        <v>258</v>
      </c>
      <c r="AK263" s="237">
        <f t="shared" ref="AK263:AN264" si="235">SUM(AK265,AK267,AK269,AK271,AK273,AK275)</f>
        <v>190</v>
      </c>
      <c r="AL263" s="238">
        <f t="shared" si="235"/>
        <v>68</v>
      </c>
      <c r="AM263" s="236">
        <f t="shared" si="235"/>
        <v>0</v>
      </c>
      <c r="AN263" s="237">
        <f t="shared" si="235"/>
        <v>0</v>
      </c>
      <c r="AO263" s="237">
        <f>AP263+AQ263</f>
        <v>0</v>
      </c>
      <c r="AP263" s="237">
        <f t="shared" ref="AP263:AR264" si="236">SUM(AP265,AP267,AP269,AP271,AP273,AP275)</f>
        <v>0</v>
      </c>
      <c r="AQ263" s="239">
        <f t="shared" si="236"/>
        <v>0</v>
      </c>
      <c r="AR263" s="368">
        <f t="shared" si="236"/>
        <v>0</v>
      </c>
    </row>
    <row r="264" spans="1:44" ht="17.25">
      <c r="A264" s="1651"/>
      <c r="B264" s="1646"/>
      <c r="C264" s="40" t="s">
        <v>44</v>
      </c>
      <c r="D264" s="240">
        <f t="shared" si="226"/>
        <v>87</v>
      </c>
      <c r="E264" s="216">
        <f t="shared" si="226"/>
        <v>87</v>
      </c>
      <c r="F264" s="216">
        <f>G264+H264</f>
        <v>10657</v>
      </c>
      <c r="G264" s="216">
        <f t="shared" si="229"/>
        <v>3344</v>
      </c>
      <c r="H264" s="558">
        <f t="shared" si="229"/>
        <v>7313</v>
      </c>
      <c r="I264" s="212">
        <f>SUM(I266,I268,I270,I272,I274,I276)</f>
        <v>0</v>
      </c>
      <c r="J264" s="211">
        <f>SUM(J266,J268,J270,J272,J274,J276)</f>
        <v>0</v>
      </c>
      <c r="K264" s="211">
        <f>L264+M264</f>
        <v>0</v>
      </c>
      <c r="L264" s="211">
        <f t="shared" si="230"/>
        <v>0</v>
      </c>
      <c r="M264" s="213">
        <f t="shared" si="230"/>
        <v>0</v>
      </c>
      <c r="N264" s="212">
        <f>SUM(N266,N268,N270,N272,N274,N276)</f>
        <v>8</v>
      </c>
      <c r="O264" s="211">
        <f>SUM(O266,O268,O270,O272,O274,O276)</f>
        <v>8</v>
      </c>
      <c r="P264" s="211">
        <f>Q264+R264</f>
        <v>238</v>
      </c>
      <c r="Q264" s="211">
        <f t="shared" si="231"/>
        <v>204</v>
      </c>
      <c r="R264" s="217">
        <f t="shared" si="231"/>
        <v>34</v>
      </c>
      <c r="S264" s="212">
        <f t="shared" si="231"/>
        <v>0</v>
      </c>
      <c r="T264" s="211">
        <f t="shared" si="231"/>
        <v>0</v>
      </c>
      <c r="U264" s="211">
        <f>V264+W264</f>
        <v>0</v>
      </c>
      <c r="V264" s="211">
        <f t="shared" si="232"/>
        <v>0</v>
      </c>
      <c r="W264" s="311">
        <f t="shared" si="232"/>
        <v>0</v>
      </c>
      <c r="X264" s="212">
        <f t="shared" si="232"/>
        <v>74</v>
      </c>
      <c r="Y264" s="211">
        <f t="shared" si="232"/>
        <v>74</v>
      </c>
      <c r="Z264" s="211">
        <f>AA264+AB264</f>
        <v>9567</v>
      </c>
      <c r="AA264" s="211">
        <f t="shared" si="233"/>
        <v>2356</v>
      </c>
      <c r="AB264" s="217">
        <f t="shared" si="233"/>
        <v>7211</v>
      </c>
      <c r="AC264" s="212">
        <f t="shared" si="233"/>
        <v>3</v>
      </c>
      <c r="AD264" s="211">
        <f t="shared" si="233"/>
        <v>3</v>
      </c>
      <c r="AE264" s="211">
        <f>AF264+AG264</f>
        <v>594</v>
      </c>
      <c r="AF264" s="211">
        <f t="shared" si="234"/>
        <v>594</v>
      </c>
      <c r="AG264" s="217">
        <f t="shared" si="234"/>
        <v>0</v>
      </c>
      <c r="AH264" s="212">
        <f t="shared" si="234"/>
        <v>2</v>
      </c>
      <c r="AI264" s="211">
        <f t="shared" si="234"/>
        <v>2</v>
      </c>
      <c r="AJ264" s="211">
        <f>AK264+AL264</f>
        <v>258</v>
      </c>
      <c r="AK264" s="211">
        <f t="shared" si="235"/>
        <v>190</v>
      </c>
      <c r="AL264" s="217">
        <f t="shared" si="235"/>
        <v>68</v>
      </c>
      <c r="AM264" s="212">
        <f t="shared" si="235"/>
        <v>0</v>
      </c>
      <c r="AN264" s="211">
        <f t="shared" si="235"/>
        <v>0</v>
      </c>
      <c r="AO264" s="211">
        <f>AP264+AQ264</f>
        <v>0</v>
      </c>
      <c r="AP264" s="211">
        <f t="shared" si="236"/>
        <v>0</v>
      </c>
      <c r="AQ264" s="213">
        <f t="shared" si="236"/>
        <v>0</v>
      </c>
      <c r="AR264" s="369">
        <f t="shared" si="236"/>
        <v>0</v>
      </c>
    </row>
    <row r="265" spans="1:44" ht="17.25">
      <c r="A265" s="1651"/>
      <c r="B265" s="1647" t="s">
        <v>70</v>
      </c>
      <c r="C265" s="54" t="s">
        <v>43</v>
      </c>
      <c r="D265" s="242">
        <f t="shared" ref="D265:E276" si="237">SUM(I265,N265,S265,X265,AC265,AH265,AM265)</f>
        <v>77</v>
      </c>
      <c r="E265" s="259">
        <f t="shared" si="237"/>
        <v>77</v>
      </c>
      <c r="F265" s="259">
        <f>G265+H265</f>
        <v>10126</v>
      </c>
      <c r="G265" s="259">
        <f t="shared" ref="G265:G276" si="238">SUM(L265+Q265+V265+AA265+AF265+AK265+AP265)</f>
        <v>2915</v>
      </c>
      <c r="H265" s="638">
        <f t="shared" ref="H265:H276" si="239">SUM(M265+R265+W265+AB265+AG265+AL265+AQ265)</f>
        <v>7211</v>
      </c>
      <c r="I265" s="478"/>
      <c r="J265" s="479"/>
      <c r="K265" s="479"/>
      <c r="L265" s="479"/>
      <c r="M265" s="480"/>
      <c r="N265" s="478"/>
      <c r="O265" s="479"/>
      <c r="P265" s="479"/>
      <c r="Q265" s="479"/>
      <c r="R265" s="480"/>
      <c r="S265" s="478"/>
      <c r="T265" s="479"/>
      <c r="U265" s="479"/>
      <c r="V265" s="479"/>
      <c r="W265" s="480"/>
      <c r="X265" s="478">
        <v>74</v>
      </c>
      <c r="Y265" s="479">
        <v>74</v>
      </c>
      <c r="Z265" s="479">
        <v>9567</v>
      </c>
      <c r="AA265" s="479">
        <v>2356</v>
      </c>
      <c r="AB265" s="480">
        <v>7211</v>
      </c>
      <c r="AC265" s="478">
        <v>3</v>
      </c>
      <c r="AD265" s="479">
        <v>3</v>
      </c>
      <c r="AE265" s="479">
        <v>559</v>
      </c>
      <c r="AF265" s="479">
        <v>559</v>
      </c>
      <c r="AG265" s="480"/>
      <c r="AH265" s="478"/>
      <c r="AI265" s="479"/>
      <c r="AJ265" s="479"/>
      <c r="AK265" s="479"/>
      <c r="AL265" s="480"/>
      <c r="AM265" s="478"/>
      <c r="AN265" s="479"/>
      <c r="AO265" s="479"/>
      <c r="AP265" s="479"/>
      <c r="AQ265" s="480"/>
      <c r="AR265" s="634"/>
    </row>
    <row r="266" spans="1:44" ht="17.25">
      <c r="A266" s="1651"/>
      <c r="B266" s="1646"/>
      <c r="C266" s="40" t="s">
        <v>44</v>
      </c>
      <c r="D266" s="279">
        <f t="shared" si="237"/>
        <v>77</v>
      </c>
      <c r="E266" s="513">
        <f t="shared" si="237"/>
        <v>77</v>
      </c>
      <c r="F266" s="525">
        <f t="shared" ref="F266:F276" si="240">G266+H266</f>
        <v>10126</v>
      </c>
      <c r="G266" s="525">
        <f t="shared" si="238"/>
        <v>2915</v>
      </c>
      <c r="H266" s="637">
        <f t="shared" si="239"/>
        <v>7211</v>
      </c>
      <c r="I266" s="515"/>
      <c r="J266" s="516"/>
      <c r="K266" s="516"/>
      <c r="L266" s="516"/>
      <c r="M266" s="517"/>
      <c r="N266" s="515"/>
      <c r="O266" s="516"/>
      <c r="P266" s="516"/>
      <c r="Q266" s="516"/>
      <c r="R266" s="517"/>
      <c r="S266" s="515"/>
      <c r="T266" s="516"/>
      <c r="U266" s="516"/>
      <c r="V266" s="516"/>
      <c r="W266" s="517"/>
      <c r="X266" s="515">
        <v>74</v>
      </c>
      <c r="Y266" s="516">
        <v>74</v>
      </c>
      <c r="Z266" s="516">
        <v>9567</v>
      </c>
      <c r="AA266" s="516">
        <v>2356</v>
      </c>
      <c r="AB266" s="517">
        <v>7211</v>
      </c>
      <c r="AC266" s="515">
        <v>3</v>
      </c>
      <c r="AD266" s="516">
        <v>3</v>
      </c>
      <c r="AE266" s="516">
        <v>559</v>
      </c>
      <c r="AF266" s="516">
        <v>559</v>
      </c>
      <c r="AG266" s="517"/>
      <c r="AH266" s="515"/>
      <c r="AI266" s="516"/>
      <c r="AJ266" s="516"/>
      <c r="AK266" s="516"/>
      <c r="AL266" s="517"/>
      <c r="AM266" s="515"/>
      <c r="AN266" s="516"/>
      <c r="AO266" s="516"/>
      <c r="AP266" s="516"/>
      <c r="AQ266" s="517"/>
      <c r="AR266" s="635"/>
    </row>
    <row r="267" spans="1:44" ht="17.25">
      <c r="A267" s="1651"/>
      <c r="B267" s="1647" t="s">
        <v>71</v>
      </c>
      <c r="C267" s="54" t="s">
        <v>43</v>
      </c>
      <c r="D267" s="242">
        <f t="shared" si="237"/>
        <v>0</v>
      </c>
      <c r="E267" s="259">
        <f t="shared" si="237"/>
        <v>0</v>
      </c>
      <c r="F267" s="259">
        <f t="shared" si="240"/>
        <v>0</v>
      </c>
      <c r="G267" s="259">
        <f t="shared" si="238"/>
        <v>0</v>
      </c>
      <c r="H267" s="638">
        <f t="shared" si="239"/>
        <v>0</v>
      </c>
      <c r="I267" s="372"/>
      <c r="J267" s="373"/>
      <c r="K267" s="373"/>
      <c r="L267" s="373"/>
      <c r="M267" s="374"/>
      <c r="N267" s="372"/>
      <c r="O267" s="373"/>
      <c r="P267" s="373"/>
      <c r="Q267" s="373"/>
      <c r="R267" s="374"/>
      <c r="S267" s="372"/>
      <c r="T267" s="373"/>
      <c r="U267" s="373"/>
      <c r="V267" s="373"/>
      <c r="W267" s="374"/>
      <c r="X267" s="372"/>
      <c r="Y267" s="373"/>
      <c r="Z267" s="373"/>
      <c r="AA267" s="373"/>
      <c r="AB267" s="374"/>
      <c r="AC267" s="372"/>
      <c r="AD267" s="373"/>
      <c r="AE267" s="373"/>
      <c r="AF267" s="373"/>
      <c r="AG267" s="374"/>
      <c r="AH267" s="372"/>
      <c r="AI267" s="373"/>
      <c r="AJ267" s="373"/>
      <c r="AK267" s="373"/>
      <c r="AL267" s="374"/>
      <c r="AM267" s="372"/>
      <c r="AN267" s="373"/>
      <c r="AO267" s="373"/>
      <c r="AP267" s="373"/>
      <c r="AQ267" s="374"/>
      <c r="AR267" s="644"/>
    </row>
    <row r="268" spans="1:44" ht="17.25">
      <c r="A268" s="1651"/>
      <c r="B268" s="1646"/>
      <c r="C268" s="40" t="s">
        <v>44</v>
      </c>
      <c r="D268" s="251">
        <f t="shared" si="237"/>
        <v>0</v>
      </c>
      <c r="E268" s="268">
        <f t="shared" si="237"/>
        <v>0</v>
      </c>
      <c r="F268" s="534">
        <f t="shared" si="240"/>
        <v>0</v>
      </c>
      <c r="G268" s="534">
        <f t="shared" si="238"/>
        <v>0</v>
      </c>
      <c r="H268" s="639">
        <f t="shared" si="239"/>
        <v>0</v>
      </c>
      <c r="I268" s="379"/>
      <c r="J268" s="380"/>
      <c r="K268" s="380"/>
      <c r="L268" s="380"/>
      <c r="M268" s="381"/>
      <c r="N268" s="379"/>
      <c r="O268" s="380"/>
      <c r="P268" s="380"/>
      <c r="Q268" s="380"/>
      <c r="R268" s="381"/>
      <c r="S268" s="379"/>
      <c r="T268" s="380"/>
      <c r="U268" s="380"/>
      <c r="V268" s="380"/>
      <c r="W268" s="381"/>
      <c r="X268" s="379"/>
      <c r="Y268" s="380"/>
      <c r="Z268" s="380"/>
      <c r="AA268" s="380"/>
      <c r="AB268" s="381"/>
      <c r="AC268" s="379"/>
      <c r="AD268" s="380"/>
      <c r="AE268" s="380"/>
      <c r="AF268" s="380"/>
      <c r="AG268" s="381"/>
      <c r="AH268" s="379"/>
      <c r="AI268" s="380"/>
      <c r="AJ268" s="380"/>
      <c r="AK268" s="380"/>
      <c r="AL268" s="381"/>
      <c r="AM268" s="379"/>
      <c r="AN268" s="380"/>
      <c r="AO268" s="380"/>
      <c r="AP268" s="380"/>
      <c r="AQ268" s="381"/>
      <c r="AR268" s="645"/>
    </row>
    <row r="269" spans="1:44" ht="17.25">
      <c r="A269" s="1651"/>
      <c r="B269" s="1647" t="s">
        <v>72</v>
      </c>
      <c r="C269" s="54" t="s">
        <v>43</v>
      </c>
      <c r="D269" s="324">
        <f t="shared" si="237"/>
        <v>0</v>
      </c>
      <c r="E269" s="535">
        <f t="shared" si="237"/>
        <v>0</v>
      </c>
      <c r="F269" s="535">
        <f t="shared" si="240"/>
        <v>0</v>
      </c>
      <c r="G269" s="535">
        <f t="shared" si="238"/>
        <v>0</v>
      </c>
      <c r="H269" s="573">
        <f t="shared" si="239"/>
        <v>0</v>
      </c>
      <c r="I269" s="478"/>
      <c r="J269" s="479"/>
      <c r="K269" s="479"/>
      <c r="L269" s="479"/>
      <c r="M269" s="480"/>
      <c r="N269" s="478"/>
      <c r="O269" s="479"/>
      <c r="P269" s="479"/>
      <c r="Q269" s="479"/>
      <c r="R269" s="480"/>
      <c r="S269" s="478"/>
      <c r="T269" s="479"/>
      <c r="U269" s="479"/>
      <c r="V269" s="479"/>
      <c r="W269" s="480"/>
      <c r="X269" s="478"/>
      <c r="Y269" s="479"/>
      <c r="Z269" s="479"/>
      <c r="AA269" s="479"/>
      <c r="AB269" s="480"/>
      <c r="AC269" s="478"/>
      <c r="AD269" s="479"/>
      <c r="AE269" s="479"/>
      <c r="AF269" s="479"/>
      <c r="AG269" s="480"/>
      <c r="AH269" s="478"/>
      <c r="AI269" s="479"/>
      <c r="AJ269" s="479"/>
      <c r="AK269" s="479"/>
      <c r="AL269" s="480"/>
      <c r="AM269" s="478"/>
      <c r="AN269" s="479"/>
      <c r="AO269" s="479"/>
      <c r="AP269" s="479"/>
      <c r="AQ269" s="480"/>
      <c r="AR269" s="634"/>
    </row>
    <row r="270" spans="1:44" ht="17.25">
      <c r="A270" s="1651"/>
      <c r="B270" s="1646"/>
      <c r="C270" s="40" t="s">
        <v>44</v>
      </c>
      <c r="D270" s="279">
        <f t="shared" si="237"/>
        <v>0</v>
      </c>
      <c r="E270" s="513">
        <f t="shared" si="237"/>
        <v>0</v>
      </c>
      <c r="F270" s="525">
        <f t="shared" si="240"/>
        <v>0</v>
      </c>
      <c r="G270" s="525">
        <f t="shared" si="238"/>
        <v>0</v>
      </c>
      <c r="H270" s="640">
        <f t="shared" si="239"/>
        <v>0</v>
      </c>
      <c r="I270" s="515"/>
      <c r="J270" s="516"/>
      <c r="K270" s="516"/>
      <c r="L270" s="516"/>
      <c r="M270" s="517"/>
      <c r="N270" s="515"/>
      <c r="O270" s="516"/>
      <c r="P270" s="516"/>
      <c r="Q270" s="516"/>
      <c r="R270" s="517"/>
      <c r="S270" s="515"/>
      <c r="T270" s="516"/>
      <c r="U270" s="516"/>
      <c r="V270" s="516"/>
      <c r="W270" s="517"/>
      <c r="X270" s="515"/>
      <c r="Y270" s="516"/>
      <c r="Z270" s="516"/>
      <c r="AA270" s="516"/>
      <c r="AB270" s="517"/>
      <c r="AC270" s="515"/>
      <c r="AD270" s="516"/>
      <c r="AE270" s="516"/>
      <c r="AF270" s="516"/>
      <c r="AG270" s="517"/>
      <c r="AH270" s="515"/>
      <c r="AI270" s="516"/>
      <c r="AJ270" s="516"/>
      <c r="AK270" s="516"/>
      <c r="AL270" s="517"/>
      <c r="AM270" s="515"/>
      <c r="AN270" s="516"/>
      <c r="AO270" s="516"/>
      <c r="AP270" s="516"/>
      <c r="AQ270" s="517"/>
      <c r="AR270" s="635"/>
    </row>
    <row r="271" spans="1:44" ht="17.25">
      <c r="A271" s="1651"/>
      <c r="B271" s="1647" t="s">
        <v>73</v>
      </c>
      <c r="C271" s="54" t="s">
        <v>43</v>
      </c>
      <c r="D271" s="242">
        <f t="shared" si="237"/>
        <v>0</v>
      </c>
      <c r="E271" s="259">
        <f t="shared" si="237"/>
        <v>0</v>
      </c>
      <c r="F271" s="259">
        <f t="shared" si="240"/>
        <v>0</v>
      </c>
      <c r="G271" s="259">
        <f t="shared" si="238"/>
        <v>0</v>
      </c>
      <c r="H271" s="638">
        <f t="shared" si="239"/>
        <v>0</v>
      </c>
      <c r="I271" s="372"/>
      <c r="J271" s="373"/>
      <c r="K271" s="373"/>
      <c r="L271" s="373"/>
      <c r="M271" s="374"/>
      <c r="N271" s="372"/>
      <c r="O271" s="373"/>
      <c r="P271" s="373"/>
      <c r="Q271" s="373"/>
      <c r="R271" s="374"/>
      <c r="S271" s="372"/>
      <c r="T271" s="373"/>
      <c r="U271" s="373"/>
      <c r="V271" s="373"/>
      <c r="W271" s="374"/>
      <c r="X271" s="372"/>
      <c r="Y271" s="373"/>
      <c r="Z271" s="373"/>
      <c r="AA271" s="373"/>
      <c r="AB271" s="374"/>
      <c r="AC271" s="372"/>
      <c r="AD271" s="373"/>
      <c r="AE271" s="373"/>
      <c r="AF271" s="373"/>
      <c r="AG271" s="374"/>
      <c r="AH271" s="372"/>
      <c r="AI271" s="373"/>
      <c r="AJ271" s="373"/>
      <c r="AK271" s="373"/>
      <c r="AL271" s="374"/>
      <c r="AM271" s="372"/>
      <c r="AN271" s="373"/>
      <c r="AO271" s="373"/>
      <c r="AP271" s="373"/>
      <c r="AQ271" s="374"/>
      <c r="AR271" s="644"/>
    </row>
    <row r="272" spans="1:44" ht="17.25">
      <c r="A272" s="1651"/>
      <c r="B272" s="1646"/>
      <c r="C272" s="40" t="s">
        <v>44</v>
      </c>
      <c r="D272" s="251">
        <f t="shared" si="237"/>
        <v>0</v>
      </c>
      <c r="E272" s="268">
        <f t="shared" si="237"/>
        <v>0</v>
      </c>
      <c r="F272" s="534">
        <f t="shared" si="240"/>
        <v>0</v>
      </c>
      <c r="G272" s="534">
        <f t="shared" si="238"/>
        <v>0</v>
      </c>
      <c r="H272" s="639">
        <f t="shared" si="239"/>
        <v>0</v>
      </c>
      <c r="I272" s="379"/>
      <c r="J272" s="380"/>
      <c r="K272" s="380"/>
      <c r="L272" s="380"/>
      <c r="M272" s="381"/>
      <c r="N272" s="379"/>
      <c r="O272" s="380"/>
      <c r="P272" s="380"/>
      <c r="Q272" s="380"/>
      <c r="R272" s="381"/>
      <c r="S272" s="379"/>
      <c r="T272" s="380"/>
      <c r="U272" s="380"/>
      <c r="V272" s="380"/>
      <c r="W272" s="381"/>
      <c r="X272" s="379"/>
      <c r="Y272" s="380"/>
      <c r="Z272" s="380"/>
      <c r="AA272" s="380"/>
      <c r="AB272" s="381"/>
      <c r="AC272" s="379"/>
      <c r="AD272" s="380"/>
      <c r="AE272" s="380"/>
      <c r="AF272" s="380"/>
      <c r="AG272" s="381"/>
      <c r="AH272" s="379"/>
      <c r="AI272" s="380"/>
      <c r="AJ272" s="380"/>
      <c r="AK272" s="380"/>
      <c r="AL272" s="381"/>
      <c r="AM272" s="379"/>
      <c r="AN272" s="380"/>
      <c r="AO272" s="380"/>
      <c r="AP272" s="380"/>
      <c r="AQ272" s="381"/>
      <c r="AR272" s="645"/>
    </row>
    <row r="273" spans="1:44" ht="17.25">
      <c r="A273" s="1651"/>
      <c r="B273" s="1647" t="s">
        <v>74</v>
      </c>
      <c r="C273" s="54" t="s">
        <v>43</v>
      </c>
      <c r="D273" s="324">
        <f t="shared" si="237"/>
        <v>41</v>
      </c>
      <c r="E273" s="535">
        <f t="shared" si="237"/>
        <v>41</v>
      </c>
      <c r="F273" s="535">
        <f t="shared" si="240"/>
        <v>539</v>
      </c>
      <c r="G273" s="535">
        <f t="shared" si="238"/>
        <v>294</v>
      </c>
      <c r="H273" s="573">
        <f t="shared" si="239"/>
        <v>245</v>
      </c>
      <c r="I273" s="478"/>
      <c r="J273" s="479"/>
      <c r="K273" s="479"/>
      <c r="L273" s="479"/>
      <c r="M273" s="480"/>
      <c r="N273" s="478">
        <v>8</v>
      </c>
      <c r="O273" s="479">
        <v>8</v>
      </c>
      <c r="P273" s="479">
        <v>238</v>
      </c>
      <c r="Q273" s="479">
        <v>204</v>
      </c>
      <c r="R273" s="480">
        <v>34</v>
      </c>
      <c r="S273" s="478">
        <v>33</v>
      </c>
      <c r="T273" s="479">
        <v>33</v>
      </c>
      <c r="U273" s="479">
        <v>301</v>
      </c>
      <c r="V273" s="479">
        <v>90</v>
      </c>
      <c r="W273" s="480">
        <v>211</v>
      </c>
      <c r="X273" s="478"/>
      <c r="Y273" s="479"/>
      <c r="Z273" s="479"/>
      <c r="AA273" s="479"/>
      <c r="AB273" s="480"/>
      <c r="AC273" s="478"/>
      <c r="AD273" s="479"/>
      <c r="AE273" s="479"/>
      <c r="AF273" s="479"/>
      <c r="AG273" s="480"/>
      <c r="AH273" s="478"/>
      <c r="AI273" s="479"/>
      <c r="AJ273" s="479"/>
      <c r="AK273" s="479"/>
      <c r="AL273" s="480"/>
      <c r="AM273" s="478"/>
      <c r="AN273" s="479"/>
      <c r="AO273" s="479"/>
      <c r="AP273" s="479"/>
      <c r="AQ273" s="480"/>
      <c r="AR273" s="634"/>
    </row>
    <row r="274" spans="1:44" ht="17.25">
      <c r="A274" s="1651"/>
      <c r="B274" s="1646"/>
      <c r="C274" s="40" t="s">
        <v>44</v>
      </c>
      <c r="D274" s="279">
        <f t="shared" si="237"/>
        <v>8</v>
      </c>
      <c r="E274" s="513">
        <f t="shared" si="237"/>
        <v>8</v>
      </c>
      <c r="F274" s="525">
        <f t="shared" si="240"/>
        <v>238</v>
      </c>
      <c r="G274" s="525">
        <f t="shared" si="238"/>
        <v>204</v>
      </c>
      <c r="H274" s="640">
        <f t="shared" si="239"/>
        <v>34</v>
      </c>
      <c r="I274" s="515"/>
      <c r="J274" s="516"/>
      <c r="K274" s="516"/>
      <c r="L274" s="516"/>
      <c r="M274" s="517"/>
      <c r="N274" s="515">
        <v>8</v>
      </c>
      <c r="O274" s="516">
        <v>8</v>
      </c>
      <c r="P274" s="516">
        <v>238</v>
      </c>
      <c r="Q274" s="516">
        <v>204</v>
      </c>
      <c r="R274" s="517">
        <v>34</v>
      </c>
      <c r="S274" s="515"/>
      <c r="T274" s="516"/>
      <c r="U274" s="516"/>
      <c r="V274" s="516"/>
      <c r="W274" s="517"/>
      <c r="X274" s="515"/>
      <c r="Y274" s="516"/>
      <c r="Z274" s="516"/>
      <c r="AA274" s="516"/>
      <c r="AB274" s="517"/>
      <c r="AC274" s="515"/>
      <c r="AD274" s="516"/>
      <c r="AE274" s="516"/>
      <c r="AF274" s="516"/>
      <c r="AG274" s="517"/>
      <c r="AH274" s="515"/>
      <c r="AI274" s="516"/>
      <c r="AJ274" s="516"/>
      <c r="AK274" s="516"/>
      <c r="AL274" s="517"/>
      <c r="AM274" s="515"/>
      <c r="AN274" s="516"/>
      <c r="AO274" s="516"/>
      <c r="AP274" s="516"/>
      <c r="AQ274" s="517"/>
      <c r="AR274" s="635"/>
    </row>
    <row r="275" spans="1:44" ht="17.25">
      <c r="A275" s="1651"/>
      <c r="B275" s="1648" t="s">
        <v>75</v>
      </c>
      <c r="C275" s="54" t="s">
        <v>43</v>
      </c>
      <c r="D275" s="242">
        <f t="shared" si="237"/>
        <v>2</v>
      </c>
      <c r="E275" s="259">
        <f t="shared" si="237"/>
        <v>2</v>
      </c>
      <c r="F275" s="259">
        <f t="shared" si="240"/>
        <v>293</v>
      </c>
      <c r="G275" s="259">
        <f t="shared" si="238"/>
        <v>225</v>
      </c>
      <c r="H275" s="638">
        <f t="shared" si="239"/>
        <v>68</v>
      </c>
      <c r="I275" s="372"/>
      <c r="J275" s="373"/>
      <c r="K275" s="373"/>
      <c r="L275" s="373"/>
      <c r="M275" s="374"/>
      <c r="N275" s="372"/>
      <c r="O275" s="373"/>
      <c r="P275" s="373"/>
      <c r="Q275" s="373"/>
      <c r="R275" s="374"/>
      <c r="S275" s="372"/>
      <c r="T275" s="373"/>
      <c r="U275" s="373"/>
      <c r="V275" s="373"/>
      <c r="W275" s="374"/>
      <c r="X275" s="372"/>
      <c r="Y275" s="373"/>
      <c r="Z275" s="373"/>
      <c r="AA275" s="373"/>
      <c r="AB275" s="374"/>
      <c r="AC275" s="372"/>
      <c r="AD275" s="373"/>
      <c r="AE275" s="373">
        <v>35</v>
      </c>
      <c r="AF275" s="373">
        <v>35</v>
      </c>
      <c r="AG275" s="374"/>
      <c r="AH275" s="372">
        <v>2</v>
      </c>
      <c r="AI275" s="373">
        <v>2</v>
      </c>
      <c r="AJ275" s="373">
        <v>258</v>
      </c>
      <c r="AK275" s="373">
        <v>190</v>
      </c>
      <c r="AL275" s="374">
        <v>68</v>
      </c>
      <c r="AM275" s="372"/>
      <c r="AN275" s="373"/>
      <c r="AO275" s="373"/>
      <c r="AP275" s="373"/>
      <c r="AQ275" s="374"/>
      <c r="AR275" s="644"/>
    </row>
    <row r="276" spans="1:44" ht="18" thickBot="1">
      <c r="A276" s="1652"/>
      <c r="B276" s="1649"/>
      <c r="C276" s="45" t="s">
        <v>44</v>
      </c>
      <c r="D276" s="251">
        <f t="shared" si="237"/>
        <v>2</v>
      </c>
      <c r="E276" s="268">
        <f t="shared" si="237"/>
        <v>2</v>
      </c>
      <c r="F276" s="259">
        <f t="shared" si="240"/>
        <v>293</v>
      </c>
      <c r="G276" s="259">
        <f t="shared" si="238"/>
        <v>225</v>
      </c>
      <c r="H276" s="638">
        <f t="shared" si="239"/>
        <v>68</v>
      </c>
      <c r="I276" s="379"/>
      <c r="J276" s="380"/>
      <c r="K276" s="380"/>
      <c r="L276" s="380"/>
      <c r="M276" s="381"/>
      <c r="N276" s="379"/>
      <c r="O276" s="380"/>
      <c r="P276" s="380"/>
      <c r="Q276" s="380"/>
      <c r="R276" s="381"/>
      <c r="S276" s="379"/>
      <c r="T276" s="380"/>
      <c r="U276" s="380"/>
      <c r="V276" s="380"/>
      <c r="W276" s="381"/>
      <c r="X276" s="379"/>
      <c r="Y276" s="380"/>
      <c r="Z276" s="380"/>
      <c r="AA276" s="380"/>
      <c r="AB276" s="381"/>
      <c r="AC276" s="379"/>
      <c r="AD276" s="380"/>
      <c r="AE276" s="380">
        <v>35</v>
      </c>
      <c r="AF276" s="380">
        <v>35</v>
      </c>
      <c r="AG276" s="381"/>
      <c r="AH276" s="379">
        <v>2</v>
      </c>
      <c r="AI276" s="380">
        <v>2</v>
      </c>
      <c r="AJ276" s="380">
        <v>258</v>
      </c>
      <c r="AK276" s="380">
        <v>190</v>
      </c>
      <c r="AL276" s="381">
        <v>68</v>
      </c>
      <c r="AM276" s="379"/>
      <c r="AN276" s="380"/>
      <c r="AO276" s="380"/>
      <c r="AP276" s="380"/>
      <c r="AQ276" s="381"/>
      <c r="AR276" s="645"/>
    </row>
    <row r="277" spans="1:44" ht="17.25">
      <c r="A277" s="1650" t="s">
        <v>105</v>
      </c>
      <c r="B277" s="1645" t="s">
        <v>69</v>
      </c>
      <c r="C277" s="183" t="s">
        <v>43</v>
      </c>
      <c r="D277" s="234">
        <f>SUM(I277,N277,S277,X277,AC277,AH277,AM277)</f>
        <v>52.06</v>
      </c>
      <c r="E277" s="323">
        <f>SUM(J277,O277,T277,Y277,AD277,AI277,AN277)</f>
        <v>52.06</v>
      </c>
      <c r="F277" s="323">
        <f>G277+H277</f>
        <v>4893</v>
      </c>
      <c r="G277" s="323">
        <f t="shared" ref="G277:H278" si="241">SUM(L277,Q277,V277,AA277,AF277,AK277,AP277)</f>
        <v>2362</v>
      </c>
      <c r="H277" s="557">
        <f t="shared" si="241"/>
        <v>2531</v>
      </c>
      <c r="I277" s="236">
        <f>SUM(I279,I281,I283,I285,I287,I289)</f>
        <v>0</v>
      </c>
      <c r="J277" s="237">
        <f>SUM(J279,J281,J283,J285,J287,J289)</f>
        <v>0</v>
      </c>
      <c r="K277" s="237">
        <f t="shared" ref="K277:K292" si="242">L277+M277</f>
        <v>0</v>
      </c>
      <c r="L277" s="237">
        <f t="shared" ref="L277:M278" si="243">SUM(L279,L281,L283,L285,L287,L289)</f>
        <v>0</v>
      </c>
      <c r="M277" s="238">
        <f t="shared" si="243"/>
        <v>0</v>
      </c>
      <c r="N277" s="236">
        <f>SUM(N279,N281,N283,N285,N287,N289)</f>
        <v>0</v>
      </c>
      <c r="O277" s="237">
        <f>SUM(O279,O281,O283,O285,O287,O289)</f>
        <v>0</v>
      </c>
      <c r="P277" s="237">
        <f t="shared" ref="P277:P292" si="244">Q277+R277</f>
        <v>0</v>
      </c>
      <c r="Q277" s="237">
        <f t="shared" ref="Q277:T278" si="245">SUM(Q279,Q281,Q283,Q285,Q287,Q289)</f>
        <v>0</v>
      </c>
      <c r="R277" s="238">
        <f t="shared" si="245"/>
        <v>0</v>
      </c>
      <c r="S277" s="236">
        <f>SUM(S279,S281,S283,S285,S287,S289)</f>
        <v>0</v>
      </c>
      <c r="T277" s="237">
        <f>SUM(T279,T281,T283,T285,T287,T289)</f>
        <v>0</v>
      </c>
      <c r="U277" s="237">
        <f t="shared" ref="U277:U292" si="246">V277+W277</f>
        <v>0</v>
      </c>
      <c r="V277" s="237">
        <f t="shared" ref="V277:Y278" si="247">SUM(V279,V281,V283,V285,V287,V289)</f>
        <v>0</v>
      </c>
      <c r="W277" s="238">
        <f t="shared" si="247"/>
        <v>0</v>
      </c>
      <c r="X277" s="236">
        <f t="shared" si="247"/>
        <v>40</v>
      </c>
      <c r="Y277" s="237">
        <f t="shared" si="247"/>
        <v>40</v>
      </c>
      <c r="Z277" s="237">
        <f t="shared" ref="Z277:Z292" si="248">AA277+AB277</f>
        <v>3690</v>
      </c>
      <c r="AA277" s="237">
        <f t="shared" ref="AA277:AD278" si="249">SUM(AA279,AA281,AA283,AA285,AA287,AA289)</f>
        <v>1751</v>
      </c>
      <c r="AB277" s="238">
        <f t="shared" si="249"/>
        <v>1939</v>
      </c>
      <c r="AC277" s="236">
        <f t="shared" si="249"/>
        <v>0.06</v>
      </c>
      <c r="AD277" s="237">
        <f t="shared" si="249"/>
        <v>0.06</v>
      </c>
      <c r="AE277" s="237">
        <f t="shared" ref="AE277:AE292" si="250">AF277+AG277</f>
        <v>11</v>
      </c>
      <c r="AF277" s="237">
        <f t="shared" ref="AF277:AI278" si="251">SUM(AF279,AF281,AF283,AF285,AF287,AF289)</f>
        <v>11</v>
      </c>
      <c r="AG277" s="238">
        <f t="shared" si="251"/>
        <v>0</v>
      </c>
      <c r="AH277" s="236">
        <f t="shared" si="251"/>
        <v>12</v>
      </c>
      <c r="AI277" s="237">
        <f t="shared" si="251"/>
        <v>12</v>
      </c>
      <c r="AJ277" s="237">
        <f t="shared" ref="AJ277:AJ292" si="252">AK277+AL277</f>
        <v>1192</v>
      </c>
      <c r="AK277" s="237">
        <f t="shared" ref="AK277:AN278" si="253">SUM(AK279,AK281,AK283,AK285,AK287,AK289)</f>
        <v>600</v>
      </c>
      <c r="AL277" s="238">
        <f t="shared" si="253"/>
        <v>592</v>
      </c>
      <c r="AM277" s="236">
        <f t="shared" si="253"/>
        <v>0</v>
      </c>
      <c r="AN277" s="237">
        <f t="shared" si="253"/>
        <v>0</v>
      </c>
      <c r="AO277" s="237">
        <f t="shared" ref="AO277:AO292" si="254">AP277+AQ277</f>
        <v>0</v>
      </c>
      <c r="AP277" s="237">
        <f t="shared" ref="AP277:AR278" si="255">SUM(AP279,AP281,AP283,AP285,AP287,AP289)</f>
        <v>0</v>
      </c>
      <c r="AQ277" s="238">
        <f t="shared" si="255"/>
        <v>0</v>
      </c>
      <c r="AR277" s="646">
        <f t="shared" si="255"/>
        <v>146</v>
      </c>
    </row>
    <row r="278" spans="1:44" ht="17.25">
      <c r="A278" s="1651"/>
      <c r="B278" s="1646"/>
      <c r="C278" s="40" t="s">
        <v>44</v>
      </c>
      <c r="D278" s="240">
        <f>SUM(I278,N278,S278,X278,AC278,AH278,AM278)</f>
        <v>52.06</v>
      </c>
      <c r="E278" s="216">
        <f>SUM(J278,O278,T278,Y278,AD278,AI278,AN278)</f>
        <v>52.06</v>
      </c>
      <c r="F278" s="216">
        <f>G278+H278</f>
        <v>4115</v>
      </c>
      <c r="G278" s="216">
        <f t="shared" si="241"/>
        <v>2108</v>
      </c>
      <c r="H278" s="558">
        <f t="shared" si="241"/>
        <v>2007</v>
      </c>
      <c r="I278" s="212">
        <f>SUM(I280,I282,I284,I286,I288,I290)</f>
        <v>0</v>
      </c>
      <c r="J278" s="211">
        <f>SUM(J280,J282,J284,J286,J288,J290)</f>
        <v>0</v>
      </c>
      <c r="K278" s="211">
        <f t="shared" si="242"/>
        <v>0</v>
      </c>
      <c r="L278" s="211">
        <f t="shared" si="243"/>
        <v>0</v>
      </c>
      <c r="M278" s="217">
        <f t="shared" si="243"/>
        <v>0</v>
      </c>
      <c r="N278" s="212">
        <f>SUM(N280,N282,N284,N286,N288,N290)</f>
        <v>0</v>
      </c>
      <c r="O278" s="211">
        <f>SUM(O280,O282,O284,O286,O288,O290)</f>
        <v>0</v>
      </c>
      <c r="P278" s="211">
        <f t="shared" si="244"/>
        <v>0</v>
      </c>
      <c r="Q278" s="211">
        <f t="shared" si="245"/>
        <v>0</v>
      </c>
      <c r="R278" s="217">
        <f t="shared" si="245"/>
        <v>0</v>
      </c>
      <c r="S278" s="212">
        <f t="shared" si="245"/>
        <v>0</v>
      </c>
      <c r="T278" s="211">
        <f t="shared" si="245"/>
        <v>0</v>
      </c>
      <c r="U278" s="211">
        <f t="shared" si="246"/>
        <v>0</v>
      </c>
      <c r="V278" s="211">
        <f t="shared" si="247"/>
        <v>0</v>
      </c>
      <c r="W278" s="217">
        <f t="shared" si="247"/>
        <v>0</v>
      </c>
      <c r="X278" s="212">
        <f>SUM(X280,X282,X284,X286,X288,X290)</f>
        <v>40</v>
      </c>
      <c r="Y278" s="211">
        <f>SUM(Y280,Y282,Y284,Y286,Y288,Y290)</f>
        <v>40</v>
      </c>
      <c r="Z278" s="211">
        <f t="shared" si="248"/>
        <v>3146</v>
      </c>
      <c r="AA278" s="211">
        <f t="shared" si="249"/>
        <v>1576</v>
      </c>
      <c r="AB278" s="217">
        <f t="shared" si="249"/>
        <v>1570</v>
      </c>
      <c r="AC278" s="212">
        <f t="shared" si="249"/>
        <v>0.06</v>
      </c>
      <c r="AD278" s="211">
        <f t="shared" si="249"/>
        <v>0.06</v>
      </c>
      <c r="AE278" s="211">
        <f t="shared" si="250"/>
        <v>11</v>
      </c>
      <c r="AF278" s="211">
        <f t="shared" si="251"/>
        <v>11</v>
      </c>
      <c r="AG278" s="217">
        <f t="shared" si="251"/>
        <v>0</v>
      </c>
      <c r="AH278" s="212">
        <f t="shared" si="251"/>
        <v>12</v>
      </c>
      <c r="AI278" s="211">
        <f t="shared" si="251"/>
        <v>12</v>
      </c>
      <c r="AJ278" s="211">
        <f t="shared" si="252"/>
        <v>958</v>
      </c>
      <c r="AK278" s="211">
        <f t="shared" si="253"/>
        <v>521</v>
      </c>
      <c r="AL278" s="217">
        <f t="shared" si="253"/>
        <v>437</v>
      </c>
      <c r="AM278" s="212">
        <f t="shared" si="253"/>
        <v>0</v>
      </c>
      <c r="AN278" s="211">
        <f t="shared" si="253"/>
        <v>0</v>
      </c>
      <c r="AO278" s="211">
        <f t="shared" si="254"/>
        <v>0</v>
      </c>
      <c r="AP278" s="211">
        <f t="shared" si="255"/>
        <v>0</v>
      </c>
      <c r="AQ278" s="217">
        <f t="shared" si="255"/>
        <v>0</v>
      </c>
      <c r="AR278" s="647">
        <f t="shared" si="255"/>
        <v>0</v>
      </c>
    </row>
    <row r="279" spans="1:44" ht="17.25">
      <c r="A279" s="1651"/>
      <c r="B279" s="1647" t="s">
        <v>70</v>
      </c>
      <c r="C279" s="54" t="s">
        <v>43</v>
      </c>
      <c r="D279" s="242">
        <f t="shared" ref="D279:F304" si="256">SUM(I279,N279,S279,X279,AC279,AH279,AM279)</f>
        <v>52.06</v>
      </c>
      <c r="E279" s="259">
        <f t="shared" si="256"/>
        <v>52.06</v>
      </c>
      <c r="F279" s="259">
        <f>G279+H279</f>
        <v>4893</v>
      </c>
      <c r="G279" s="259">
        <f t="shared" ref="G279:H290" si="257">SUM(L279+Q279+V279+AA279+AF279+AK279+AP279)</f>
        <v>2362</v>
      </c>
      <c r="H279" s="638">
        <f t="shared" si="257"/>
        <v>2531</v>
      </c>
      <c r="I279" s="243"/>
      <c r="J279" s="244"/>
      <c r="K279" s="244"/>
      <c r="L279" s="244"/>
      <c r="M279" s="245"/>
      <c r="N279" s="243"/>
      <c r="O279" s="244"/>
      <c r="P279" s="244"/>
      <c r="Q279" s="244"/>
      <c r="R279" s="245"/>
      <c r="S279" s="243"/>
      <c r="T279" s="244"/>
      <c r="U279" s="244"/>
      <c r="V279" s="244"/>
      <c r="W279" s="245"/>
      <c r="X279" s="243">
        <v>40</v>
      </c>
      <c r="Y279" s="244">
        <v>40</v>
      </c>
      <c r="Z279" s="244">
        <v>3691</v>
      </c>
      <c r="AA279" s="244">
        <v>1751</v>
      </c>
      <c r="AB279" s="245">
        <v>1939</v>
      </c>
      <c r="AC279" s="243">
        <v>0.06</v>
      </c>
      <c r="AD279" s="244">
        <v>0.06</v>
      </c>
      <c r="AE279" s="244">
        <v>11</v>
      </c>
      <c r="AF279" s="244">
        <v>11</v>
      </c>
      <c r="AG279" s="245"/>
      <c r="AH279" s="243">
        <v>12</v>
      </c>
      <c r="AI279" s="244">
        <v>12</v>
      </c>
      <c r="AJ279" s="244">
        <v>1192</v>
      </c>
      <c r="AK279" s="244">
        <v>600</v>
      </c>
      <c r="AL279" s="245">
        <v>592</v>
      </c>
      <c r="AM279" s="243"/>
      <c r="AN279" s="244"/>
      <c r="AO279" s="244"/>
      <c r="AP279" s="244"/>
      <c r="AQ279" s="245"/>
      <c r="AR279" s="644">
        <v>146</v>
      </c>
    </row>
    <row r="280" spans="1:44" ht="17.25">
      <c r="A280" s="1651"/>
      <c r="B280" s="1646"/>
      <c r="C280" s="40" t="s">
        <v>44</v>
      </c>
      <c r="D280" s="251">
        <f t="shared" si="256"/>
        <v>52.06</v>
      </c>
      <c r="E280" s="268">
        <f t="shared" si="256"/>
        <v>52.06</v>
      </c>
      <c r="F280" s="534">
        <f t="shared" ref="F280:F290" si="258">G280+H280</f>
        <v>4115</v>
      </c>
      <c r="G280" s="534">
        <f t="shared" si="257"/>
        <v>2108</v>
      </c>
      <c r="H280" s="639">
        <f t="shared" si="257"/>
        <v>2007</v>
      </c>
      <c r="I280" s="1528"/>
      <c r="J280" s="1529"/>
      <c r="K280" s="253"/>
      <c r="L280" s="253"/>
      <c r="M280" s="254"/>
      <c r="N280" s="1519"/>
      <c r="O280" s="1578"/>
      <c r="P280" s="253"/>
      <c r="Q280" s="632"/>
      <c r="R280" s="633"/>
      <c r="S280" s="1519"/>
      <c r="T280" s="1578"/>
      <c r="U280" s="253"/>
      <c r="V280" s="632"/>
      <c r="W280" s="633"/>
      <c r="X280" s="252">
        <v>40</v>
      </c>
      <c r="Y280" s="253">
        <v>40</v>
      </c>
      <c r="Z280" s="253">
        <v>3147</v>
      </c>
      <c r="AA280" s="253">
        <v>1576</v>
      </c>
      <c r="AB280" s="254">
        <v>1570</v>
      </c>
      <c r="AC280" s="252">
        <v>0.06</v>
      </c>
      <c r="AD280" s="253">
        <v>0.06</v>
      </c>
      <c r="AE280" s="253">
        <v>11</v>
      </c>
      <c r="AF280" s="253">
        <v>11</v>
      </c>
      <c r="AG280" s="254"/>
      <c r="AH280" s="252">
        <v>12</v>
      </c>
      <c r="AI280" s="253">
        <v>12</v>
      </c>
      <c r="AJ280" s="253">
        <v>958</v>
      </c>
      <c r="AK280" s="253">
        <v>521</v>
      </c>
      <c r="AL280" s="254">
        <v>437</v>
      </c>
      <c r="AM280" s="252"/>
      <c r="AN280" s="253"/>
      <c r="AO280" s="253"/>
      <c r="AP280" s="253"/>
      <c r="AQ280" s="254"/>
      <c r="AR280" s="645"/>
    </row>
    <row r="281" spans="1:44" ht="17.25">
      <c r="A281" s="1651"/>
      <c r="B281" s="1647" t="s">
        <v>71</v>
      </c>
      <c r="C281" s="54" t="s">
        <v>43</v>
      </c>
      <c r="D281" s="324">
        <f t="shared" si="256"/>
        <v>0</v>
      </c>
      <c r="E281" s="535">
        <f t="shared" si="256"/>
        <v>0</v>
      </c>
      <c r="F281" s="535">
        <f t="shared" si="258"/>
        <v>0</v>
      </c>
      <c r="G281" s="535">
        <f t="shared" si="257"/>
        <v>0</v>
      </c>
      <c r="H281" s="573">
        <f t="shared" si="257"/>
        <v>0</v>
      </c>
      <c r="I281" s="353"/>
      <c r="J281" s="354"/>
      <c r="K281" s="354"/>
      <c r="L281" s="354"/>
      <c r="M281" s="355"/>
      <c r="N281" s="353"/>
      <c r="O281" s="354"/>
      <c r="P281" s="354"/>
      <c r="Q281" s="354"/>
      <c r="R281" s="355"/>
      <c r="S281" s="353"/>
      <c r="T281" s="354"/>
      <c r="U281" s="354"/>
      <c r="V281" s="354"/>
      <c r="W281" s="355"/>
      <c r="X281" s="353"/>
      <c r="Y281" s="354"/>
      <c r="Z281" s="354"/>
      <c r="AA281" s="354"/>
      <c r="AB281" s="355"/>
      <c r="AC281" s="353"/>
      <c r="AD281" s="354"/>
      <c r="AE281" s="354"/>
      <c r="AF281" s="354"/>
      <c r="AG281" s="355"/>
      <c r="AH281" s="353"/>
      <c r="AI281" s="354"/>
      <c r="AJ281" s="354"/>
      <c r="AK281" s="354"/>
      <c r="AL281" s="355"/>
      <c r="AM281" s="353"/>
      <c r="AN281" s="354"/>
      <c r="AO281" s="354"/>
      <c r="AP281" s="354"/>
      <c r="AQ281" s="355"/>
      <c r="AR281" s="634"/>
    </row>
    <row r="282" spans="1:44" ht="17.25">
      <c r="A282" s="1651"/>
      <c r="B282" s="1646"/>
      <c r="C282" s="40" t="s">
        <v>44</v>
      </c>
      <c r="D282" s="279">
        <f t="shared" si="256"/>
        <v>0</v>
      </c>
      <c r="E282" s="513">
        <f t="shared" si="256"/>
        <v>0</v>
      </c>
      <c r="F282" s="525">
        <f t="shared" si="258"/>
        <v>0</v>
      </c>
      <c r="G282" s="525">
        <f t="shared" si="257"/>
        <v>0</v>
      </c>
      <c r="H282" s="640">
        <f t="shared" si="257"/>
        <v>0</v>
      </c>
      <c r="I282" s="412"/>
      <c r="J282" s="413"/>
      <c r="K282" s="413"/>
      <c r="L282" s="413"/>
      <c r="M282" s="481"/>
      <c r="N282" s="1520"/>
      <c r="O282" s="1521"/>
      <c r="P282" s="413"/>
      <c r="Q282" s="636"/>
      <c r="R282" s="643"/>
      <c r="S282" s="1520"/>
      <c r="T282" s="1521"/>
      <c r="U282" s="413"/>
      <c r="V282" s="636"/>
      <c r="W282" s="643"/>
      <c r="X282" s="412"/>
      <c r="Y282" s="413"/>
      <c r="Z282" s="413"/>
      <c r="AA282" s="413"/>
      <c r="AB282" s="481"/>
      <c r="AC282" s="412"/>
      <c r="AD282" s="413"/>
      <c r="AE282" s="413"/>
      <c r="AF282" s="413"/>
      <c r="AG282" s="481"/>
      <c r="AH282" s="412"/>
      <c r="AI282" s="413"/>
      <c r="AJ282" s="413"/>
      <c r="AK282" s="413"/>
      <c r="AL282" s="481"/>
      <c r="AM282" s="412"/>
      <c r="AN282" s="413"/>
      <c r="AO282" s="413"/>
      <c r="AP282" s="413"/>
      <c r="AQ282" s="481"/>
      <c r="AR282" s="635"/>
    </row>
    <row r="283" spans="1:44" ht="17.25">
      <c r="A283" s="1651"/>
      <c r="B283" s="1647" t="s">
        <v>72</v>
      </c>
      <c r="C283" s="54" t="s">
        <v>43</v>
      </c>
      <c r="D283" s="242">
        <f t="shared" si="256"/>
        <v>0</v>
      </c>
      <c r="E283" s="259">
        <f t="shared" si="256"/>
        <v>0</v>
      </c>
      <c r="F283" s="259">
        <f t="shared" si="258"/>
        <v>0</v>
      </c>
      <c r="G283" s="259">
        <f t="shared" si="257"/>
        <v>0</v>
      </c>
      <c r="H283" s="638">
        <f t="shared" si="257"/>
        <v>0</v>
      </c>
      <c r="I283" s="243"/>
      <c r="J283" s="244"/>
      <c r="K283" s="244"/>
      <c r="L283" s="244"/>
      <c r="M283" s="245"/>
      <c r="N283" s="243"/>
      <c r="O283" s="244"/>
      <c r="P283" s="244"/>
      <c r="Q283" s="244"/>
      <c r="R283" s="245"/>
      <c r="S283" s="243"/>
      <c r="T283" s="244"/>
      <c r="U283" s="244"/>
      <c r="V283" s="244"/>
      <c r="W283" s="245"/>
      <c r="X283" s="243"/>
      <c r="Y283" s="244"/>
      <c r="Z283" s="244"/>
      <c r="AA283" s="244"/>
      <c r="AB283" s="245"/>
      <c r="AC283" s="243"/>
      <c r="AD283" s="244"/>
      <c r="AE283" s="244"/>
      <c r="AF283" s="244"/>
      <c r="AG283" s="245"/>
      <c r="AH283" s="243"/>
      <c r="AI283" s="244"/>
      <c r="AJ283" s="244"/>
      <c r="AK283" s="244"/>
      <c r="AL283" s="245"/>
      <c r="AM283" s="243"/>
      <c r="AN283" s="244"/>
      <c r="AO283" s="244"/>
      <c r="AP283" s="244"/>
      <c r="AQ283" s="245"/>
      <c r="AR283" s="644"/>
    </row>
    <row r="284" spans="1:44" ht="17.25">
      <c r="A284" s="1651"/>
      <c r="B284" s="1646"/>
      <c r="C284" s="40" t="s">
        <v>44</v>
      </c>
      <c r="D284" s="251">
        <f t="shared" si="256"/>
        <v>0</v>
      </c>
      <c r="E284" s="268">
        <f t="shared" si="256"/>
        <v>0</v>
      </c>
      <c r="F284" s="534">
        <f t="shared" si="258"/>
        <v>0</v>
      </c>
      <c r="G284" s="534">
        <f t="shared" si="257"/>
        <v>0</v>
      </c>
      <c r="H284" s="639">
        <f t="shared" si="257"/>
        <v>0</v>
      </c>
      <c r="I284" s="252"/>
      <c r="J284" s="253"/>
      <c r="K284" s="253"/>
      <c r="L284" s="253"/>
      <c r="M284" s="254"/>
      <c r="N284" s="1519"/>
      <c r="O284" s="1578"/>
      <c r="P284" s="253"/>
      <c r="Q284" s="632"/>
      <c r="R284" s="633"/>
      <c r="S284" s="1519"/>
      <c r="T284" s="1578"/>
      <c r="U284" s="253"/>
      <c r="V284" s="632"/>
      <c r="W284" s="633"/>
      <c r="X284" s="252"/>
      <c r="Y284" s="253"/>
      <c r="Z284" s="253"/>
      <c r="AA284" s="253"/>
      <c r="AB284" s="254"/>
      <c r="AC284" s="252"/>
      <c r="AD284" s="253"/>
      <c r="AE284" s="253"/>
      <c r="AF284" s="253"/>
      <c r="AG284" s="254"/>
      <c r="AH284" s="252"/>
      <c r="AI284" s="253"/>
      <c r="AJ284" s="253"/>
      <c r="AK284" s="253"/>
      <c r="AL284" s="254"/>
      <c r="AM284" s="252"/>
      <c r="AN284" s="253"/>
      <c r="AO284" s="253"/>
      <c r="AP284" s="253"/>
      <c r="AQ284" s="254"/>
      <c r="AR284" s="645"/>
    </row>
    <row r="285" spans="1:44" ht="17.25">
      <c r="A285" s="1651"/>
      <c r="B285" s="1647" t="s">
        <v>73</v>
      </c>
      <c r="C285" s="54" t="s">
        <v>43</v>
      </c>
      <c r="D285" s="324">
        <f t="shared" si="256"/>
        <v>0</v>
      </c>
      <c r="E285" s="535">
        <f t="shared" si="256"/>
        <v>0</v>
      </c>
      <c r="F285" s="535">
        <f t="shared" si="258"/>
        <v>0</v>
      </c>
      <c r="G285" s="535">
        <f t="shared" si="257"/>
        <v>0</v>
      </c>
      <c r="H285" s="573">
        <f t="shared" si="257"/>
        <v>0</v>
      </c>
      <c r="I285" s="353"/>
      <c r="J285" s="354"/>
      <c r="K285" s="354"/>
      <c r="L285" s="354"/>
      <c r="M285" s="355"/>
      <c r="N285" s="353"/>
      <c r="O285" s="354"/>
      <c r="P285" s="354"/>
      <c r="Q285" s="354"/>
      <c r="R285" s="355"/>
      <c r="S285" s="353"/>
      <c r="T285" s="354"/>
      <c r="U285" s="354"/>
      <c r="V285" s="354"/>
      <c r="W285" s="355"/>
      <c r="X285" s="353"/>
      <c r="Y285" s="354"/>
      <c r="Z285" s="354"/>
      <c r="AA285" s="354"/>
      <c r="AB285" s="355"/>
      <c r="AC285" s="353"/>
      <c r="AD285" s="354"/>
      <c r="AE285" s="354"/>
      <c r="AF285" s="354"/>
      <c r="AG285" s="355"/>
      <c r="AH285" s="353"/>
      <c r="AI285" s="354"/>
      <c r="AJ285" s="354"/>
      <c r="AK285" s="354"/>
      <c r="AL285" s="355"/>
      <c r="AM285" s="353"/>
      <c r="AN285" s="354"/>
      <c r="AO285" s="354"/>
      <c r="AP285" s="354"/>
      <c r="AQ285" s="355"/>
      <c r="AR285" s="634"/>
    </row>
    <row r="286" spans="1:44" ht="17.25">
      <c r="A286" s="1651"/>
      <c r="B286" s="1646"/>
      <c r="C286" s="40" t="s">
        <v>44</v>
      </c>
      <c r="D286" s="279">
        <f t="shared" si="256"/>
        <v>0</v>
      </c>
      <c r="E286" s="513">
        <f t="shared" si="256"/>
        <v>0</v>
      </c>
      <c r="F286" s="525">
        <f t="shared" si="258"/>
        <v>0</v>
      </c>
      <c r="G286" s="525">
        <f t="shared" si="257"/>
        <v>0</v>
      </c>
      <c r="H286" s="640">
        <f t="shared" si="257"/>
        <v>0</v>
      </c>
      <c r="I286" s="412"/>
      <c r="J286" s="413"/>
      <c r="K286" s="413"/>
      <c r="L286" s="413"/>
      <c r="M286" s="481"/>
      <c r="N286" s="1520"/>
      <c r="O286" s="1521"/>
      <c r="P286" s="413"/>
      <c r="Q286" s="636"/>
      <c r="R286" s="643"/>
      <c r="S286" s="1520"/>
      <c r="T286" s="1521"/>
      <c r="U286" s="413"/>
      <c r="V286" s="636"/>
      <c r="W286" s="643"/>
      <c r="X286" s="412"/>
      <c r="Y286" s="413"/>
      <c r="Z286" s="413"/>
      <c r="AA286" s="413"/>
      <c r="AB286" s="481"/>
      <c r="AC286" s="412"/>
      <c r="AD286" s="413"/>
      <c r="AE286" s="413"/>
      <c r="AF286" s="413"/>
      <c r="AG286" s="481"/>
      <c r="AH286" s="412"/>
      <c r="AI286" s="413"/>
      <c r="AJ286" s="413"/>
      <c r="AK286" s="413"/>
      <c r="AL286" s="481"/>
      <c r="AM286" s="412"/>
      <c r="AN286" s="413"/>
      <c r="AO286" s="413"/>
      <c r="AP286" s="413"/>
      <c r="AQ286" s="481"/>
      <c r="AR286" s="635"/>
    </row>
    <row r="287" spans="1:44" ht="17.25">
      <c r="A287" s="1651"/>
      <c r="B287" s="1647" t="s">
        <v>74</v>
      </c>
      <c r="C287" s="54" t="s">
        <v>43</v>
      </c>
      <c r="D287" s="242">
        <f t="shared" si="256"/>
        <v>0</v>
      </c>
      <c r="E287" s="259">
        <f t="shared" si="256"/>
        <v>0</v>
      </c>
      <c r="F287" s="259">
        <f t="shared" si="258"/>
        <v>0</v>
      </c>
      <c r="G287" s="259">
        <f t="shared" si="257"/>
        <v>0</v>
      </c>
      <c r="H287" s="638">
        <f t="shared" si="257"/>
        <v>0</v>
      </c>
      <c r="I287" s="243"/>
      <c r="J287" s="244"/>
      <c r="K287" s="244"/>
      <c r="L287" s="244"/>
      <c r="M287" s="245"/>
      <c r="N287" s="243"/>
      <c r="O287" s="244"/>
      <c r="P287" s="244"/>
      <c r="Q287" s="244"/>
      <c r="R287" s="245"/>
      <c r="S287" s="243"/>
      <c r="T287" s="244"/>
      <c r="U287" s="244"/>
      <c r="V287" s="244"/>
      <c r="W287" s="245"/>
      <c r="X287" s="243"/>
      <c r="Y287" s="244"/>
      <c r="Z287" s="244"/>
      <c r="AA287" s="244"/>
      <c r="AB287" s="245"/>
      <c r="AC287" s="243"/>
      <c r="AD287" s="244"/>
      <c r="AE287" s="244"/>
      <c r="AF287" s="244"/>
      <c r="AG287" s="245"/>
      <c r="AH287" s="243"/>
      <c r="AI287" s="244"/>
      <c r="AJ287" s="244"/>
      <c r="AK287" s="244"/>
      <c r="AL287" s="245"/>
      <c r="AM287" s="243"/>
      <c r="AN287" s="244"/>
      <c r="AO287" s="244"/>
      <c r="AP287" s="244"/>
      <c r="AQ287" s="245"/>
      <c r="AR287" s="644"/>
    </row>
    <row r="288" spans="1:44" ht="17.25">
      <c r="A288" s="1651"/>
      <c r="B288" s="1646"/>
      <c r="C288" s="40" t="s">
        <v>44</v>
      </c>
      <c r="D288" s="251">
        <f t="shared" si="256"/>
        <v>0</v>
      </c>
      <c r="E288" s="268">
        <f t="shared" si="256"/>
        <v>0</v>
      </c>
      <c r="F288" s="534">
        <f t="shared" si="258"/>
        <v>0</v>
      </c>
      <c r="G288" s="534">
        <f t="shared" si="257"/>
        <v>0</v>
      </c>
      <c r="H288" s="639">
        <f t="shared" si="257"/>
        <v>0</v>
      </c>
      <c r="I288" s="252"/>
      <c r="J288" s="253"/>
      <c r="K288" s="253"/>
      <c r="L288" s="253"/>
      <c r="M288" s="254"/>
      <c r="N288" s="252"/>
      <c r="O288" s="253"/>
      <c r="P288" s="253"/>
      <c r="Q288" s="253"/>
      <c r="R288" s="254"/>
      <c r="S288" s="252"/>
      <c r="T288" s="253"/>
      <c r="U288" s="253"/>
      <c r="V288" s="253"/>
      <c r="W288" s="254"/>
      <c r="X288" s="252"/>
      <c r="Y288" s="253"/>
      <c r="Z288" s="253"/>
      <c r="AA288" s="253"/>
      <c r="AB288" s="254"/>
      <c r="AC288" s="252"/>
      <c r="AD288" s="253"/>
      <c r="AE288" s="253"/>
      <c r="AF288" s="253"/>
      <c r="AG288" s="254"/>
      <c r="AH288" s="252"/>
      <c r="AI288" s="253"/>
      <c r="AJ288" s="253"/>
      <c r="AK288" s="253"/>
      <c r="AL288" s="254"/>
      <c r="AM288" s="252"/>
      <c r="AN288" s="253"/>
      <c r="AO288" s="253"/>
      <c r="AP288" s="253"/>
      <c r="AQ288" s="254"/>
      <c r="AR288" s="645"/>
    </row>
    <row r="289" spans="1:44" ht="17.25">
      <c r="A289" s="1651"/>
      <c r="B289" s="1648" t="s">
        <v>75</v>
      </c>
      <c r="C289" s="54" t="s">
        <v>43</v>
      </c>
      <c r="D289" s="324">
        <f t="shared" si="256"/>
        <v>0</v>
      </c>
      <c r="E289" s="535">
        <f t="shared" si="256"/>
        <v>0</v>
      </c>
      <c r="F289" s="535">
        <f t="shared" si="258"/>
        <v>0</v>
      </c>
      <c r="G289" s="535">
        <f t="shared" si="257"/>
        <v>0</v>
      </c>
      <c r="H289" s="641">
        <f t="shared" si="257"/>
        <v>0</v>
      </c>
      <c r="I289" s="353"/>
      <c r="J289" s="354"/>
      <c r="K289" s="354"/>
      <c r="L289" s="354"/>
      <c r="M289" s="355"/>
      <c r="N289" s="353"/>
      <c r="O289" s="354"/>
      <c r="P289" s="354"/>
      <c r="Q289" s="354"/>
      <c r="R289" s="355"/>
      <c r="S289" s="353"/>
      <c r="T289" s="354"/>
      <c r="U289" s="354"/>
      <c r="V289" s="354"/>
      <c r="W289" s="355"/>
      <c r="X289" s="353"/>
      <c r="Y289" s="354"/>
      <c r="Z289" s="354"/>
      <c r="AA289" s="354"/>
      <c r="AB289" s="355"/>
      <c r="AC289" s="353"/>
      <c r="AD289" s="354"/>
      <c r="AE289" s="354"/>
      <c r="AF289" s="354"/>
      <c r="AG289" s="355"/>
      <c r="AH289" s="353"/>
      <c r="AI289" s="354"/>
      <c r="AJ289" s="354"/>
      <c r="AK289" s="354"/>
      <c r="AL289" s="355"/>
      <c r="AM289" s="353"/>
      <c r="AN289" s="354"/>
      <c r="AO289" s="354"/>
      <c r="AP289" s="354"/>
      <c r="AQ289" s="355"/>
      <c r="AR289" s="634"/>
    </row>
    <row r="290" spans="1:44" ht="18" thickBot="1">
      <c r="A290" s="1652"/>
      <c r="B290" s="1649"/>
      <c r="C290" s="45" t="s">
        <v>44</v>
      </c>
      <c r="D290" s="575">
        <f t="shared" si="256"/>
        <v>0</v>
      </c>
      <c r="E290" s="576">
        <f t="shared" si="256"/>
        <v>0</v>
      </c>
      <c r="F290" s="576">
        <f t="shared" si="258"/>
        <v>0</v>
      </c>
      <c r="G290" s="576">
        <f t="shared" si="257"/>
        <v>0</v>
      </c>
      <c r="H290" s="642">
        <f t="shared" si="257"/>
        <v>0</v>
      </c>
      <c r="I290" s="510"/>
      <c r="J290" s="511"/>
      <c r="K290" s="511"/>
      <c r="L290" s="511"/>
      <c r="M290" s="512"/>
      <c r="N290" s="510"/>
      <c r="O290" s="511"/>
      <c r="P290" s="511"/>
      <c r="Q290" s="511"/>
      <c r="R290" s="512"/>
      <c r="S290" s="510"/>
      <c r="T290" s="511"/>
      <c r="U290" s="511"/>
      <c r="V290" s="511"/>
      <c r="W290" s="512"/>
      <c r="X290" s="510"/>
      <c r="Y290" s="511"/>
      <c r="Z290" s="511"/>
      <c r="AA290" s="511"/>
      <c r="AB290" s="512"/>
      <c r="AC290" s="510"/>
      <c r="AD290" s="511"/>
      <c r="AE290" s="511"/>
      <c r="AF290" s="511"/>
      <c r="AG290" s="512"/>
      <c r="AH290" s="510"/>
      <c r="AI290" s="511"/>
      <c r="AJ290" s="511"/>
      <c r="AK290" s="511"/>
      <c r="AL290" s="512"/>
      <c r="AM290" s="510"/>
      <c r="AN290" s="511"/>
      <c r="AO290" s="511"/>
      <c r="AP290" s="511"/>
      <c r="AQ290" s="512"/>
      <c r="AR290" s="648"/>
    </row>
    <row r="291" spans="1:44" ht="17.25">
      <c r="A291" s="1650" t="s">
        <v>51</v>
      </c>
      <c r="B291" s="1645" t="s">
        <v>69</v>
      </c>
      <c r="C291" s="183" t="s">
        <v>43</v>
      </c>
      <c r="D291" s="234">
        <f>SUM(I291,N291,S291,X291,AC291,AH291,AM291)</f>
        <v>251</v>
      </c>
      <c r="E291" s="323">
        <f>SUM(J291,O291,T291,Y291,AD291,AI291,AN291)</f>
        <v>251</v>
      </c>
      <c r="F291" s="323">
        <f>G291+H291</f>
        <v>15453</v>
      </c>
      <c r="G291" s="323">
        <f>SUM(L291,Q291,V291,AA291,AF291,AK291,AP291)</f>
        <v>10490</v>
      </c>
      <c r="H291" s="235">
        <f>SUM(M291,R291,W291,AB291,AG291,AL291,AQ291)</f>
        <v>4963</v>
      </c>
      <c r="I291" s="236">
        <f>SUM(I293,I295,I297,I299,I301,I303)</f>
        <v>11</v>
      </c>
      <c r="J291" s="237">
        <f>SUM(J293,J295,J297,J299,J301,J303)</f>
        <v>11</v>
      </c>
      <c r="K291" s="237">
        <f t="shared" si="242"/>
        <v>2894</v>
      </c>
      <c r="L291" s="237">
        <f t="shared" ref="L291:M292" si="259">SUM(L293,L295,L297,L299,L301,L303)</f>
        <v>2401</v>
      </c>
      <c r="M291" s="239">
        <f t="shared" si="259"/>
        <v>493</v>
      </c>
      <c r="N291" s="236">
        <f>SUM(N293,N295,N297,N299,N301,N303)</f>
        <v>105</v>
      </c>
      <c r="O291" s="237">
        <f>SUM(O293,O295,O297,O299,O301,O303)</f>
        <v>105</v>
      </c>
      <c r="P291" s="237">
        <f t="shared" si="244"/>
        <v>2865</v>
      </c>
      <c r="Q291" s="237">
        <f t="shared" ref="Q291:T292" si="260">SUM(Q293,Q295,Q297,Q299,Q301,Q303)</f>
        <v>2751</v>
      </c>
      <c r="R291" s="238">
        <f t="shared" si="260"/>
        <v>114</v>
      </c>
      <c r="S291" s="236">
        <f>SUM(S293,S295,S297,S299,S301,S303)</f>
        <v>88</v>
      </c>
      <c r="T291" s="237">
        <f>SUM(T293,T295,T297,T299,T301,T303)</f>
        <v>88</v>
      </c>
      <c r="U291" s="237">
        <f t="shared" si="246"/>
        <v>3536</v>
      </c>
      <c r="V291" s="237">
        <f t="shared" ref="V291:Y292" si="261">SUM(V293,V295,V297,V299,V301,V303)</f>
        <v>2794</v>
      </c>
      <c r="W291" s="239">
        <f t="shared" si="261"/>
        <v>742</v>
      </c>
      <c r="X291" s="236">
        <f t="shared" si="261"/>
        <v>47</v>
      </c>
      <c r="Y291" s="237">
        <f t="shared" si="261"/>
        <v>47</v>
      </c>
      <c r="Z291" s="237">
        <f t="shared" si="248"/>
        <v>6134</v>
      </c>
      <c r="AA291" s="237">
        <f t="shared" ref="AA291:AD292" si="262">SUM(AA293,AA295,AA297,AA299,AA301,AA303)</f>
        <v>2523</v>
      </c>
      <c r="AB291" s="238">
        <f t="shared" si="262"/>
        <v>3611</v>
      </c>
      <c r="AC291" s="236">
        <f t="shared" si="262"/>
        <v>0</v>
      </c>
      <c r="AD291" s="237">
        <f t="shared" si="262"/>
        <v>0</v>
      </c>
      <c r="AE291" s="237">
        <f t="shared" si="250"/>
        <v>0</v>
      </c>
      <c r="AF291" s="237">
        <f t="shared" ref="AF291:AI292" si="263">SUM(AF293,AF295,AF297,AF299,AF301,AF303)</f>
        <v>0</v>
      </c>
      <c r="AG291" s="239">
        <f t="shared" si="263"/>
        <v>0</v>
      </c>
      <c r="AH291" s="236">
        <f t="shared" si="263"/>
        <v>0</v>
      </c>
      <c r="AI291" s="237">
        <f t="shared" si="263"/>
        <v>0</v>
      </c>
      <c r="AJ291" s="237">
        <f t="shared" si="252"/>
        <v>23</v>
      </c>
      <c r="AK291" s="237">
        <f t="shared" ref="AK291:AN292" si="264">SUM(AK293,AK295,AK297,AK299,AK301,AK303)</f>
        <v>20</v>
      </c>
      <c r="AL291" s="238">
        <f t="shared" si="264"/>
        <v>3</v>
      </c>
      <c r="AM291" s="236">
        <f>SUM(AM293,AM295,AM297,AM299,AM301,AM303)</f>
        <v>0</v>
      </c>
      <c r="AN291" s="237">
        <f>SUM(AN293,AN295,AN297,AN299,AN301,AN303)</f>
        <v>0</v>
      </c>
      <c r="AO291" s="237">
        <f t="shared" si="254"/>
        <v>1</v>
      </c>
      <c r="AP291" s="237">
        <f t="shared" ref="AP291:AR292" si="265">SUM(AP293,AP295,AP297,AP299,AP301,AP303)</f>
        <v>1</v>
      </c>
      <c r="AQ291" s="239">
        <f t="shared" si="265"/>
        <v>0</v>
      </c>
      <c r="AR291" s="368">
        <f t="shared" si="265"/>
        <v>4341</v>
      </c>
    </row>
    <row r="292" spans="1:44" ht="17.25">
      <c r="A292" s="1651"/>
      <c r="B292" s="1646"/>
      <c r="C292" s="40" t="s">
        <v>44</v>
      </c>
      <c r="D292" s="240">
        <f>SUM(I292,N292,S292,X292,AC292,AH292,AM292)</f>
        <v>122</v>
      </c>
      <c r="E292" s="216">
        <f>SUM(J292,O292,T292,Y292,AD292,AI292,AN292)</f>
        <v>122</v>
      </c>
      <c r="F292" s="216">
        <f>G292+H292</f>
        <v>13768</v>
      </c>
      <c r="G292" s="216">
        <f>SUM(L292,Q292,V292,AA292,AF292,AK292,AP292)</f>
        <v>8854</v>
      </c>
      <c r="H292" s="241">
        <f>SUM(M292,R292,W292,AB292,AG292,AL292,AQ292)</f>
        <v>4914</v>
      </c>
      <c r="I292" s="212">
        <f>SUM(I294,I296,I298,I300,I302,I304)</f>
        <v>11</v>
      </c>
      <c r="J292" s="211">
        <f>SUM(J294,J296,J298,J300,J302,J304)</f>
        <v>11</v>
      </c>
      <c r="K292" s="211">
        <f t="shared" si="242"/>
        <v>2894</v>
      </c>
      <c r="L292" s="211">
        <f t="shared" si="259"/>
        <v>2401</v>
      </c>
      <c r="M292" s="213">
        <f t="shared" si="259"/>
        <v>493</v>
      </c>
      <c r="N292" s="212">
        <f>SUM(N294,N296,N298,N300,N302,N304)</f>
        <v>31</v>
      </c>
      <c r="O292" s="211">
        <f>SUM(O294,O296,O298,O300,O302,O304)</f>
        <v>31</v>
      </c>
      <c r="P292" s="211">
        <f t="shared" si="244"/>
        <v>1180</v>
      </c>
      <c r="Q292" s="211">
        <f t="shared" si="260"/>
        <v>1115</v>
      </c>
      <c r="R292" s="217">
        <f t="shared" si="260"/>
        <v>65</v>
      </c>
      <c r="S292" s="212">
        <f t="shared" si="260"/>
        <v>33</v>
      </c>
      <c r="T292" s="211">
        <f t="shared" si="260"/>
        <v>33</v>
      </c>
      <c r="U292" s="211">
        <f t="shared" si="246"/>
        <v>3536</v>
      </c>
      <c r="V292" s="211">
        <f t="shared" si="261"/>
        <v>2794</v>
      </c>
      <c r="W292" s="213">
        <f t="shared" si="261"/>
        <v>742</v>
      </c>
      <c r="X292" s="212">
        <f t="shared" si="261"/>
        <v>47</v>
      </c>
      <c r="Y292" s="211">
        <f t="shared" si="261"/>
        <v>47</v>
      </c>
      <c r="Z292" s="211">
        <f t="shared" si="248"/>
        <v>6134</v>
      </c>
      <c r="AA292" s="211">
        <f t="shared" si="262"/>
        <v>2523</v>
      </c>
      <c r="AB292" s="217">
        <f t="shared" si="262"/>
        <v>3611</v>
      </c>
      <c r="AC292" s="212">
        <f t="shared" si="262"/>
        <v>0</v>
      </c>
      <c r="AD292" s="211">
        <f t="shared" si="262"/>
        <v>0</v>
      </c>
      <c r="AE292" s="211">
        <f t="shared" si="250"/>
        <v>0</v>
      </c>
      <c r="AF292" s="211">
        <f t="shared" si="263"/>
        <v>0</v>
      </c>
      <c r="AG292" s="213">
        <f t="shared" si="263"/>
        <v>0</v>
      </c>
      <c r="AH292" s="212">
        <f t="shared" si="263"/>
        <v>0</v>
      </c>
      <c r="AI292" s="211">
        <f t="shared" si="263"/>
        <v>0</v>
      </c>
      <c r="AJ292" s="211">
        <f t="shared" si="252"/>
        <v>23</v>
      </c>
      <c r="AK292" s="211">
        <f t="shared" si="264"/>
        <v>20</v>
      </c>
      <c r="AL292" s="217">
        <f t="shared" si="264"/>
        <v>3</v>
      </c>
      <c r="AM292" s="212">
        <f t="shared" si="264"/>
        <v>0</v>
      </c>
      <c r="AN292" s="211">
        <f t="shared" si="264"/>
        <v>0</v>
      </c>
      <c r="AO292" s="211">
        <f t="shared" si="254"/>
        <v>1</v>
      </c>
      <c r="AP292" s="211">
        <f t="shared" si="265"/>
        <v>1</v>
      </c>
      <c r="AQ292" s="213">
        <f t="shared" si="265"/>
        <v>0</v>
      </c>
      <c r="AR292" s="369">
        <f t="shared" si="265"/>
        <v>0</v>
      </c>
    </row>
    <row r="293" spans="1:44" ht="17.25">
      <c r="A293" s="1651"/>
      <c r="B293" s="1647" t="s">
        <v>70</v>
      </c>
      <c r="C293" s="54" t="s">
        <v>43</v>
      </c>
      <c r="D293" s="242">
        <f t="shared" si="256"/>
        <v>63</v>
      </c>
      <c r="E293" s="259">
        <f t="shared" si="256"/>
        <v>63</v>
      </c>
      <c r="F293" s="259">
        <f>SUM(K293,P293,U293,Z293,AE293,AJ293,AO293)</f>
        <v>10010</v>
      </c>
      <c r="G293" s="259">
        <f t="shared" ref="G293" si="266">SUM(L293,Q293,V293,AA293,AF293,AK293,AP293)</f>
        <v>5688</v>
      </c>
      <c r="H293" s="260">
        <f t="shared" ref="H293:H306" si="267">SUM(M293,R293,W293,AB293,AG293,AL293,AQ293)</f>
        <v>4322</v>
      </c>
      <c r="I293" s="243">
        <v>11</v>
      </c>
      <c r="J293" s="244">
        <v>11</v>
      </c>
      <c r="K293" s="356">
        <v>2894</v>
      </c>
      <c r="L293" s="244">
        <v>2401</v>
      </c>
      <c r="M293" s="245">
        <v>493</v>
      </c>
      <c r="N293" s="243"/>
      <c r="O293" s="244"/>
      <c r="P293" s="244"/>
      <c r="Q293" s="244"/>
      <c r="R293" s="356"/>
      <c r="S293" s="243">
        <v>5</v>
      </c>
      <c r="T293" s="244">
        <v>5</v>
      </c>
      <c r="U293" s="244">
        <v>958</v>
      </c>
      <c r="V293" s="244">
        <v>743</v>
      </c>
      <c r="W293" s="410">
        <v>215</v>
      </c>
      <c r="X293" s="243">
        <v>47</v>
      </c>
      <c r="Y293" s="244">
        <v>47</v>
      </c>
      <c r="Z293" s="244">
        <v>6134</v>
      </c>
      <c r="AA293" s="244">
        <v>2523</v>
      </c>
      <c r="AB293" s="245">
        <v>3611</v>
      </c>
      <c r="AC293" s="243"/>
      <c r="AD293" s="244"/>
      <c r="AE293" s="244"/>
      <c r="AF293" s="356"/>
      <c r="AG293" s="246"/>
      <c r="AH293" s="243"/>
      <c r="AI293" s="244"/>
      <c r="AJ293" s="244">
        <v>23</v>
      </c>
      <c r="AK293" s="244">
        <v>20</v>
      </c>
      <c r="AL293" s="245">
        <v>3</v>
      </c>
      <c r="AM293" s="243"/>
      <c r="AN293" s="244"/>
      <c r="AO293" s="244">
        <v>1</v>
      </c>
      <c r="AP293" s="244">
        <v>1</v>
      </c>
      <c r="AQ293" s="246"/>
      <c r="AR293" s="370">
        <v>3050</v>
      </c>
    </row>
    <row r="294" spans="1:44" ht="17.25">
      <c r="A294" s="1651"/>
      <c r="B294" s="1646"/>
      <c r="C294" s="40" t="s">
        <v>44</v>
      </c>
      <c r="D294" s="1544">
        <f t="shared" si="256"/>
        <v>63</v>
      </c>
      <c r="E294" s="266">
        <f t="shared" si="256"/>
        <v>63</v>
      </c>
      <c r="F294" s="266">
        <f t="shared" si="256"/>
        <v>10010</v>
      </c>
      <c r="G294" s="266">
        <f t="shared" ref="G294:G306" si="268">SUM(L294,Q294,V294,AA294,AF294,AK294,AP294)</f>
        <v>5688</v>
      </c>
      <c r="H294" s="267">
        <f t="shared" si="267"/>
        <v>4322</v>
      </c>
      <c r="I294" s="247">
        <v>11</v>
      </c>
      <c r="J294" s="248">
        <v>11</v>
      </c>
      <c r="K294" s="248">
        <v>2894</v>
      </c>
      <c r="L294" s="248">
        <v>2401</v>
      </c>
      <c r="M294" s="249">
        <v>493</v>
      </c>
      <c r="N294" s="247"/>
      <c r="O294" s="244"/>
      <c r="P294" s="244"/>
      <c r="Q294" s="244"/>
      <c r="R294" s="244"/>
      <c r="S294" s="243">
        <v>5</v>
      </c>
      <c r="T294" s="244">
        <v>5</v>
      </c>
      <c r="U294" s="244">
        <v>958</v>
      </c>
      <c r="V294" s="244">
        <v>743</v>
      </c>
      <c r="W294" s="410">
        <v>215</v>
      </c>
      <c r="X294" s="247">
        <v>47</v>
      </c>
      <c r="Y294" s="248">
        <v>47</v>
      </c>
      <c r="Z294" s="248">
        <v>6134</v>
      </c>
      <c r="AA294" s="248">
        <v>2523</v>
      </c>
      <c r="AB294" s="249">
        <v>3611</v>
      </c>
      <c r="AC294" s="247"/>
      <c r="AD294" s="248"/>
      <c r="AE294" s="248"/>
      <c r="AF294" s="248"/>
      <c r="AG294" s="250"/>
      <c r="AH294" s="247"/>
      <c r="AI294" s="248"/>
      <c r="AJ294" s="248">
        <v>23</v>
      </c>
      <c r="AK294" s="248">
        <v>20</v>
      </c>
      <c r="AL294" s="249">
        <v>3</v>
      </c>
      <c r="AM294" s="243"/>
      <c r="AN294" s="244"/>
      <c r="AO294" s="244">
        <v>1</v>
      </c>
      <c r="AP294" s="244">
        <v>1</v>
      </c>
      <c r="AQ294" s="246"/>
      <c r="AR294" s="370"/>
    </row>
    <row r="295" spans="1:44" ht="17.25">
      <c r="A295" s="1651"/>
      <c r="B295" s="1647" t="s">
        <v>71</v>
      </c>
      <c r="C295" s="54" t="s">
        <v>43</v>
      </c>
      <c r="D295" s="1544">
        <f t="shared" si="256"/>
        <v>0</v>
      </c>
      <c r="E295" s="266">
        <f t="shared" si="256"/>
        <v>0</v>
      </c>
      <c r="F295" s="266">
        <f t="shared" si="256"/>
        <v>0</v>
      </c>
      <c r="G295" s="266">
        <f t="shared" si="268"/>
        <v>0</v>
      </c>
      <c r="H295" s="267">
        <f t="shared" si="267"/>
        <v>0</v>
      </c>
      <c r="I295" s="247"/>
      <c r="J295" s="248"/>
      <c r="K295" s="248"/>
      <c r="L295" s="248"/>
      <c r="M295" s="249"/>
      <c r="N295" s="247"/>
      <c r="O295" s="244"/>
      <c r="P295" s="244"/>
      <c r="Q295" s="244"/>
      <c r="R295" s="244"/>
      <c r="S295" s="247"/>
      <c r="T295" s="248"/>
      <c r="U295" s="248"/>
      <c r="V295" s="248"/>
      <c r="W295" s="249"/>
      <c r="X295" s="247"/>
      <c r="Y295" s="248"/>
      <c r="Z295" s="248"/>
      <c r="AA295" s="248"/>
      <c r="AB295" s="249"/>
      <c r="AC295" s="247"/>
      <c r="AD295" s="248"/>
      <c r="AE295" s="248"/>
      <c r="AF295" s="248"/>
      <c r="AG295" s="250"/>
      <c r="AH295" s="247"/>
      <c r="AI295" s="248"/>
      <c r="AJ295" s="248"/>
      <c r="AK295" s="248"/>
      <c r="AL295" s="249"/>
      <c r="AM295" s="243"/>
      <c r="AN295" s="244"/>
      <c r="AO295" s="244"/>
      <c r="AP295" s="244"/>
      <c r="AQ295" s="246"/>
      <c r="AR295" s="370"/>
    </row>
    <row r="296" spans="1:44" ht="17.25">
      <c r="A296" s="1651"/>
      <c r="B296" s="1646"/>
      <c r="C296" s="40" t="s">
        <v>44</v>
      </c>
      <c r="D296" s="1544">
        <f t="shared" si="256"/>
        <v>0</v>
      </c>
      <c r="E296" s="266">
        <f t="shared" si="256"/>
        <v>0</v>
      </c>
      <c r="F296" s="266">
        <f t="shared" si="256"/>
        <v>0</v>
      </c>
      <c r="G296" s="266">
        <f t="shared" si="268"/>
        <v>0</v>
      </c>
      <c r="H296" s="267">
        <f t="shared" si="267"/>
        <v>0</v>
      </c>
      <c r="I296" s="247"/>
      <c r="J296" s="248"/>
      <c r="K296" s="248"/>
      <c r="L296" s="248"/>
      <c r="M296" s="249"/>
      <c r="N296" s="247"/>
      <c r="O296" s="244"/>
      <c r="P296" s="244"/>
      <c r="Q296" s="244"/>
      <c r="R296" s="244"/>
      <c r="S296" s="247"/>
      <c r="T296" s="248"/>
      <c r="U296" s="248"/>
      <c r="V296" s="248"/>
      <c r="W296" s="249"/>
      <c r="X296" s="247"/>
      <c r="Y296" s="248"/>
      <c r="Z296" s="248"/>
      <c r="AA296" s="248"/>
      <c r="AB296" s="249"/>
      <c r="AC296" s="247"/>
      <c r="AD296" s="248"/>
      <c r="AE296" s="248"/>
      <c r="AF296" s="248"/>
      <c r="AG296" s="250"/>
      <c r="AH296" s="247"/>
      <c r="AI296" s="248"/>
      <c r="AJ296" s="248"/>
      <c r="AK296" s="248"/>
      <c r="AL296" s="249"/>
      <c r="AM296" s="243"/>
      <c r="AN296" s="244"/>
      <c r="AO296" s="244"/>
      <c r="AP296" s="244"/>
      <c r="AQ296" s="246"/>
      <c r="AR296" s="370"/>
    </row>
    <row r="297" spans="1:44" ht="17.25">
      <c r="A297" s="1651"/>
      <c r="B297" s="1647" t="s">
        <v>72</v>
      </c>
      <c r="C297" s="54" t="s">
        <v>43</v>
      </c>
      <c r="D297" s="1544">
        <f t="shared" si="256"/>
        <v>0</v>
      </c>
      <c r="E297" s="266">
        <f t="shared" si="256"/>
        <v>0</v>
      </c>
      <c r="F297" s="266">
        <f t="shared" si="256"/>
        <v>0</v>
      </c>
      <c r="G297" s="266">
        <f t="shared" si="268"/>
        <v>0</v>
      </c>
      <c r="H297" s="267">
        <f t="shared" si="267"/>
        <v>0</v>
      </c>
      <c r="I297" s="247"/>
      <c r="J297" s="248"/>
      <c r="K297" s="248"/>
      <c r="L297" s="248"/>
      <c r="M297" s="249"/>
      <c r="N297" s="247"/>
      <c r="O297" s="244"/>
      <c r="P297" s="244"/>
      <c r="Q297" s="244"/>
      <c r="R297" s="244"/>
      <c r="S297" s="247"/>
      <c r="T297" s="248"/>
      <c r="U297" s="248"/>
      <c r="V297" s="248"/>
      <c r="W297" s="249"/>
      <c r="X297" s="247"/>
      <c r="Y297" s="248"/>
      <c r="Z297" s="248"/>
      <c r="AA297" s="248"/>
      <c r="AB297" s="249"/>
      <c r="AC297" s="247"/>
      <c r="AD297" s="248"/>
      <c r="AE297" s="248"/>
      <c r="AF297" s="248"/>
      <c r="AG297" s="250"/>
      <c r="AH297" s="247"/>
      <c r="AI297" s="248"/>
      <c r="AJ297" s="248"/>
      <c r="AK297" s="248"/>
      <c r="AL297" s="249"/>
      <c r="AM297" s="243"/>
      <c r="AN297" s="244"/>
      <c r="AO297" s="244"/>
      <c r="AP297" s="244"/>
      <c r="AQ297" s="246"/>
      <c r="AR297" s="370"/>
    </row>
    <row r="298" spans="1:44" ht="17.25">
      <c r="A298" s="1651"/>
      <c r="B298" s="1646"/>
      <c r="C298" s="40" t="s">
        <v>44</v>
      </c>
      <c r="D298" s="1544">
        <f t="shared" si="256"/>
        <v>0</v>
      </c>
      <c r="E298" s="266">
        <f t="shared" si="256"/>
        <v>0</v>
      </c>
      <c r="F298" s="266">
        <f t="shared" si="256"/>
        <v>0</v>
      </c>
      <c r="G298" s="266">
        <f t="shared" si="268"/>
        <v>0</v>
      </c>
      <c r="H298" s="267">
        <f t="shared" si="267"/>
        <v>0</v>
      </c>
      <c r="I298" s="247"/>
      <c r="J298" s="248"/>
      <c r="K298" s="248"/>
      <c r="L298" s="248"/>
      <c r="M298" s="249"/>
      <c r="N298" s="247"/>
      <c r="O298" s="244"/>
      <c r="P298" s="244"/>
      <c r="Q298" s="244"/>
      <c r="R298" s="244"/>
      <c r="S298" s="247"/>
      <c r="T298" s="248"/>
      <c r="U298" s="248"/>
      <c r="V298" s="248"/>
      <c r="W298" s="249"/>
      <c r="X298" s="247"/>
      <c r="Y298" s="248"/>
      <c r="Z298" s="248"/>
      <c r="AA298" s="248"/>
      <c r="AB298" s="249"/>
      <c r="AC298" s="247"/>
      <c r="AD298" s="248"/>
      <c r="AE298" s="248"/>
      <c r="AF298" s="248"/>
      <c r="AG298" s="250"/>
      <c r="AH298" s="247"/>
      <c r="AI298" s="248"/>
      <c r="AJ298" s="248"/>
      <c r="AK298" s="248"/>
      <c r="AL298" s="249"/>
      <c r="AM298" s="243"/>
      <c r="AN298" s="244"/>
      <c r="AO298" s="244"/>
      <c r="AP298" s="244"/>
      <c r="AQ298" s="246"/>
      <c r="AR298" s="370"/>
    </row>
    <row r="299" spans="1:44" ht="17.25">
      <c r="A299" s="1651"/>
      <c r="B299" s="1647" t="s">
        <v>73</v>
      </c>
      <c r="C299" s="54" t="s">
        <v>43</v>
      </c>
      <c r="D299" s="1544">
        <f t="shared" si="256"/>
        <v>0</v>
      </c>
      <c r="E299" s="266">
        <f t="shared" si="256"/>
        <v>0</v>
      </c>
      <c r="F299" s="266">
        <f t="shared" si="256"/>
        <v>0</v>
      </c>
      <c r="G299" s="266">
        <f t="shared" si="268"/>
        <v>0</v>
      </c>
      <c r="H299" s="267">
        <f t="shared" si="267"/>
        <v>0</v>
      </c>
      <c r="I299" s="247"/>
      <c r="J299" s="248"/>
      <c r="K299" s="248"/>
      <c r="L299" s="248"/>
      <c r="M299" s="249"/>
      <c r="N299" s="247"/>
      <c r="O299" s="244"/>
      <c r="P299" s="244"/>
      <c r="Q299" s="244"/>
      <c r="R299" s="244"/>
      <c r="S299" s="247"/>
      <c r="T299" s="248"/>
      <c r="U299" s="248"/>
      <c r="V299" s="248"/>
      <c r="W299" s="249"/>
      <c r="X299" s="247"/>
      <c r="Y299" s="248"/>
      <c r="Z299" s="248"/>
      <c r="AA299" s="248"/>
      <c r="AB299" s="249"/>
      <c r="AC299" s="247"/>
      <c r="AD299" s="248"/>
      <c r="AE299" s="248"/>
      <c r="AF299" s="248"/>
      <c r="AG299" s="250"/>
      <c r="AH299" s="247"/>
      <c r="AI299" s="248"/>
      <c r="AJ299" s="248"/>
      <c r="AK299" s="248"/>
      <c r="AL299" s="249"/>
      <c r="AM299" s="243"/>
      <c r="AN299" s="244"/>
      <c r="AO299" s="244"/>
      <c r="AP299" s="244"/>
      <c r="AQ299" s="246"/>
      <c r="AR299" s="370"/>
    </row>
    <row r="300" spans="1:44" ht="17.25">
      <c r="A300" s="1651"/>
      <c r="B300" s="1646"/>
      <c r="C300" s="40" t="s">
        <v>44</v>
      </c>
      <c r="D300" s="1544">
        <f t="shared" si="256"/>
        <v>0</v>
      </c>
      <c r="E300" s="266">
        <f t="shared" si="256"/>
        <v>0</v>
      </c>
      <c r="F300" s="266">
        <f t="shared" si="256"/>
        <v>0</v>
      </c>
      <c r="G300" s="266">
        <f t="shared" si="268"/>
        <v>0</v>
      </c>
      <c r="H300" s="267">
        <f t="shared" si="267"/>
        <v>0</v>
      </c>
      <c r="I300" s="247"/>
      <c r="J300" s="248"/>
      <c r="K300" s="248"/>
      <c r="L300" s="248"/>
      <c r="M300" s="249"/>
      <c r="N300" s="247"/>
      <c r="O300" s="244"/>
      <c r="P300" s="244"/>
      <c r="Q300" s="244"/>
      <c r="R300" s="244"/>
      <c r="S300" s="247"/>
      <c r="T300" s="248"/>
      <c r="U300" s="248"/>
      <c r="V300" s="248"/>
      <c r="W300" s="249"/>
      <c r="X300" s="247"/>
      <c r="Y300" s="248"/>
      <c r="Z300" s="248"/>
      <c r="AA300" s="248"/>
      <c r="AB300" s="249"/>
      <c r="AC300" s="247"/>
      <c r="AD300" s="248"/>
      <c r="AE300" s="248"/>
      <c r="AF300" s="248"/>
      <c r="AG300" s="250"/>
      <c r="AH300" s="247"/>
      <c r="AI300" s="248"/>
      <c r="AJ300" s="248"/>
      <c r="AK300" s="248"/>
      <c r="AL300" s="249"/>
      <c r="AM300" s="243"/>
      <c r="AN300" s="244"/>
      <c r="AO300" s="244"/>
      <c r="AP300" s="244"/>
      <c r="AQ300" s="246"/>
      <c r="AR300" s="370"/>
    </row>
    <row r="301" spans="1:44" ht="17.25">
      <c r="A301" s="1651"/>
      <c r="B301" s="1647" t="s">
        <v>74</v>
      </c>
      <c r="C301" s="54" t="s">
        <v>43</v>
      </c>
      <c r="D301" s="1544">
        <f t="shared" si="256"/>
        <v>0</v>
      </c>
      <c r="E301" s="266">
        <f t="shared" si="256"/>
        <v>0</v>
      </c>
      <c r="F301" s="266">
        <f t="shared" si="256"/>
        <v>0</v>
      </c>
      <c r="G301" s="266">
        <f t="shared" si="268"/>
        <v>0</v>
      </c>
      <c r="H301" s="267">
        <f t="shared" si="267"/>
        <v>0</v>
      </c>
      <c r="I301" s="247"/>
      <c r="J301" s="248"/>
      <c r="K301" s="248"/>
      <c r="L301" s="248"/>
      <c r="M301" s="249"/>
      <c r="N301" s="247"/>
      <c r="O301" s="248"/>
      <c r="P301" s="248"/>
      <c r="Q301" s="248"/>
      <c r="R301" s="249"/>
      <c r="S301" s="247"/>
      <c r="T301" s="248"/>
      <c r="U301" s="248"/>
      <c r="V301" s="248"/>
      <c r="W301" s="249"/>
      <c r="X301" s="247"/>
      <c r="Y301" s="248"/>
      <c r="Z301" s="248"/>
      <c r="AA301" s="248"/>
      <c r="AB301" s="249"/>
      <c r="AC301" s="247"/>
      <c r="AD301" s="248"/>
      <c r="AE301" s="248"/>
      <c r="AF301" s="248"/>
      <c r="AG301" s="250"/>
      <c r="AH301" s="247"/>
      <c r="AI301" s="248"/>
      <c r="AJ301" s="248"/>
      <c r="AK301" s="248"/>
      <c r="AL301" s="249"/>
      <c r="AM301" s="243"/>
      <c r="AN301" s="244"/>
      <c r="AO301" s="244"/>
      <c r="AP301" s="244"/>
      <c r="AQ301" s="246"/>
      <c r="AR301" s="370">
        <v>1291</v>
      </c>
    </row>
    <row r="302" spans="1:44" ht="17.25">
      <c r="A302" s="1651"/>
      <c r="B302" s="1646"/>
      <c r="C302" s="40" t="s">
        <v>44</v>
      </c>
      <c r="D302" s="1544">
        <f t="shared" si="256"/>
        <v>0</v>
      </c>
      <c r="E302" s="266">
        <f t="shared" si="256"/>
        <v>0</v>
      </c>
      <c r="F302" s="266">
        <f t="shared" si="256"/>
        <v>0</v>
      </c>
      <c r="G302" s="266">
        <f t="shared" si="268"/>
        <v>0</v>
      </c>
      <c r="H302" s="267">
        <f t="shared" si="267"/>
        <v>0</v>
      </c>
      <c r="I302" s="247"/>
      <c r="J302" s="248"/>
      <c r="K302" s="248"/>
      <c r="L302" s="248"/>
      <c r="M302" s="249"/>
      <c r="N302" s="491"/>
      <c r="O302" s="1524"/>
      <c r="P302" s="248"/>
      <c r="Q302" s="248"/>
      <c r="R302" s="249"/>
      <c r="S302" s="247"/>
      <c r="T302" s="248"/>
      <c r="U302" s="248"/>
      <c r="V302" s="248"/>
      <c r="W302" s="249"/>
      <c r="X302" s="247"/>
      <c r="Y302" s="248"/>
      <c r="Z302" s="248"/>
      <c r="AA302" s="248"/>
      <c r="AB302" s="249"/>
      <c r="AC302" s="247"/>
      <c r="AD302" s="248"/>
      <c r="AE302" s="248"/>
      <c r="AF302" s="248"/>
      <c r="AG302" s="250"/>
      <c r="AH302" s="247"/>
      <c r="AI302" s="248"/>
      <c r="AJ302" s="248"/>
      <c r="AK302" s="248"/>
      <c r="AL302" s="249"/>
      <c r="AM302" s="243"/>
      <c r="AN302" s="244"/>
      <c r="AO302" s="244"/>
      <c r="AP302" s="244"/>
      <c r="AQ302" s="246"/>
      <c r="AR302" s="370"/>
    </row>
    <row r="303" spans="1:44" ht="17.25">
      <c r="A303" s="1651"/>
      <c r="B303" s="1648" t="s">
        <v>75</v>
      </c>
      <c r="C303" s="54" t="s">
        <v>43</v>
      </c>
      <c r="D303" s="1544">
        <f t="shared" si="256"/>
        <v>188</v>
      </c>
      <c r="E303" s="266">
        <f t="shared" si="256"/>
        <v>188</v>
      </c>
      <c r="F303" s="266">
        <f t="shared" si="256"/>
        <v>5443</v>
      </c>
      <c r="G303" s="266">
        <f t="shared" si="268"/>
        <v>4802</v>
      </c>
      <c r="H303" s="267">
        <f t="shared" si="267"/>
        <v>641</v>
      </c>
      <c r="I303" s="247"/>
      <c r="J303" s="248"/>
      <c r="K303" s="248"/>
      <c r="L303" s="248"/>
      <c r="M303" s="249"/>
      <c r="N303" s="247">
        <v>105</v>
      </c>
      <c r="O303" s="248">
        <v>105</v>
      </c>
      <c r="P303" s="248">
        <v>2865</v>
      </c>
      <c r="Q303" s="248">
        <v>2751</v>
      </c>
      <c r="R303" s="411">
        <v>114</v>
      </c>
      <c r="S303" s="247">
        <v>83</v>
      </c>
      <c r="T303" s="248">
        <v>83</v>
      </c>
      <c r="U303" s="248">
        <v>2578</v>
      </c>
      <c r="V303" s="248">
        <v>2051</v>
      </c>
      <c r="W303" s="249">
        <v>527</v>
      </c>
      <c r="X303" s="247"/>
      <c r="Y303" s="248"/>
      <c r="Z303" s="248"/>
      <c r="AA303" s="248"/>
      <c r="AB303" s="249"/>
      <c r="AC303" s="247"/>
      <c r="AD303" s="248"/>
      <c r="AE303" s="248"/>
      <c r="AF303" s="248"/>
      <c r="AG303" s="250"/>
      <c r="AH303" s="247"/>
      <c r="AI303" s="248"/>
      <c r="AJ303" s="248"/>
      <c r="AK303" s="248"/>
      <c r="AL303" s="249"/>
      <c r="AM303" s="243"/>
      <c r="AN303" s="244"/>
      <c r="AO303" s="244"/>
      <c r="AP303" s="244"/>
      <c r="AQ303" s="246"/>
      <c r="AR303" s="370"/>
    </row>
    <row r="304" spans="1:44" ht="18" thickBot="1">
      <c r="A304" s="1652"/>
      <c r="B304" s="1649"/>
      <c r="C304" s="45" t="s">
        <v>44</v>
      </c>
      <c r="D304" s="251">
        <f t="shared" si="256"/>
        <v>59</v>
      </c>
      <c r="E304" s="268">
        <f t="shared" si="256"/>
        <v>59</v>
      </c>
      <c r="F304" s="268">
        <f t="shared" si="256"/>
        <v>3758</v>
      </c>
      <c r="G304" s="268">
        <f t="shared" si="268"/>
        <v>3166</v>
      </c>
      <c r="H304" s="269">
        <f t="shared" si="267"/>
        <v>592</v>
      </c>
      <c r="I304" s="252"/>
      <c r="J304" s="253"/>
      <c r="K304" s="253"/>
      <c r="L304" s="253"/>
      <c r="M304" s="254"/>
      <c r="N304" s="412">
        <v>31</v>
      </c>
      <c r="O304" s="413">
        <v>31</v>
      </c>
      <c r="P304" s="413">
        <v>1180</v>
      </c>
      <c r="Q304" s="413">
        <v>1115</v>
      </c>
      <c r="R304" s="411">
        <v>65</v>
      </c>
      <c r="S304" s="252">
        <v>28</v>
      </c>
      <c r="T304" s="253">
        <v>28</v>
      </c>
      <c r="U304" s="253">
        <v>2578</v>
      </c>
      <c r="V304" s="253">
        <v>2051</v>
      </c>
      <c r="W304" s="254">
        <v>527</v>
      </c>
      <c r="X304" s="252"/>
      <c r="Y304" s="253"/>
      <c r="Z304" s="253"/>
      <c r="AA304" s="253"/>
      <c r="AB304" s="254"/>
      <c r="AC304" s="252"/>
      <c r="AD304" s="253"/>
      <c r="AE304" s="253"/>
      <c r="AF304" s="253"/>
      <c r="AG304" s="250"/>
      <c r="AH304" s="247"/>
      <c r="AI304" s="253"/>
      <c r="AJ304" s="511"/>
      <c r="AK304" s="511"/>
      <c r="AL304" s="512"/>
      <c r="AM304" s="243"/>
      <c r="AN304" s="244"/>
      <c r="AO304" s="244"/>
      <c r="AP304" s="244"/>
      <c r="AQ304" s="246"/>
      <c r="AR304" s="370"/>
    </row>
    <row r="305" spans="1:44" s="140" customFormat="1" ht="17.25">
      <c r="A305" s="1653" t="s">
        <v>175</v>
      </c>
      <c r="B305" s="1656" t="s">
        <v>69</v>
      </c>
      <c r="C305" s="650" t="s">
        <v>43</v>
      </c>
      <c r="D305" s="651">
        <f>SUM(I305,N305,S305,X305,AC305,AH305,AM305)</f>
        <v>36.700000000000003</v>
      </c>
      <c r="E305" s="652">
        <f>SUM(J305,O305,T305,Y305,AD305,AI305,AN305)</f>
        <v>36.269999999999996</v>
      </c>
      <c r="F305" s="652">
        <f>G305+H305</f>
        <v>3539.9</v>
      </c>
      <c r="G305" s="652">
        <f t="shared" si="268"/>
        <v>2629.4</v>
      </c>
      <c r="H305" s="653">
        <f t="shared" si="267"/>
        <v>910.5</v>
      </c>
      <c r="I305" s="651">
        <f>SUM(I307,I309,I311,I313,I315,I317)</f>
        <v>0</v>
      </c>
      <c r="J305" s="652">
        <f>SUM(J307,J309,J311,J313,J315,J317)</f>
        <v>0</v>
      </c>
      <c r="K305" s="652">
        <f>L305+M305</f>
        <v>0</v>
      </c>
      <c r="L305" s="652">
        <f t="shared" ref="L305:M306" si="269">SUM(L307,L309,L311,L313,L315,L317)</f>
        <v>0</v>
      </c>
      <c r="M305" s="654">
        <f t="shared" si="269"/>
        <v>0</v>
      </c>
      <c r="N305" s="651">
        <f>SUM(N307,N309,N311,N313,N315,N317)</f>
        <v>9</v>
      </c>
      <c r="O305" s="652">
        <f>SUM(O307,O309,O311,O313,O315,O317)</f>
        <v>9</v>
      </c>
      <c r="P305" s="652">
        <f>Q305+R305</f>
        <v>319.24</v>
      </c>
      <c r="Q305" s="652">
        <f t="shared" ref="Q305:T306" si="270">SUM(Q307,Q309,Q311,Q313,Q315,Q317)</f>
        <v>291.55</v>
      </c>
      <c r="R305" s="655">
        <f t="shared" si="270"/>
        <v>27.69</v>
      </c>
      <c r="S305" s="651">
        <f>SUM(S307,S309,S311,S313,S315,S317)</f>
        <v>0</v>
      </c>
      <c r="T305" s="652">
        <f>SUM(T307,T309,T311,T313,T315,T317)</f>
        <v>0</v>
      </c>
      <c r="U305" s="652">
        <f>V305+W305</f>
        <v>0</v>
      </c>
      <c r="V305" s="652">
        <f t="shared" ref="V305:Y306" si="271">SUM(V307,V309,V311,V313,V315,V317)</f>
        <v>0</v>
      </c>
      <c r="W305" s="654">
        <f t="shared" si="271"/>
        <v>0</v>
      </c>
      <c r="X305" s="651">
        <f t="shared" si="271"/>
        <v>27.7</v>
      </c>
      <c r="Y305" s="652">
        <f t="shared" si="271"/>
        <v>27.27</v>
      </c>
      <c r="Z305" s="652">
        <f>AA305+AB305</f>
        <v>3220.66</v>
      </c>
      <c r="AA305" s="652">
        <f t="shared" ref="AA305:AD306" si="272">SUM(AA307,AA309,AA311,AA313,AA315,AA317)</f>
        <v>2337.85</v>
      </c>
      <c r="AB305" s="655">
        <f t="shared" si="272"/>
        <v>882.81</v>
      </c>
      <c r="AC305" s="651">
        <f t="shared" si="272"/>
        <v>0</v>
      </c>
      <c r="AD305" s="652">
        <f t="shared" si="272"/>
        <v>0</v>
      </c>
      <c r="AE305" s="652">
        <f>AF305+AG305</f>
        <v>0</v>
      </c>
      <c r="AF305" s="652">
        <f t="shared" ref="AF305:AI306" si="273">SUM(AF307,AF309,AF311,AF313,AF315,AF317)</f>
        <v>0</v>
      </c>
      <c r="AG305" s="654">
        <f t="shared" si="273"/>
        <v>0</v>
      </c>
      <c r="AH305" s="651">
        <f t="shared" si="273"/>
        <v>0</v>
      </c>
      <c r="AI305" s="652">
        <f t="shared" si="273"/>
        <v>0</v>
      </c>
      <c r="AJ305" s="652">
        <f>AK305+AL305</f>
        <v>0</v>
      </c>
      <c r="AK305" s="652">
        <f t="shared" ref="AK305:AN306" si="274">SUM(AK307,AK309,AK311,AK313,AK315,AK317)</f>
        <v>0</v>
      </c>
      <c r="AL305" s="655">
        <f t="shared" si="274"/>
        <v>0</v>
      </c>
      <c r="AM305" s="651">
        <f t="shared" si="274"/>
        <v>0</v>
      </c>
      <c r="AN305" s="652">
        <f t="shared" si="274"/>
        <v>0</v>
      </c>
      <c r="AO305" s="652">
        <f>AP305+AQ305</f>
        <v>0</v>
      </c>
      <c r="AP305" s="652">
        <f t="shared" ref="AP305:AR306" si="275">SUM(AP307,AP309,AP311,AP313,AP315,AP317)</f>
        <v>0</v>
      </c>
      <c r="AQ305" s="654">
        <f t="shared" si="275"/>
        <v>0</v>
      </c>
      <c r="AR305" s="656">
        <f t="shared" si="275"/>
        <v>1097</v>
      </c>
    </row>
    <row r="306" spans="1:44" s="140" customFormat="1" ht="17.25">
      <c r="A306" s="1654"/>
      <c r="B306" s="1657"/>
      <c r="C306" s="657" t="s">
        <v>44</v>
      </c>
      <c r="D306" s="658">
        <f>SUM(I306,N306,S306,X306,AC306,AH306,AM306)</f>
        <v>36.269999999999996</v>
      </c>
      <c r="E306" s="659">
        <f>SUM(J306,O306,T306,Y306,AD306,AI306,AN306)</f>
        <v>36.269999999999996</v>
      </c>
      <c r="F306" s="659">
        <f>G306+H306</f>
        <v>3539.9</v>
      </c>
      <c r="G306" s="659">
        <f t="shared" si="268"/>
        <v>2629.4</v>
      </c>
      <c r="H306" s="660">
        <f t="shared" si="267"/>
        <v>910.5</v>
      </c>
      <c r="I306" s="658">
        <f>SUM(I308,I310,I312,I314,I316,I318)</f>
        <v>0</v>
      </c>
      <c r="J306" s="659">
        <f>SUM(J308,J310,J312,J314,J316,J318)</f>
        <v>0</v>
      </c>
      <c r="K306" s="659">
        <f>L306+M306</f>
        <v>0</v>
      </c>
      <c r="L306" s="659">
        <f t="shared" si="269"/>
        <v>0</v>
      </c>
      <c r="M306" s="661">
        <f t="shared" si="269"/>
        <v>0</v>
      </c>
      <c r="N306" s="658">
        <f>SUM(N308,N310,N312,N314,N316,N318)</f>
        <v>9</v>
      </c>
      <c r="O306" s="659">
        <f>SUM(O308,O310,O312,O314,O316,O318)</f>
        <v>9</v>
      </c>
      <c r="P306" s="659">
        <f>Q306+R306</f>
        <v>319.24</v>
      </c>
      <c r="Q306" s="659">
        <f t="shared" si="270"/>
        <v>291.55</v>
      </c>
      <c r="R306" s="662">
        <f t="shared" si="270"/>
        <v>27.69</v>
      </c>
      <c r="S306" s="658">
        <f t="shared" si="270"/>
        <v>0</v>
      </c>
      <c r="T306" s="659">
        <f t="shared" si="270"/>
        <v>0</v>
      </c>
      <c r="U306" s="659">
        <f>V306+W306</f>
        <v>0</v>
      </c>
      <c r="V306" s="659">
        <f t="shared" si="271"/>
        <v>0</v>
      </c>
      <c r="W306" s="661">
        <f t="shared" si="271"/>
        <v>0</v>
      </c>
      <c r="X306" s="658">
        <f t="shared" si="271"/>
        <v>27.27</v>
      </c>
      <c r="Y306" s="659">
        <f t="shared" si="271"/>
        <v>27.27</v>
      </c>
      <c r="Z306" s="659">
        <f>AA306+AB306</f>
        <v>3220.66</v>
      </c>
      <c r="AA306" s="659">
        <f t="shared" si="272"/>
        <v>2337.85</v>
      </c>
      <c r="AB306" s="662">
        <f t="shared" si="272"/>
        <v>882.81</v>
      </c>
      <c r="AC306" s="658">
        <f t="shared" si="272"/>
        <v>0</v>
      </c>
      <c r="AD306" s="659">
        <f t="shared" si="272"/>
        <v>0</v>
      </c>
      <c r="AE306" s="659">
        <f>AF306+AG306</f>
        <v>0</v>
      </c>
      <c r="AF306" s="659">
        <f t="shared" si="273"/>
        <v>0</v>
      </c>
      <c r="AG306" s="661">
        <f t="shared" si="273"/>
        <v>0</v>
      </c>
      <c r="AH306" s="658">
        <f t="shared" si="273"/>
        <v>0</v>
      </c>
      <c r="AI306" s="659">
        <f t="shared" si="273"/>
        <v>0</v>
      </c>
      <c r="AJ306" s="659">
        <f>AK306+AL306</f>
        <v>0</v>
      </c>
      <c r="AK306" s="659">
        <f t="shared" si="274"/>
        <v>0</v>
      </c>
      <c r="AL306" s="662">
        <f t="shared" si="274"/>
        <v>0</v>
      </c>
      <c r="AM306" s="658">
        <f t="shared" si="274"/>
        <v>0</v>
      </c>
      <c r="AN306" s="659">
        <f t="shared" si="274"/>
        <v>0</v>
      </c>
      <c r="AO306" s="659">
        <f>AP306+AQ306</f>
        <v>0</v>
      </c>
      <c r="AP306" s="659">
        <f t="shared" si="275"/>
        <v>0</v>
      </c>
      <c r="AQ306" s="661">
        <f t="shared" si="275"/>
        <v>0</v>
      </c>
      <c r="AR306" s="663">
        <f t="shared" si="275"/>
        <v>1097</v>
      </c>
    </row>
    <row r="307" spans="1:44" s="140" customFormat="1" ht="17.25">
      <c r="A307" s="1654"/>
      <c r="B307" s="1658" t="s">
        <v>70</v>
      </c>
      <c r="C307" s="664" t="s">
        <v>43</v>
      </c>
      <c r="D307" s="690">
        <f t="shared" ref="D307:E318" si="276">SUM(I307,N307,S307,X307,AC307,AH307,AM307)</f>
        <v>27.7</v>
      </c>
      <c r="E307" s="691">
        <f t="shared" si="276"/>
        <v>27.27</v>
      </c>
      <c r="F307" s="691">
        <f>G307+H307</f>
        <v>3220.66</v>
      </c>
      <c r="G307" s="691">
        <f t="shared" ref="G307:H318" si="277">SUM(L307+Q307+V307+AA307+AF307+AK307+AP307)</f>
        <v>2337.85</v>
      </c>
      <c r="H307" s="692">
        <f t="shared" si="277"/>
        <v>882.81</v>
      </c>
      <c r="I307" s="671"/>
      <c r="J307" s="672"/>
      <c r="K307" s="672"/>
      <c r="L307" s="672"/>
      <c r="M307" s="673"/>
      <c r="N307" s="671"/>
      <c r="O307" s="672"/>
      <c r="P307" s="672"/>
      <c r="Q307" s="672"/>
      <c r="R307" s="673"/>
      <c r="S307" s="671"/>
      <c r="T307" s="672"/>
      <c r="U307" s="672"/>
      <c r="V307" s="672"/>
      <c r="W307" s="673"/>
      <c r="X307" s="671">
        <v>27.7</v>
      </c>
      <c r="Y307" s="672">
        <v>27.27</v>
      </c>
      <c r="Z307" s="672">
        <v>3220.66</v>
      </c>
      <c r="AA307" s="672">
        <v>2337.85</v>
      </c>
      <c r="AB307" s="673">
        <v>882.81</v>
      </c>
      <c r="AC307" s="671"/>
      <c r="AD307" s="672"/>
      <c r="AE307" s="672"/>
      <c r="AF307" s="672"/>
      <c r="AG307" s="797"/>
      <c r="AH307" s="671"/>
      <c r="AI307" s="672"/>
      <c r="AJ307" s="672"/>
      <c r="AK307" s="672"/>
      <c r="AL307" s="797"/>
      <c r="AM307" s="671"/>
      <c r="AN307" s="672"/>
      <c r="AO307" s="672"/>
      <c r="AP307" s="672"/>
      <c r="AQ307" s="673"/>
      <c r="AR307" s="693">
        <v>1097</v>
      </c>
    </row>
    <row r="308" spans="1:44" s="140" customFormat="1" ht="17.25">
      <c r="A308" s="1654"/>
      <c r="B308" s="1657"/>
      <c r="C308" s="657" t="s">
        <v>44</v>
      </c>
      <c r="D308" s="694">
        <f t="shared" si="276"/>
        <v>27.27</v>
      </c>
      <c r="E308" s="695">
        <f t="shared" si="276"/>
        <v>27.27</v>
      </c>
      <c r="F308" s="695">
        <f t="shared" ref="F308:F318" si="278">G308+H308</f>
        <v>3220.66</v>
      </c>
      <c r="G308" s="695">
        <f t="shared" si="277"/>
        <v>2337.85</v>
      </c>
      <c r="H308" s="696">
        <f t="shared" si="277"/>
        <v>882.81</v>
      </c>
      <c r="I308" s="678"/>
      <c r="J308" s="679"/>
      <c r="K308" s="679"/>
      <c r="L308" s="679"/>
      <c r="M308" s="680"/>
      <c r="N308" s="697"/>
      <c r="O308" s="698"/>
      <c r="P308" s="698"/>
      <c r="Q308" s="698"/>
      <c r="R308" s="699"/>
      <c r="S308" s="697"/>
      <c r="T308" s="698"/>
      <c r="U308" s="698"/>
      <c r="V308" s="698"/>
      <c r="W308" s="699"/>
      <c r="X308" s="697">
        <v>27.27</v>
      </c>
      <c r="Y308" s="698">
        <v>27.27</v>
      </c>
      <c r="Z308" s="698">
        <v>3220.66</v>
      </c>
      <c r="AA308" s="698">
        <v>2337.85</v>
      </c>
      <c r="AB308" s="699">
        <v>882.81</v>
      </c>
      <c r="AC308" s="697"/>
      <c r="AD308" s="698"/>
      <c r="AE308" s="698"/>
      <c r="AF308" s="698"/>
      <c r="AG308" s="798"/>
      <c r="AH308" s="697"/>
      <c r="AI308" s="698"/>
      <c r="AJ308" s="698"/>
      <c r="AK308" s="698"/>
      <c r="AL308" s="798"/>
      <c r="AM308" s="697"/>
      <c r="AN308" s="698"/>
      <c r="AO308" s="698"/>
      <c r="AP308" s="698"/>
      <c r="AQ308" s="699"/>
      <c r="AR308" s="799">
        <v>1097</v>
      </c>
    </row>
    <row r="309" spans="1:44" s="140" customFormat="1" ht="17.25">
      <c r="A309" s="1654"/>
      <c r="B309" s="1658" t="s">
        <v>71</v>
      </c>
      <c r="C309" s="664" t="s">
        <v>43</v>
      </c>
      <c r="D309" s="1545">
        <f t="shared" si="276"/>
        <v>0</v>
      </c>
      <c r="E309" s="666">
        <f t="shared" si="276"/>
        <v>0</v>
      </c>
      <c r="F309" s="666">
        <f t="shared" si="278"/>
        <v>0</v>
      </c>
      <c r="G309" s="666">
        <f t="shared" si="277"/>
        <v>0</v>
      </c>
      <c r="H309" s="665">
        <f t="shared" si="277"/>
        <v>0</v>
      </c>
      <c r="I309" s="671"/>
      <c r="J309" s="672"/>
      <c r="K309" s="672"/>
      <c r="L309" s="672"/>
      <c r="M309" s="673"/>
      <c r="N309" s="667"/>
      <c r="O309" s="668"/>
      <c r="P309" s="668"/>
      <c r="Q309" s="668"/>
      <c r="R309" s="669"/>
      <c r="S309" s="667"/>
      <c r="T309" s="668"/>
      <c r="U309" s="668"/>
      <c r="V309" s="668"/>
      <c r="W309" s="669"/>
      <c r="X309" s="667"/>
      <c r="Y309" s="668"/>
      <c r="Z309" s="668"/>
      <c r="AA309" s="668"/>
      <c r="AB309" s="669"/>
      <c r="AC309" s="667"/>
      <c r="AD309" s="668"/>
      <c r="AE309" s="668"/>
      <c r="AF309" s="668"/>
      <c r="AG309" s="669"/>
      <c r="AH309" s="667"/>
      <c r="AI309" s="668"/>
      <c r="AJ309" s="668"/>
      <c r="AK309" s="668"/>
      <c r="AL309" s="669"/>
      <c r="AM309" s="667"/>
      <c r="AN309" s="668"/>
      <c r="AO309" s="668"/>
      <c r="AP309" s="668"/>
      <c r="AQ309" s="669"/>
      <c r="AR309" s="674"/>
    </row>
    <row r="310" spans="1:44" s="140" customFormat="1" ht="17.25">
      <c r="A310" s="1654"/>
      <c r="B310" s="1657"/>
      <c r="C310" s="657" t="s">
        <v>44</v>
      </c>
      <c r="D310" s="1546">
        <f t="shared" si="276"/>
        <v>0</v>
      </c>
      <c r="E310" s="1547">
        <f t="shared" si="276"/>
        <v>0</v>
      </c>
      <c r="F310" s="686">
        <f t="shared" si="278"/>
        <v>0</v>
      </c>
      <c r="G310" s="686">
        <f t="shared" si="277"/>
        <v>0</v>
      </c>
      <c r="H310" s="685">
        <f t="shared" si="277"/>
        <v>0</v>
      </c>
      <c r="I310" s="681"/>
      <c r="J310" s="1501"/>
      <c r="K310" s="682"/>
      <c r="L310" s="682"/>
      <c r="M310" s="683"/>
      <c r="N310" s="678"/>
      <c r="O310" s="679"/>
      <c r="P310" s="679"/>
      <c r="Q310" s="679"/>
      <c r="R310" s="680"/>
      <c r="S310" s="687"/>
      <c r="T310" s="1581"/>
      <c r="U310" s="688"/>
      <c r="V310" s="688"/>
      <c r="W310" s="689"/>
      <c r="X310" s="678"/>
      <c r="Y310" s="679"/>
      <c r="Z310" s="679"/>
      <c r="AA310" s="679"/>
      <c r="AB310" s="680"/>
      <c r="AC310" s="678"/>
      <c r="AD310" s="679"/>
      <c r="AE310" s="679"/>
      <c r="AF310" s="679"/>
      <c r="AG310" s="680"/>
      <c r="AH310" s="678"/>
      <c r="AI310" s="679"/>
      <c r="AJ310" s="679"/>
      <c r="AK310" s="679"/>
      <c r="AL310" s="680"/>
      <c r="AM310" s="687"/>
      <c r="AN310" s="1581"/>
      <c r="AO310" s="688"/>
      <c r="AP310" s="688"/>
      <c r="AQ310" s="689"/>
      <c r="AR310" s="684"/>
    </row>
    <row r="311" spans="1:44" s="140" customFormat="1" ht="17.25">
      <c r="A311" s="1654"/>
      <c r="B311" s="1658" t="s">
        <v>72</v>
      </c>
      <c r="C311" s="664" t="s">
        <v>43</v>
      </c>
      <c r="D311" s="690">
        <f t="shared" si="276"/>
        <v>0</v>
      </c>
      <c r="E311" s="691">
        <f t="shared" si="276"/>
        <v>0</v>
      </c>
      <c r="F311" s="691">
        <f t="shared" si="278"/>
        <v>0</v>
      </c>
      <c r="G311" s="691">
        <f t="shared" si="277"/>
        <v>0</v>
      </c>
      <c r="H311" s="692">
        <f t="shared" si="277"/>
        <v>0</v>
      </c>
      <c r="I311" s="671"/>
      <c r="J311" s="672"/>
      <c r="K311" s="672"/>
      <c r="L311" s="672"/>
      <c r="M311" s="673"/>
      <c r="N311" s="671"/>
      <c r="O311" s="672"/>
      <c r="P311" s="672"/>
      <c r="Q311" s="672"/>
      <c r="R311" s="673"/>
      <c r="S311" s="671"/>
      <c r="T311" s="672"/>
      <c r="U311" s="672"/>
      <c r="V311" s="672"/>
      <c r="W311" s="673"/>
      <c r="X311" s="671"/>
      <c r="Y311" s="672"/>
      <c r="Z311" s="672"/>
      <c r="AA311" s="672"/>
      <c r="AB311" s="673"/>
      <c r="AC311" s="671"/>
      <c r="AD311" s="672"/>
      <c r="AE311" s="672"/>
      <c r="AF311" s="672"/>
      <c r="AG311" s="673"/>
      <c r="AH311" s="671"/>
      <c r="AI311" s="672"/>
      <c r="AJ311" s="672"/>
      <c r="AK311" s="672"/>
      <c r="AL311" s="673"/>
      <c r="AM311" s="671"/>
      <c r="AN311" s="672"/>
      <c r="AO311" s="672"/>
      <c r="AP311" s="672"/>
      <c r="AQ311" s="673"/>
      <c r="AR311" s="693"/>
    </row>
    <row r="312" spans="1:44" s="140" customFormat="1" ht="17.25">
      <c r="A312" s="1654"/>
      <c r="B312" s="1657"/>
      <c r="C312" s="657" t="s">
        <v>44</v>
      </c>
      <c r="D312" s="694">
        <f t="shared" si="276"/>
        <v>0</v>
      </c>
      <c r="E312" s="695">
        <f t="shared" si="276"/>
        <v>0</v>
      </c>
      <c r="F312" s="695">
        <f t="shared" si="278"/>
        <v>0</v>
      </c>
      <c r="G312" s="695">
        <f t="shared" si="277"/>
        <v>0</v>
      </c>
      <c r="H312" s="696">
        <f t="shared" si="277"/>
        <v>0</v>
      </c>
      <c r="I312" s="681"/>
      <c r="J312" s="1501"/>
      <c r="K312" s="682"/>
      <c r="L312" s="682"/>
      <c r="M312" s="683"/>
      <c r="N312" s="697"/>
      <c r="O312" s="698"/>
      <c r="P312" s="698"/>
      <c r="Q312" s="698"/>
      <c r="R312" s="699"/>
      <c r="S312" s="697"/>
      <c r="T312" s="698"/>
      <c r="U312" s="698"/>
      <c r="V312" s="698"/>
      <c r="W312" s="699"/>
      <c r="X312" s="697"/>
      <c r="Y312" s="698"/>
      <c r="Z312" s="698"/>
      <c r="AA312" s="698"/>
      <c r="AB312" s="699"/>
      <c r="AC312" s="697"/>
      <c r="AD312" s="698"/>
      <c r="AE312" s="698"/>
      <c r="AF312" s="698"/>
      <c r="AG312" s="699"/>
      <c r="AH312" s="697"/>
      <c r="AI312" s="698"/>
      <c r="AJ312" s="698"/>
      <c r="AK312" s="698"/>
      <c r="AL312" s="699"/>
      <c r="AM312" s="697"/>
      <c r="AN312" s="698"/>
      <c r="AO312" s="698"/>
      <c r="AP312" s="698"/>
      <c r="AQ312" s="699"/>
      <c r="AR312" s="700"/>
    </row>
    <row r="313" spans="1:44" s="140" customFormat="1" ht="15.75" customHeight="1">
      <c r="A313" s="1654"/>
      <c r="B313" s="1658" t="s">
        <v>73</v>
      </c>
      <c r="C313" s="664" t="s">
        <v>43</v>
      </c>
      <c r="D313" s="690">
        <f t="shared" si="276"/>
        <v>0</v>
      </c>
      <c r="E313" s="691">
        <f t="shared" si="276"/>
        <v>0</v>
      </c>
      <c r="F313" s="691">
        <f t="shared" si="278"/>
        <v>0</v>
      </c>
      <c r="G313" s="691">
        <f t="shared" si="277"/>
        <v>0</v>
      </c>
      <c r="H313" s="692">
        <f t="shared" si="277"/>
        <v>0</v>
      </c>
      <c r="I313" s="671"/>
      <c r="J313" s="672"/>
      <c r="K313" s="672"/>
      <c r="L313" s="672"/>
      <c r="M313" s="673"/>
      <c r="N313" s="671"/>
      <c r="O313" s="672"/>
      <c r="P313" s="672"/>
      <c r="Q313" s="672"/>
      <c r="R313" s="673"/>
      <c r="S313" s="671"/>
      <c r="T313" s="672"/>
      <c r="U313" s="672"/>
      <c r="V313" s="672"/>
      <c r="W313" s="673"/>
      <c r="X313" s="671"/>
      <c r="Y313" s="672"/>
      <c r="Z313" s="672"/>
      <c r="AA313" s="672"/>
      <c r="AB313" s="673"/>
      <c r="AC313" s="671"/>
      <c r="AD313" s="672"/>
      <c r="AE313" s="672"/>
      <c r="AF313" s="672"/>
      <c r="AG313" s="673"/>
      <c r="AH313" s="671"/>
      <c r="AI313" s="672"/>
      <c r="AJ313" s="672"/>
      <c r="AK313" s="672"/>
      <c r="AL313" s="673"/>
      <c r="AM313" s="671"/>
      <c r="AN313" s="672"/>
      <c r="AO313" s="672"/>
      <c r="AP313" s="672"/>
      <c r="AQ313" s="673"/>
      <c r="AR313" s="693"/>
    </row>
    <row r="314" spans="1:44" s="140" customFormat="1" ht="15.75" customHeight="1">
      <c r="A314" s="1654"/>
      <c r="B314" s="1657"/>
      <c r="C314" s="657" t="s">
        <v>44</v>
      </c>
      <c r="D314" s="694">
        <f t="shared" si="276"/>
        <v>0</v>
      </c>
      <c r="E314" s="695">
        <f t="shared" si="276"/>
        <v>0</v>
      </c>
      <c r="F314" s="695">
        <f t="shared" si="278"/>
        <v>0</v>
      </c>
      <c r="G314" s="695">
        <f t="shared" si="277"/>
        <v>0</v>
      </c>
      <c r="H314" s="696">
        <f t="shared" si="277"/>
        <v>0</v>
      </c>
      <c r="I314" s="681"/>
      <c r="J314" s="1501"/>
      <c r="K314" s="682"/>
      <c r="L314" s="682"/>
      <c r="M314" s="683"/>
      <c r="N314" s="697"/>
      <c r="O314" s="698"/>
      <c r="P314" s="698"/>
      <c r="Q314" s="698"/>
      <c r="R314" s="699"/>
      <c r="S314" s="697"/>
      <c r="T314" s="698"/>
      <c r="U314" s="698"/>
      <c r="V314" s="698"/>
      <c r="W314" s="699"/>
      <c r="X314" s="697"/>
      <c r="Y314" s="698"/>
      <c r="Z314" s="698"/>
      <c r="AA314" s="698"/>
      <c r="AB314" s="699"/>
      <c r="AC314" s="697"/>
      <c r="AD314" s="698"/>
      <c r="AE314" s="698"/>
      <c r="AF314" s="698"/>
      <c r="AG314" s="699"/>
      <c r="AH314" s="697"/>
      <c r="AI314" s="698"/>
      <c r="AJ314" s="698"/>
      <c r="AK314" s="698"/>
      <c r="AL314" s="699"/>
      <c r="AM314" s="697"/>
      <c r="AN314" s="698"/>
      <c r="AO314" s="698"/>
      <c r="AP314" s="698"/>
      <c r="AQ314" s="699"/>
      <c r="AR314" s="700"/>
    </row>
    <row r="315" spans="1:44" s="140" customFormat="1" ht="15.75" customHeight="1">
      <c r="A315" s="1654"/>
      <c r="B315" s="1658" t="s">
        <v>74</v>
      </c>
      <c r="C315" s="664" t="s">
        <v>43</v>
      </c>
      <c r="D315" s="690">
        <f t="shared" si="276"/>
        <v>9</v>
      </c>
      <c r="E315" s="691">
        <f t="shared" si="276"/>
        <v>9</v>
      </c>
      <c r="F315" s="691">
        <f t="shared" si="278"/>
        <v>319.24</v>
      </c>
      <c r="G315" s="691">
        <f t="shared" si="277"/>
        <v>291.55</v>
      </c>
      <c r="H315" s="692">
        <f t="shared" si="277"/>
        <v>27.69</v>
      </c>
      <c r="I315" s="671"/>
      <c r="J315" s="672"/>
      <c r="K315" s="672"/>
      <c r="L315" s="672"/>
      <c r="M315" s="673"/>
      <c r="N315" s="671">
        <v>9</v>
      </c>
      <c r="O315" s="672">
        <v>9</v>
      </c>
      <c r="P315" s="672">
        <v>319.24</v>
      </c>
      <c r="Q315" s="672">
        <v>291.55</v>
      </c>
      <c r="R315" s="673">
        <v>27.69</v>
      </c>
      <c r="S315" s="671"/>
      <c r="T315" s="672"/>
      <c r="U315" s="672"/>
      <c r="V315" s="672"/>
      <c r="W315" s="673"/>
      <c r="X315" s="671"/>
      <c r="Y315" s="672"/>
      <c r="Z315" s="672"/>
      <c r="AA315" s="672"/>
      <c r="AB315" s="673"/>
      <c r="AC315" s="671"/>
      <c r="AD315" s="672"/>
      <c r="AE315" s="672"/>
      <c r="AF315" s="672"/>
      <c r="AG315" s="673"/>
      <c r="AH315" s="671"/>
      <c r="AI315" s="672"/>
      <c r="AJ315" s="672"/>
      <c r="AK315" s="672"/>
      <c r="AL315" s="673"/>
      <c r="AM315" s="671"/>
      <c r="AN315" s="672"/>
      <c r="AO315" s="672"/>
      <c r="AP315" s="672"/>
      <c r="AQ315" s="673"/>
      <c r="AR315" s="693"/>
    </row>
    <row r="316" spans="1:44" s="140" customFormat="1" ht="15.75" customHeight="1">
      <c r="A316" s="1654"/>
      <c r="B316" s="1657"/>
      <c r="C316" s="657" t="s">
        <v>44</v>
      </c>
      <c r="D316" s="694">
        <f t="shared" si="276"/>
        <v>9</v>
      </c>
      <c r="E316" s="695">
        <f t="shared" si="276"/>
        <v>9</v>
      </c>
      <c r="F316" s="695">
        <f t="shared" si="278"/>
        <v>319.24</v>
      </c>
      <c r="G316" s="695">
        <f t="shared" si="277"/>
        <v>291.55</v>
      </c>
      <c r="H316" s="696">
        <f t="shared" si="277"/>
        <v>27.69</v>
      </c>
      <c r="I316" s="681"/>
      <c r="J316" s="1501"/>
      <c r="K316" s="682"/>
      <c r="L316" s="682"/>
      <c r="M316" s="683"/>
      <c r="N316" s="697">
        <v>9</v>
      </c>
      <c r="O316" s="698">
        <v>9</v>
      </c>
      <c r="P316" s="698">
        <v>319.24</v>
      </c>
      <c r="Q316" s="698">
        <v>291.55</v>
      </c>
      <c r="R316" s="699">
        <v>27.69</v>
      </c>
      <c r="S316" s="697"/>
      <c r="T316" s="698"/>
      <c r="U316" s="698"/>
      <c r="V316" s="698"/>
      <c r="W316" s="699"/>
      <c r="X316" s="697"/>
      <c r="Y316" s="698"/>
      <c r="Z316" s="698"/>
      <c r="AA316" s="698"/>
      <c r="AB316" s="699"/>
      <c r="AC316" s="697"/>
      <c r="AD316" s="698"/>
      <c r="AE316" s="698"/>
      <c r="AF316" s="698"/>
      <c r="AG316" s="699"/>
      <c r="AH316" s="697"/>
      <c r="AI316" s="698"/>
      <c r="AJ316" s="698"/>
      <c r="AK316" s="698"/>
      <c r="AL316" s="699"/>
      <c r="AM316" s="697"/>
      <c r="AN316" s="698"/>
      <c r="AO316" s="698"/>
      <c r="AP316" s="698"/>
      <c r="AQ316" s="699"/>
      <c r="AR316" s="700"/>
    </row>
    <row r="317" spans="1:44" s="140" customFormat="1" ht="15.75" customHeight="1">
      <c r="A317" s="1654"/>
      <c r="B317" s="1659" t="s">
        <v>75</v>
      </c>
      <c r="C317" s="664" t="s">
        <v>43</v>
      </c>
      <c r="D317" s="1545">
        <f t="shared" si="276"/>
        <v>0</v>
      </c>
      <c r="E317" s="666">
        <f t="shared" si="276"/>
        <v>0</v>
      </c>
      <c r="F317" s="666">
        <f t="shared" si="278"/>
        <v>0</v>
      </c>
      <c r="G317" s="666">
        <f t="shared" si="277"/>
        <v>0</v>
      </c>
      <c r="H317" s="665">
        <f t="shared" si="277"/>
        <v>0</v>
      </c>
      <c r="I317" s="667"/>
      <c r="J317" s="668"/>
      <c r="K317" s="668"/>
      <c r="L317" s="668"/>
      <c r="M317" s="669"/>
      <c r="N317" s="667"/>
      <c r="O317" s="668"/>
      <c r="P317" s="668"/>
      <c r="Q317" s="668"/>
      <c r="R317" s="669"/>
      <c r="S317" s="667"/>
      <c r="T317" s="668"/>
      <c r="U317" s="668"/>
      <c r="V317" s="668"/>
      <c r="W317" s="669"/>
      <c r="X317" s="667"/>
      <c r="Y317" s="668"/>
      <c r="Z317" s="668"/>
      <c r="AA317" s="668"/>
      <c r="AB317" s="669"/>
      <c r="AC317" s="667"/>
      <c r="AD317" s="668"/>
      <c r="AE317" s="668"/>
      <c r="AF317" s="668"/>
      <c r="AG317" s="669"/>
      <c r="AH317" s="667"/>
      <c r="AI317" s="668"/>
      <c r="AJ317" s="668"/>
      <c r="AK317" s="668"/>
      <c r="AL317" s="669"/>
      <c r="AM317" s="667"/>
      <c r="AN317" s="668"/>
      <c r="AO317" s="668"/>
      <c r="AP317" s="668"/>
      <c r="AQ317" s="669"/>
      <c r="AR317" s="674"/>
    </row>
    <row r="318" spans="1:44" s="140" customFormat="1" ht="15.75" customHeight="1" thickBot="1">
      <c r="A318" s="1655"/>
      <c r="B318" s="1660"/>
      <c r="C318" s="677" t="s">
        <v>44</v>
      </c>
      <c r="D318" s="1546">
        <f t="shared" si="276"/>
        <v>0</v>
      </c>
      <c r="E318" s="1547">
        <f t="shared" si="276"/>
        <v>0</v>
      </c>
      <c r="F318" s="666">
        <f t="shared" si="278"/>
        <v>0</v>
      </c>
      <c r="G318" s="666">
        <f t="shared" si="277"/>
        <v>0</v>
      </c>
      <c r="H318" s="665">
        <f t="shared" si="277"/>
        <v>0</v>
      </c>
      <c r="I318" s="667"/>
      <c r="J318" s="668"/>
      <c r="K318" s="668"/>
      <c r="L318" s="668"/>
      <c r="M318" s="669"/>
      <c r="N318" s="678"/>
      <c r="O318" s="679"/>
      <c r="P318" s="679"/>
      <c r="Q318" s="679"/>
      <c r="R318" s="680"/>
      <c r="S318" s="678"/>
      <c r="T318" s="679"/>
      <c r="U318" s="679"/>
      <c r="V318" s="679"/>
      <c r="W318" s="680"/>
      <c r="X318" s="675"/>
      <c r="Y318" s="670"/>
      <c r="Z318" s="670"/>
      <c r="AA318" s="670"/>
      <c r="AB318" s="676"/>
      <c r="AC318" s="675"/>
      <c r="AD318" s="670"/>
      <c r="AE318" s="670"/>
      <c r="AF318" s="670"/>
      <c r="AG318" s="676"/>
      <c r="AH318" s="675"/>
      <c r="AI318" s="670"/>
      <c r="AJ318" s="670"/>
      <c r="AK318" s="670"/>
      <c r="AL318" s="676"/>
      <c r="AM318" s="681"/>
      <c r="AN318" s="1501"/>
      <c r="AO318" s="682"/>
      <c r="AP318" s="682"/>
      <c r="AQ318" s="683"/>
      <c r="AR318" s="684"/>
    </row>
    <row r="319" spans="1:44" ht="17.25">
      <c r="A319" s="1650" t="s">
        <v>53</v>
      </c>
      <c r="B319" s="1645" t="s">
        <v>69</v>
      </c>
      <c r="C319" s="183" t="s">
        <v>43</v>
      </c>
      <c r="D319" s="234">
        <f>SUM(I319,N319,S319,X319,AC319,AH319,AM319)</f>
        <v>110</v>
      </c>
      <c r="E319" s="323">
        <f>SUM(J319,O319,T319,Y319,AD319,AI319,AN319)</f>
        <v>103</v>
      </c>
      <c r="F319" s="323">
        <f>G319+H319</f>
        <v>5541</v>
      </c>
      <c r="G319" s="323">
        <f t="shared" ref="G319:H320" si="279">SUM(L319,Q319,V319,AA319,AF319,AK319,AP319)</f>
        <v>3476</v>
      </c>
      <c r="H319" s="235">
        <f t="shared" si="279"/>
        <v>2065</v>
      </c>
      <c r="I319" s="236">
        <f>SUM(I321,I323,I325,I327,I329,I331)</f>
        <v>0</v>
      </c>
      <c r="J319" s="237">
        <f>SUM(J321,J323,J325,J327,J329,J331)</f>
        <v>0</v>
      </c>
      <c r="K319" s="237">
        <f>L319+M319</f>
        <v>0</v>
      </c>
      <c r="L319" s="237">
        <f t="shared" ref="L319:M320" si="280">SUM(L321,L323,L325,L327,L329,L331)</f>
        <v>0</v>
      </c>
      <c r="M319" s="239">
        <f t="shared" si="280"/>
        <v>0</v>
      </c>
      <c r="N319" s="236">
        <f>SUM(N321,N323,N325,N327,N329,N331)</f>
        <v>0</v>
      </c>
      <c r="O319" s="237">
        <f>SUM(O321,O323,O325,O327,O329,O331)</f>
        <v>0</v>
      </c>
      <c r="P319" s="237">
        <f>Q319+R319</f>
        <v>0</v>
      </c>
      <c r="Q319" s="237">
        <f t="shared" ref="Q319:T320" si="281">SUM(Q321,Q323,Q325,Q327,Q329,Q331)</f>
        <v>0</v>
      </c>
      <c r="R319" s="238">
        <f t="shared" si="281"/>
        <v>0</v>
      </c>
      <c r="S319" s="236">
        <f>SUM(S321,S323,S325,S327,S329,S331)</f>
        <v>82</v>
      </c>
      <c r="T319" s="237">
        <f>SUM(T321,T323,T325,T327,T329,T331)</f>
        <v>82</v>
      </c>
      <c r="U319" s="237">
        <f>V319+W319</f>
        <v>2459</v>
      </c>
      <c r="V319" s="237">
        <f t="shared" ref="V319:Y320" si="282">SUM(V321,V323,V325,V327,V329,V331)</f>
        <v>2176</v>
      </c>
      <c r="W319" s="239">
        <f t="shared" si="282"/>
        <v>283</v>
      </c>
      <c r="X319" s="236">
        <f t="shared" si="282"/>
        <v>28</v>
      </c>
      <c r="Y319" s="237">
        <f t="shared" si="282"/>
        <v>21</v>
      </c>
      <c r="Z319" s="237">
        <f>AA319+AB319</f>
        <v>3082</v>
      </c>
      <c r="AA319" s="237">
        <f t="shared" ref="AA319:AD320" si="283">SUM(AA321,AA323,AA325,AA327,AA329,AA331)</f>
        <v>1300</v>
      </c>
      <c r="AB319" s="238">
        <f t="shared" si="283"/>
        <v>1782</v>
      </c>
      <c r="AC319" s="236">
        <f t="shared" si="283"/>
        <v>0</v>
      </c>
      <c r="AD319" s="237">
        <f t="shared" si="283"/>
        <v>0</v>
      </c>
      <c r="AE319" s="237">
        <f>AF319+AG319</f>
        <v>0</v>
      </c>
      <c r="AF319" s="237">
        <f t="shared" ref="AF319:AI320" si="284">SUM(AF321,AF323,AF325,AF327,AF329,AF331)</f>
        <v>0</v>
      </c>
      <c r="AG319" s="239">
        <f t="shared" si="284"/>
        <v>0</v>
      </c>
      <c r="AH319" s="236">
        <f t="shared" si="284"/>
        <v>0</v>
      </c>
      <c r="AI319" s="237">
        <f t="shared" si="284"/>
        <v>0</v>
      </c>
      <c r="AJ319" s="237">
        <f>AK319+AL319</f>
        <v>0</v>
      </c>
      <c r="AK319" s="237">
        <f t="shared" ref="AK319:AN320" si="285">SUM(AK321,AK323,AK325,AK327,AK329,AK331)</f>
        <v>0</v>
      </c>
      <c r="AL319" s="238">
        <f t="shared" si="285"/>
        <v>0</v>
      </c>
      <c r="AM319" s="236">
        <f t="shared" si="285"/>
        <v>0</v>
      </c>
      <c r="AN319" s="237">
        <f t="shared" si="285"/>
        <v>0</v>
      </c>
      <c r="AO319" s="237">
        <f>AP319+AQ319</f>
        <v>0</v>
      </c>
      <c r="AP319" s="237">
        <f t="shared" ref="AP319:AR320" si="286">SUM(AP321,AP323,AP325,AP327,AP329,AP331)</f>
        <v>0</v>
      </c>
      <c r="AQ319" s="239">
        <f t="shared" si="286"/>
        <v>0</v>
      </c>
      <c r="AR319" s="368">
        <f t="shared" si="286"/>
        <v>0</v>
      </c>
    </row>
    <row r="320" spans="1:44" ht="17.25">
      <c r="A320" s="1651"/>
      <c r="B320" s="1646"/>
      <c r="C320" s="40" t="s">
        <v>44</v>
      </c>
      <c r="D320" s="240">
        <f>SUM(I320,N320,S320,X320,AC320,AH320,AM320)</f>
        <v>110</v>
      </c>
      <c r="E320" s="216">
        <f>SUM(J320,O320,T320,Y320,AD320,AI320,AN320)</f>
        <v>103</v>
      </c>
      <c r="F320" s="216">
        <f>G320+H320</f>
        <v>4480</v>
      </c>
      <c r="G320" s="216">
        <f t="shared" si="279"/>
        <v>2917</v>
      </c>
      <c r="H320" s="241">
        <f t="shared" si="279"/>
        <v>1563</v>
      </c>
      <c r="I320" s="212">
        <f>SUM(I322,I324,I326,I328,I330,I332)</f>
        <v>0</v>
      </c>
      <c r="J320" s="211">
        <f>SUM(J322,J324,J326,J328,J330,J332)</f>
        <v>0</v>
      </c>
      <c r="K320" s="211">
        <f>L320+M320</f>
        <v>0</v>
      </c>
      <c r="L320" s="211">
        <f t="shared" si="280"/>
        <v>0</v>
      </c>
      <c r="M320" s="213">
        <f t="shared" si="280"/>
        <v>0</v>
      </c>
      <c r="N320" s="212">
        <f>SUM(N322,N324,N326,N328,N330,N332)</f>
        <v>0</v>
      </c>
      <c r="O320" s="211">
        <f>SUM(O322,O324,O326,O328,O330,O332)</f>
        <v>0</v>
      </c>
      <c r="P320" s="211">
        <f>Q320+R320</f>
        <v>0</v>
      </c>
      <c r="Q320" s="211">
        <f t="shared" si="281"/>
        <v>0</v>
      </c>
      <c r="R320" s="217">
        <f t="shared" si="281"/>
        <v>0</v>
      </c>
      <c r="S320" s="212">
        <f t="shared" si="281"/>
        <v>82</v>
      </c>
      <c r="T320" s="211">
        <f t="shared" si="281"/>
        <v>82</v>
      </c>
      <c r="U320" s="211">
        <f>V320+W320</f>
        <v>1998</v>
      </c>
      <c r="V320" s="211">
        <f t="shared" si="282"/>
        <v>1773</v>
      </c>
      <c r="W320" s="213">
        <f t="shared" si="282"/>
        <v>225</v>
      </c>
      <c r="X320" s="212">
        <f t="shared" si="282"/>
        <v>28</v>
      </c>
      <c r="Y320" s="211">
        <f t="shared" si="282"/>
        <v>21</v>
      </c>
      <c r="Z320" s="211">
        <f>AA320+AB320</f>
        <v>2482</v>
      </c>
      <c r="AA320" s="211">
        <f t="shared" si="283"/>
        <v>1144</v>
      </c>
      <c r="AB320" s="217">
        <f t="shared" si="283"/>
        <v>1338</v>
      </c>
      <c r="AC320" s="212">
        <f t="shared" si="283"/>
        <v>0</v>
      </c>
      <c r="AD320" s="211">
        <f t="shared" si="283"/>
        <v>0</v>
      </c>
      <c r="AE320" s="211">
        <f>AF320+AG320</f>
        <v>0</v>
      </c>
      <c r="AF320" s="211">
        <f t="shared" si="284"/>
        <v>0</v>
      </c>
      <c r="AG320" s="213">
        <f t="shared" si="284"/>
        <v>0</v>
      </c>
      <c r="AH320" s="212">
        <f t="shared" si="284"/>
        <v>0</v>
      </c>
      <c r="AI320" s="211">
        <f t="shared" si="284"/>
        <v>0</v>
      </c>
      <c r="AJ320" s="211">
        <f>AK320+AL320</f>
        <v>0</v>
      </c>
      <c r="AK320" s="211">
        <f t="shared" si="285"/>
        <v>0</v>
      </c>
      <c r="AL320" s="217">
        <f t="shared" si="285"/>
        <v>0</v>
      </c>
      <c r="AM320" s="212">
        <f t="shared" si="285"/>
        <v>0</v>
      </c>
      <c r="AN320" s="211">
        <f t="shared" si="285"/>
        <v>0</v>
      </c>
      <c r="AO320" s="211">
        <f>AP320+AQ320</f>
        <v>0</v>
      </c>
      <c r="AP320" s="211">
        <f t="shared" si="286"/>
        <v>0</v>
      </c>
      <c r="AQ320" s="213">
        <f t="shared" si="286"/>
        <v>0</v>
      </c>
      <c r="AR320" s="369">
        <f t="shared" si="286"/>
        <v>0</v>
      </c>
    </row>
    <row r="321" spans="1:44" ht="15.75" customHeight="1">
      <c r="A321" s="1651"/>
      <c r="B321" s="1647" t="s">
        <v>70</v>
      </c>
      <c r="C321" s="54" t="s">
        <v>43</v>
      </c>
      <c r="D321" s="242">
        <f t="shared" ref="D321:E332" si="287">SUM(I321,N321,S321,X321,AC321,AH321,AM321)</f>
        <v>28</v>
      </c>
      <c r="E321" s="259">
        <f t="shared" si="287"/>
        <v>21</v>
      </c>
      <c r="F321" s="259">
        <f>G321+H321</f>
        <v>3082</v>
      </c>
      <c r="G321" s="259">
        <f t="shared" ref="G321:H332" si="288">SUM(L321+Q321+V321+AA321+AF321+AK321+AP321)</f>
        <v>1300</v>
      </c>
      <c r="H321" s="258">
        <f t="shared" si="288"/>
        <v>1782</v>
      </c>
      <c r="I321" s="372"/>
      <c r="J321" s="373"/>
      <c r="K321" s="373"/>
      <c r="L321" s="373"/>
      <c r="M321" s="374"/>
      <c r="N321" s="372"/>
      <c r="O321" s="373"/>
      <c r="P321" s="373"/>
      <c r="Q321" s="373"/>
      <c r="R321" s="374"/>
      <c r="S321" s="372"/>
      <c r="T321" s="373"/>
      <c r="U321" s="373"/>
      <c r="V321" s="373"/>
      <c r="W321" s="374"/>
      <c r="X321" s="372">
        <v>28</v>
      </c>
      <c r="Y321" s="373">
        <v>21</v>
      </c>
      <c r="Z321" s="373">
        <v>3082</v>
      </c>
      <c r="AA321" s="373">
        <v>1300</v>
      </c>
      <c r="AB321" s="374">
        <v>1782</v>
      </c>
      <c r="AC321" s="372"/>
      <c r="AD321" s="373"/>
      <c r="AE321" s="373"/>
      <c r="AF321" s="373"/>
      <c r="AG321" s="374"/>
      <c r="AH321" s="372"/>
      <c r="AI321" s="373"/>
      <c r="AJ321" s="373"/>
      <c r="AK321" s="373"/>
      <c r="AL321" s="374"/>
      <c r="AM321" s="372"/>
      <c r="AN321" s="373"/>
      <c r="AO321" s="373"/>
      <c r="AP321" s="373"/>
      <c r="AQ321" s="375"/>
      <c r="AR321" s="370"/>
    </row>
    <row r="322" spans="1:44" ht="15.75" customHeight="1">
      <c r="A322" s="1651"/>
      <c r="B322" s="1646"/>
      <c r="C322" s="40" t="s">
        <v>44</v>
      </c>
      <c r="D322" s="251">
        <f t="shared" si="287"/>
        <v>28</v>
      </c>
      <c r="E322" s="268">
        <f t="shared" si="287"/>
        <v>21</v>
      </c>
      <c r="F322" s="534">
        <f t="shared" ref="F322:F332" si="289">G322+H322</f>
        <v>2482</v>
      </c>
      <c r="G322" s="534">
        <f t="shared" si="288"/>
        <v>1144</v>
      </c>
      <c r="H322" s="533">
        <f t="shared" si="288"/>
        <v>1338</v>
      </c>
      <c r="I322" s="379"/>
      <c r="J322" s="380"/>
      <c r="K322" s="380"/>
      <c r="L322" s="380"/>
      <c r="M322" s="381"/>
      <c r="N322" s="833"/>
      <c r="O322" s="1579"/>
      <c r="P322" s="834"/>
      <c r="Q322" s="834"/>
      <c r="R322" s="835"/>
      <c r="S322" s="379"/>
      <c r="T322" s="380"/>
      <c r="U322" s="380"/>
      <c r="V322" s="380"/>
      <c r="W322" s="381"/>
      <c r="X322" s="379">
        <v>28</v>
      </c>
      <c r="Y322" s="380">
        <v>21</v>
      </c>
      <c r="Z322" s="380">
        <v>2482</v>
      </c>
      <c r="AA322" s="380">
        <v>1144</v>
      </c>
      <c r="AB322" s="381">
        <v>1338</v>
      </c>
      <c r="AC322" s="379"/>
      <c r="AD322" s="380"/>
      <c r="AE322" s="380"/>
      <c r="AF322" s="380"/>
      <c r="AG322" s="381"/>
      <c r="AH322" s="379"/>
      <c r="AI322" s="380"/>
      <c r="AJ322" s="380"/>
      <c r="AK322" s="380"/>
      <c r="AL322" s="381"/>
      <c r="AM322" s="379"/>
      <c r="AN322" s="380"/>
      <c r="AO322" s="380"/>
      <c r="AP322" s="380"/>
      <c r="AQ322" s="382"/>
      <c r="AR322" s="371"/>
    </row>
    <row r="323" spans="1:44" ht="15.75" customHeight="1">
      <c r="A323" s="1651"/>
      <c r="B323" s="1647" t="s">
        <v>71</v>
      </c>
      <c r="C323" s="54" t="s">
        <v>43</v>
      </c>
      <c r="D323" s="324">
        <f t="shared" si="287"/>
        <v>0</v>
      </c>
      <c r="E323" s="535">
        <f t="shared" si="287"/>
        <v>0</v>
      </c>
      <c r="F323" s="535">
        <f t="shared" si="289"/>
        <v>0</v>
      </c>
      <c r="G323" s="535">
        <f t="shared" si="288"/>
        <v>0</v>
      </c>
      <c r="H323" s="536">
        <f t="shared" si="288"/>
        <v>0</v>
      </c>
      <c r="I323" s="478"/>
      <c r="J323" s="479"/>
      <c r="K323" s="479"/>
      <c r="L323" s="479"/>
      <c r="M323" s="480"/>
      <c r="N323" s="478"/>
      <c r="O323" s="479"/>
      <c r="P323" s="479"/>
      <c r="Q323" s="479"/>
      <c r="R323" s="480"/>
      <c r="S323" s="839"/>
      <c r="T323" s="1522"/>
      <c r="U323" s="840"/>
      <c r="V323" s="840"/>
      <c r="W323" s="841"/>
      <c r="X323" s="478"/>
      <c r="Y323" s="479"/>
      <c r="Z323" s="479"/>
      <c r="AA323" s="479"/>
      <c r="AB323" s="480"/>
      <c r="AC323" s="478"/>
      <c r="AD323" s="479"/>
      <c r="AE323" s="479"/>
      <c r="AF323" s="479"/>
      <c r="AG323" s="480"/>
      <c r="AH323" s="478"/>
      <c r="AI323" s="479"/>
      <c r="AJ323" s="479"/>
      <c r="AK323" s="479"/>
      <c r="AL323" s="480"/>
      <c r="AM323" s="478"/>
      <c r="AN323" s="479"/>
      <c r="AO323" s="479"/>
      <c r="AP323" s="479"/>
      <c r="AQ323" s="624"/>
      <c r="AR323" s="601"/>
    </row>
    <row r="324" spans="1:44" ht="15.75" customHeight="1">
      <c r="A324" s="1651"/>
      <c r="B324" s="1646"/>
      <c r="C324" s="40" t="s">
        <v>44</v>
      </c>
      <c r="D324" s="279">
        <f t="shared" si="287"/>
        <v>0</v>
      </c>
      <c r="E324" s="513">
        <f t="shared" si="287"/>
        <v>0</v>
      </c>
      <c r="F324" s="525">
        <f t="shared" si="289"/>
        <v>0</v>
      </c>
      <c r="G324" s="525">
        <f t="shared" si="288"/>
        <v>0</v>
      </c>
      <c r="H324" s="526">
        <f t="shared" si="288"/>
        <v>0</v>
      </c>
      <c r="I324" s="515"/>
      <c r="J324" s="516"/>
      <c r="K324" s="516"/>
      <c r="L324" s="516"/>
      <c r="M324" s="517"/>
      <c r="N324" s="836"/>
      <c r="O324" s="1525"/>
      <c r="P324" s="837"/>
      <c r="Q324" s="837"/>
      <c r="R324" s="838"/>
      <c r="S324" s="515"/>
      <c r="T324" s="516"/>
      <c r="U324" s="516"/>
      <c r="V324" s="516"/>
      <c r="W324" s="517"/>
      <c r="X324" s="515"/>
      <c r="Y324" s="516"/>
      <c r="Z324" s="516"/>
      <c r="AA324" s="516"/>
      <c r="AB324" s="517"/>
      <c r="AC324" s="515"/>
      <c r="AD324" s="516"/>
      <c r="AE324" s="516"/>
      <c r="AF324" s="516"/>
      <c r="AG324" s="517"/>
      <c r="AH324" s="515"/>
      <c r="AI324" s="516"/>
      <c r="AJ324" s="516"/>
      <c r="AK324" s="516"/>
      <c r="AL324" s="517"/>
      <c r="AM324" s="515"/>
      <c r="AN324" s="516"/>
      <c r="AO324" s="516"/>
      <c r="AP324" s="516"/>
      <c r="AQ324" s="518"/>
      <c r="AR324" s="519"/>
    </row>
    <row r="325" spans="1:44" ht="15.75" customHeight="1">
      <c r="A325" s="1651"/>
      <c r="B325" s="1647" t="s">
        <v>72</v>
      </c>
      <c r="C325" s="54" t="s">
        <v>43</v>
      </c>
      <c r="D325" s="242">
        <f t="shared" si="287"/>
        <v>0</v>
      </c>
      <c r="E325" s="259">
        <f t="shared" si="287"/>
        <v>0</v>
      </c>
      <c r="F325" s="259">
        <f t="shared" si="289"/>
        <v>0</v>
      </c>
      <c r="G325" s="259">
        <f t="shared" si="288"/>
        <v>0</v>
      </c>
      <c r="H325" s="258">
        <f t="shared" si="288"/>
        <v>0</v>
      </c>
      <c r="I325" s="372"/>
      <c r="J325" s="373"/>
      <c r="K325" s="373"/>
      <c r="L325" s="373"/>
      <c r="M325" s="374"/>
      <c r="N325" s="478"/>
      <c r="O325" s="479"/>
      <c r="P325" s="479"/>
      <c r="Q325" s="479"/>
      <c r="R325" s="480"/>
      <c r="S325" s="839"/>
      <c r="T325" s="1522"/>
      <c r="U325" s="840"/>
      <c r="V325" s="840"/>
      <c r="W325" s="841"/>
      <c r="X325" s="372"/>
      <c r="Y325" s="373"/>
      <c r="Z325" s="373"/>
      <c r="AA325" s="373"/>
      <c r="AB325" s="374"/>
      <c r="AC325" s="372"/>
      <c r="AD325" s="373"/>
      <c r="AE325" s="373"/>
      <c r="AF325" s="373"/>
      <c r="AG325" s="374"/>
      <c r="AH325" s="372"/>
      <c r="AI325" s="373"/>
      <c r="AJ325" s="373"/>
      <c r="AK325" s="373"/>
      <c r="AL325" s="374"/>
      <c r="AM325" s="372"/>
      <c r="AN325" s="373"/>
      <c r="AO325" s="373"/>
      <c r="AP325" s="373"/>
      <c r="AQ325" s="375"/>
      <c r="AR325" s="370"/>
    </row>
    <row r="326" spans="1:44" ht="15.75" customHeight="1">
      <c r="A326" s="1651"/>
      <c r="B326" s="1646"/>
      <c r="C326" s="40" t="s">
        <v>44</v>
      </c>
      <c r="D326" s="251">
        <f t="shared" si="287"/>
        <v>0</v>
      </c>
      <c r="E326" s="268">
        <f t="shared" si="287"/>
        <v>0</v>
      </c>
      <c r="F326" s="534">
        <f t="shared" si="289"/>
        <v>0</v>
      </c>
      <c r="G326" s="534">
        <f t="shared" si="288"/>
        <v>0</v>
      </c>
      <c r="H326" s="533">
        <f t="shared" si="288"/>
        <v>0</v>
      </c>
      <c r="I326" s="379"/>
      <c r="J326" s="380"/>
      <c r="K326" s="380"/>
      <c r="L326" s="380"/>
      <c r="M326" s="381"/>
      <c r="N326" s="836"/>
      <c r="O326" s="1525"/>
      <c r="P326" s="837"/>
      <c r="Q326" s="837"/>
      <c r="R326" s="838"/>
      <c r="S326" s="515"/>
      <c r="T326" s="516"/>
      <c r="U326" s="516"/>
      <c r="V326" s="516"/>
      <c r="W326" s="517"/>
      <c r="X326" s="379"/>
      <c r="Y326" s="380"/>
      <c r="Z326" s="380"/>
      <c r="AA326" s="380"/>
      <c r="AB326" s="381"/>
      <c r="AC326" s="379"/>
      <c r="AD326" s="380"/>
      <c r="AE326" s="380"/>
      <c r="AF326" s="380"/>
      <c r="AG326" s="381"/>
      <c r="AH326" s="379"/>
      <c r="AI326" s="380"/>
      <c r="AJ326" s="380"/>
      <c r="AK326" s="380"/>
      <c r="AL326" s="381"/>
      <c r="AM326" s="379"/>
      <c r="AN326" s="380"/>
      <c r="AO326" s="380"/>
      <c r="AP326" s="380"/>
      <c r="AQ326" s="382"/>
      <c r="AR326" s="371"/>
    </row>
    <row r="327" spans="1:44" ht="15.75" customHeight="1">
      <c r="A327" s="1651"/>
      <c r="B327" s="1647" t="s">
        <v>73</v>
      </c>
      <c r="C327" s="54" t="s">
        <v>43</v>
      </c>
      <c r="D327" s="324">
        <f t="shared" si="287"/>
        <v>0</v>
      </c>
      <c r="E327" s="535">
        <f t="shared" si="287"/>
        <v>0</v>
      </c>
      <c r="F327" s="535">
        <f t="shared" si="289"/>
        <v>0</v>
      </c>
      <c r="G327" s="535">
        <f t="shared" si="288"/>
        <v>0</v>
      </c>
      <c r="H327" s="536">
        <f t="shared" si="288"/>
        <v>0</v>
      </c>
      <c r="I327" s="478"/>
      <c r="J327" s="479"/>
      <c r="K327" s="479"/>
      <c r="L327" s="479"/>
      <c r="M327" s="480"/>
      <c r="N327" s="372"/>
      <c r="O327" s="373"/>
      <c r="P327" s="373"/>
      <c r="Q327" s="373"/>
      <c r="R327" s="374"/>
      <c r="S327" s="833"/>
      <c r="T327" s="1579"/>
      <c r="U327" s="834"/>
      <c r="V327" s="834"/>
      <c r="W327" s="835"/>
      <c r="X327" s="478"/>
      <c r="Y327" s="479"/>
      <c r="Z327" s="479"/>
      <c r="AA327" s="479"/>
      <c r="AB327" s="480"/>
      <c r="AC327" s="478"/>
      <c r="AD327" s="479"/>
      <c r="AE327" s="479"/>
      <c r="AF327" s="479"/>
      <c r="AG327" s="480"/>
      <c r="AH327" s="478"/>
      <c r="AI327" s="479"/>
      <c r="AJ327" s="479"/>
      <c r="AK327" s="479"/>
      <c r="AL327" s="480"/>
      <c r="AM327" s="478"/>
      <c r="AN327" s="479"/>
      <c r="AO327" s="479"/>
      <c r="AP327" s="479"/>
      <c r="AQ327" s="624"/>
      <c r="AR327" s="601"/>
    </row>
    <row r="328" spans="1:44" ht="15.75" customHeight="1">
      <c r="A328" s="1651"/>
      <c r="B328" s="1646"/>
      <c r="C328" s="40" t="s">
        <v>44</v>
      </c>
      <c r="D328" s="279">
        <f t="shared" si="287"/>
        <v>0</v>
      </c>
      <c r="E328" s="513">
        <f t="shared" si="287"/>
        <v>0</v>
      </c>
      <c r="F328" s="525">
        <f t="shared" si="289"/>
        <v>0</v>
      </c>
      <c r="G328" s="525">
        <f t="shared" si="288"/>
        <v>0</v>
      </c>
      <c r="H328" s="526">
        <f t="shared" si="288"/>
        <v>0</v>
      </c>
      <c r="I328" s="515"/>
      <c r="J328" s="516"/>
      <c r="K328" s="516"/>
      <c r="L328" s="516"/>
      <c r="M328" s="517"/>
      <c r="N328" s="833"/>
      <c r="O328" s="1579"/>
      <c r="P328" s="834"/>
      <c r="Q328" s="834"/>
      <c r="R328" s="835"/>
      <c r="S328" s="379"/>
      <c r="T328" s="380"/>
      <c r="U328" s="380"/>
      <c r="V328" s="380"/>
      <c r="W328" s="381"/>
      <c r="X328" s="515"/>
      <c r="Y328" s="516"/>
      <c r="Z328" s="516"/>
      <c r="AA328" s="516"/>
      <c r="AB328" s="517"/>
      <c r="AC328" s="515"/>
      <c r="AD328" s="516"/>
      <c r="AE328" s="516"/>
      <c r="AF328" s="516"/>
      <c r="AG328" s="517"/>
      <c r="AH328" s="515"/>
      <c r="AI328" s="516"/>
      <c r="AJ328" s="516"/>
      <c r="AK328" s="516"/>
      <c r="AL328" s="517"/>
      <c r="AM328" s="515"/>
      <c r="AN328" s="516"/>
      <c r="AO328" s="516"/>
      <c r="AP328" s="516"/>
      <c r="AQ328" s="518"/>
      <c r="AR328" s="519"/>
    </row>
    <row r="329" spans="1:44" ht="15.75" customHeight="1">
      <c r="A329" s="1651"/>
      <c r="B329" s="1647" t="s">
        <v>74</v>
      </c>
      <c r="C329" s="54" t="s">
        <v>43</v>
      </c>
      <c r="D329" s="324">
        <f t="shared" si="287"/>
        <v>82</v>
      </c>
      <c r="E329" s="535">
        <f t="shared" si="287"/>
        <v>82</v>
      </c>
      <c r="F329" s="535">
        <f t="shared" si="289"/>
        <v>2459</v>
      </c>
      <c r="G329" s="535">
        <f t="shared" si="288"/>
        <v>2176</v>
      </c>
      <c r="H329" s="536">
        <f t="shared" si="288"/>
        <v>283</v>
      </c>
      <c r="I329" s="478"/>
      <c r="J329" s="479"/>
      <c r="K329" s="479"/>
      <c r="L329" s="479"/>
      <c r="M329" s="480"/>
      <c r="N329" s="478"/>
      <c r="O329" s="479"/>
      <c r="P329" s="479"/>
      <c r="Q329" s="479"/>
      <c r="R329" s="480"/>
      <c r="S329" s="478">
        <v>82</v>
      </c>
      <c r="T329" s="479">
        <v>82</v>
      </c>
      <c r="U329" s="479">
        <v>2459</v>
      </c>
      <c r="V329" s="479">
        <v>2176</v>
      </c>
      <c r="W329" s="480">
        <v>283</v>
      </c>
      <c r="X329" s="478"/>
      <c r="Y329" s="479"/>
      <c r="Z329" s="479"/>
      <c r="AA329" s="479"/>
      <c r="AB329" s="480"/>
      <c r="AC329" s="478"/>
      <c r="AD329" s="479"/>
      <c r="AE329" s="479"/>
      <c r="AF329" s="479"/>
      <c r="AG329" s="480"/>
      <c r="AH329" s="478"/>
      <c r="AI329" s="479"/>
      <c r="AJ329" s="479"/>
      <c r="AK329" s="479"/>
      <c r="AL329" s="480"/>
      <c r="AM329" s="478"/>
      <c r="AN329" s="479"/>
      <c r="AO329" s="479"/>
      <c r="AP329" s="479"/>
      <c r="AQ329" s="624"/>
      <c r="AR329" s="601"/>
    </row>
    <row r="330" spans="1:44" ht="15.75" customHeight="1">
      <c r="A330" s="1651"/>
      <c r="B330" s="1646"/>
      <c r="C330" s="40" t="s">
        <v>44</v>
      </c>
      <c r="D330" s="279">
        <f t="shared" si="287"/>
        <v>82</v>
      </c>
      <c r="E330" s="513">
        <f t="shared" si="287"/>
        <v>82</v>
      </c>
      <c r="F330" s="513">
        <f t="shared" si="289"/>
        <v>1998</v>
      </c>
      <c r="G330" s="513">
        <f t="shared" si="288"/>
        <v>1773</v>
      </c>
      <c r="H330" s="514">
        <f t="shared" si="288"/>
        <v>225</v>
      </c>
      <c r="I330" s="515"/>
      <c r="J330" s="516"/>
      <c r="K330" s="516"/>
      <c r="L330" s="516"/>
      <c r="M330" s="517"/>
      <c r="N330" s="836"/>
      <c r="O330" s="1525"/>
      <c r="P330" s="837"/>
      <c r="Q330" s="837"/>
      <c r="R330" s="838"/>
      <c r="S330" s="515">
        <v>82</v>
      </c>
      <c r="T330" s="516">
        <v>82</v>
      </c>
      <c r="U330" s="516">
        <v>1998</v>
      </c>
      <c r="V330" s="516">
        <v>1773</v>
      </c>
      <c r="W330" s="517">
        <v>225</v>
      </c>
      <c r="X330" s="515"/>
      <c r="Y330" s="516"/>
      <c r="Z330" s="516"/>
      <c r="AA330" s="516"/>
      <c r="AB330" s="517"/>
      <c r="AC330" s="515"/>
      <c r="AD330" s="516"/>
      <c r="AE330" s="516"/>
      <c r="AF330" s="516"/>
      <c r="AG330" s="517"/>
      <c r="AH330" s="515"/>
      <c r="AI330" s="516"/>
      <c r="AJ330" s="516"/>
      <c r="AK330" s="516"/>
      <c r="AL330" s="517"/>
      <c r="AM330" s="515"/>
      <c r="AN330" s="516"/>
      <c r="AO330" s="516"/>
      <c r="AP330" s="516"/>
      <c r="AQ330" s="518"/>
      <c r="AR330" s="519"/>
    </row>
    <row r="331" spans="1:44" ht="15.75" customHeight="1">
      <c r="A331" s="1651"/>
      <c r="B331" s="1648" t="s">
        <v>75</v>
      </c>
      <c r="C331" s="54" t="s">
        <v>43</v>
      </c>
      <c r="D331" s="242">
        <f t="shared" si="287"/>
        <v>0</v>
      </c>
      <c r="E331" s="259">
        <f t="shared" si="287"/>
        <v>0</v>
      </c>
      <c r="F331" s="259">
        <f t="shared" si="289"/>
        <v>0</v>
      </c>
      <c r="G331" s="259">
        <f t="shared" si="288"/>
        <v>0</v>
      </c>
      <c r="H331" s="258">
        <f t="shared" si="288"/>
        <v>0</v>
      </c>
      <c r="I331" s="372"/>
      <c r="J331" s="373"/>
      <c r="K331" s="373"/>
      <c r="L331" s="373"/>
      <c r="M331" s="374"/>
      <c r="N331" s="372"/>
      <c r="O331" s="373"/>
      <c r="P331" s="373"/>
      <c r="Q331" s="373"/>
      <c r="R331" s="374"/>
      <c r="S331" s="372"/>
      <c r="T331" s="373"/>
      <c r="U331" s="373"/>
      <c r="V331" s="373"/>
      <c r="W331" s="374"/>
      <c r="X331" s="372"/>
      <c r="Y331" s="373"/>
      <c r="Z331" s="373"/>
      <c r="AA331" s="373"/>
      <c r="AB331" s="374"/>
      <c r="AC331" s="372"/>
      <c r="AD331" s="373"/>
      <c r="AE331" s="373"/>
      <c r="AF331" s="373"/>
      <c r="AG331" s="374"/>
      <c r="AH331" s="372"/>
      <c r="AI331" s="373"/>
      <c r="AJ331" s="373"/>
      <c r="AK331" s="373"/>
      <c r="AL331" s="374"/>
      <c r="AM331" s="372"/>
      <c r="AN331" s="373"/>
      <c r="AO331" s="373"/>
      <c r="AP331" s="373"/>
      <c r="AQ331" s="375"/>
      <c r="AR331" s="370"/>
    </row>
    <row r="332" spans="1:44" ht="15.75" customHeight="1" thickBot="1">
      <c r="A332" s="1652"/>
      <c r="B332" s="1649"/>
      <c r="C332" s="45" t="s">
        <v>44</v>
      </c>
      <c r="D332" s="251">
        <f t="shared" si="287"/>
        <v>0</v>
      </c>
      <c r="E332" s="268">
        <f t="shared" si="287"/>
        <v>0</v>
      </c>
      <c r="F332" s="259">
        <f t="shared" si="289"/>
        <v>0</v>
      </c>
      <c r="G332" s="259">
        <f t="shared" si="288"/>
        <v>0</v>
      </c>
      <c r="H332" s="258">
        <f t="shared" si="288"/>
        <v>0</v>
      </c>
      <c r="I332" s="745"/>
      <c r="J332" s="746"/>
      <c r="K332" s="746"/>
      <c r="L332" s="746"/>
      <c r="M332" s="747"/>
      <c r="N332" s="372"/>
      <c r="O332" s="373"/>
      <c r="P332" s="373"/>
      <c r="Q332" s="373"/>
      <c r="R332" s="374"/>
      <c r="S332" s="379"/>
      <c r="T332" s="380"/>
      <c r="U332" s="380"/>
      <c r="V332" s="380"/>
      <c r="W332" s="381"/>
      <c r="X332" s="379"/>
      <c r="Y332" s="380"/>
      <c r="Z332" s="380"/>
      <c r="AA332" s="380"/>
      <c r="AB332" s="381"/>
      <c r="AC332" s="745"/>
      <c r="AD332" s="746"/>
      <c r="AE332" s="746"/>
      <c r="AF332" s="746"/>
      <c r="AG332" s="747"/>
      <c r="AH332" s="379"/>
      <c r="AI332" s="380"/>
      <c r="AJ332" s="380"/>
      <c r="AK332" s="380"/>
      <c r="AL332" s="381"/>
      <c r="AM332" s="379"/>
      <c r="AN332" s="380"/>
      <c r="AO332" s="380"/>
      <c r="AP332" s="380"/>
      <c r="AQ332" s="382"/>
      <c r="AR332" s="371"/>
    </row>
    <row r="333" spans="1:44" ht="17.25">
      <c r="A333" s="1642" t="s">
        <v>164</v>
      </c>
      <c r="B333" s="1645" t="s">
        <v>69</v>
      </c>
      <c r="C333" s="183" t="s">
        <v>43</v>
      </c>
      <c r="D333" s="234">
        <f t="shared" ref="D333:E336" si="290">SUM(I333,N333,S333,X333,AC333,AH333,AM333)</f>
        <v>0</v>
      </c>
      <c r="E333" s="323">
        <f t="shared" si="290"/>
        <v>0</v>
      </c>
      <c r="F333" s="323">
        <f>G333+H333</f>
        <v>0</v>
      </c>
      <c r="G333" s="323">
        <f t="shared" ref="G333:H334" si="291">SUM(L333,Q333,V333,AA333,AF333,AK333,AP333)</f>
        <v>0</v>
      </c>
      <c r="H333" s="235">
        <f t="shared" si="291"/>
        <v>0</v>
      </c>
      <c r="I333" s="236">
        <f>SUM(I335,I337,I339,I341,I343,I345)</f>
        <v>0</v>
      </c>
      <c r="J333" s="237">
        <f>SUM(J335,J337,J339,J341,J343,J345)</f>
        <v>0</v>
      </c>
      <c r="K333" s="237">
        <f>L333+M333</f>
        <v>0</v>
      </c>
      <c r="L333" s="237">
        <f t="shared" ref="L333:M334" si="292">SUM(L335,L337,L339,L341,L343,L345)</f>
        <v>0</v>
      </c>
      <c r="M333" s="239">
        <f t="shared" si="292"/>
        <v>0</v>
      </c>
      <c r="N333" s="236">
        <f>SUM(N335,N337,N339,N341,N343,N345)</f>
        <v>0</v>
      </c>
      <c r="O333" s="237">
        <f>SUM(O335,O337,O339,O341,O343,O345)</f>
        <v>0</v>
      </c>
      <c r="P333" s="237">
        <f>Q333+R333</f>
        <v>0</v>
      </c>
      <c r="Q333" s="237">
        <f t="shared" ref="Q333:T334" si="293">SUM(Q335,Q337,Q339,Q341,Q343,Q345)</f>
        <v>0</v>
      </c>
      <c r="R333" s="238">
        <f t="shared" si="293"/>
        <v>0</v>
      </c>
      <c r="S333" s="236">
        <f>SUM(S335,S337,S339,S341,S343,S345)</f>
        <v>0</v>
      </c>
      <c r="T333" s="237">
        <f>SUM(T335,T337,T339,T341,T343,T345)</f>
        <v>0</v>
      </c>
      <c r="U333" s="237">
        <f>V333+W333</f>
        <v>0</v>
      </c>
      <c r="V333" s="237">
        <f t="shared" ref="V333:Y334" si="294">SUM(V335,V337,V339,V341,V343,V345)</f>
        <v>0</v>
      </c>
      <c r="W333" s="239">
        <f t="shared" si="294"/>
        <v>0</v>
      </c>
      <c r="X333" s="236">
        <f t="shared" si="294"/>
        <v>0</v>
      </c>
      <c r="Y333" s="237">
        <f t="shared" si="294"/>
        <v>0</v>
      </c>
      <c r="Z333" s="237">
        <f>AA333+AB333</f>
        <v>0</v>
      </c>
      <c r="AA333" s="237">
        <f t="shared" ref="AA333:AD334" si="295">SUM(AA335,AA337,AA339,AA341,AA343,AA345)</f>
        <v>0</v>
      </c>
      <c r="AB333" s="238">
        <f t="shared" si="295"/>
        <v>0</v>
      </c>
      <c r="AC333" s="236">
        <f t="shared" si="295"/>
        <v>0</v>
      </c>
      <c r="AD333" s="237">
        <f t="shared" si="295"/>
        <v>0</v>
      </c>
      <c r="AE333" s="237">
        <f>AF333+AG333</f>
        <v>0</v>
      </c>
      <c r="AF333" s="237">
        <f t="shared" ref="AF333:AI334" si="296">SUM(AF335,AF337,AF339,AF341,AF343,AF345)</f>
        <v>0</v>
      </c>
      <c r="AG333" s="239">
        <f t="shared" si="296"/>
        <v>0</v>
      </c>
      <c r="AH333" s="236">
        <f t="shared" si="296"/>
        <v>0</v>
      </c>
      <c r="AI333" s="237">
        <f t="shared" si="296"/>
        <v>0</v>
      </c>
      <c r="AJ333" s="237">
        <f>AK333+AL333</f>
        <v>0</v>
      </c>
      <c r="AK333" s="237">
        <f t="shared" ref="AK333:AN334" si="297">SUM(AK335,AK337,AK339,AK341,AK343,AK345)</f>
        <v>0</v>
      </c>
      <c r="AL333" s="238">
        <f t="shared" si="297"/>
        <v>0</v>
      </c>
      <c r="AM333" s="236">
        <f t="shared" si="297"/>
        <v>0</v>
      </c>
      <c r="AN333" s="237">
        <f t="shared" si="297"/>
        <v>0</v>
      </c>
      <c r="AO333" s="237">
        <f>AP333+AQ333</f>
        <v>0</v>
      </c>
      <c r="AP333" s="237">
        <f t="shared" ref="AP333:AR334" si="298">SUM(AP335,AP337,AP339,AP341,AP343,AP345)</f>
        <v>0</v>
      </c>
      <c r="AQ333" s="239">
        <f t="shared" si="298"/>
        <v>0</v>
      </c>
      <c r="AR333" s="368">
        <f t="shared" si="298"/>
        <v>0</v>
      </c>
    </row>
    <row r="334" spans="1:44" ht="17.25">
      <c r="A334" s="1643"/>
      <c r="B334" s="1646"/>
      <c r="C334" s="40" t="s">
        <v>44</v>
      </c>
      <c r="D334" s="240">
        <f t="shared" si="290"/>
        <v>0</v>
      </c>
      <c r="E334" s="216">
        <f t="shared" si="290"/>
        <v>0</v>
      </c>
      <c r="F334" s="216">
        <f>G334+H334</f>
        <v>0</v>
      </c>
      <c r="G334" s="216">
        <f t="shared" si="291"/>
        <v>0</v>
      </c>
      <c r="H334" s="241">
        <f t="shared" si="291"/>
        <v>0</v>
      </c>
      <c r="I334" s="212">
        <f>SUM(I336,I338,I340,I342,I344,I346)</f>
        <v>0</v>
      </c>
      <c r="J334" s="211">
        <f>SUM(J336,J338,J340,J342,J344,J346)</f>
        <v>0</v>
      </c>
      <c r="K334" s="211">
        <f>L334+M334</f>
        <v>0</v>
      </c>
      <c r="L334" s="211">
        <f t="shared" si="292"/>
        <v>0</v>
      </c>
      <c r="M334" s="213">
        <f t="shared" si="292"/>
        <v>0</v>
      </c>
      <c r="N334" s="212">
        <f>SUM(N336,N338,N340,N342,N344,N346)</f>
        <v>0</v>
      </c>
      <c r="O334" s="211">
        <f>SUM(O336,O338,O340,O342,O344,O346)</f>
        <v>0</v>
      </c>
      <c r="P334" s="211">
        <f>Q334+R334</f>
        <v>0</v>
      </c>
      <c r="Q334" s="211">
        <f t="shared" si="293"/>
        <v>0</v>
      </c>
      <c r="R334" s="217">
        <f t="shared" si="293"/>
        <v>0</v>
      </c>
      <c r="S334" s="212">
        <f t="shared" si="293"/>
        <v>0</v>
      </c>
      <c r="T334" s="211">
        <f t="shared" si="293"/>
        <v>0</v>
      </c>
      <c r="U334" s="211">
        <f>V334+W334</f>
        <v>0</v>
      </c>
      <c r="V334" s="211">
        <f t="shared" si="294"/>
        <v>0</v>
      </c>
      <c r="W334" s="213">
        <f t="shared" si="294"/>
        <v>0</v>
      </c>
      <c r="X334" s="212">
        <f t="shared" si="294"/>
        <v>0</v>
      </c>
      <c r="Y334" s="211">
        <f t="shared" si="294"/>
        <v>0</v>
      </c>
      <c r="Z334" s="211">
        <f>AA334+AB334</f>
        <v>0</v>
      </c>
      <c r="AA334" s="211">
        <f t="shared" si="295"/>
        <v>0</v>
      </c>
      <c r="AB334" s="217">
        <f t="shared" si="295"/>
        <v>0</v>
      </c>
      <c r="AC334" s="212">
        <f t="shared" si="295"/>
        <v>0</v>
      </c>
      <c r="AD334" s="211">
        <f t="shared" si="295"/>
        <v>0</v>
      </c>
      <c r="AE334" s="211">
        <f>AF334+AG334</f>
        <v>0</v>
      </c>
      <c r="AF334" s="211">
        <f t="shared" si="296"/>
        <v>0</v>
      </c>
      <c r="AG334" s="213">
        <f t="shared" si="296"/>
        <v>0</v>
      </c>
      <c r="AH334" s="212">
        <f t="shared" si="296"/>
        <v>0</v>
      </c>
      <c r="AI334" s="211">
        <f t="shared" si="296"/>
        <v>0</v>
      </c>
      <c r="AJ334" s="211">
        <f>AK334+AL334</f>
        <v>0</v>
      </c>
      <c r="AK334" s="211">
        <f t="shared" si="297"/>
        <v>0</v>
      </c>
      <c r="AL334" s="217">
        <f t="shared" si="297"/>
        <v>0</v>
      </c>
      <c r="AM334" s="212">
        <f t="shared" si="297"/>
        <v>0</v>
      </c>
      <c r="AN334" s="211">
        <f t="shared" si="297"/>
        <v>0</v>
      </c>
      <c r="AO334" s="211">
        <f>AP334+AQ334</f>
        <v>0</v>
      </c>
      <c r="AP334" s="211">
        <f t="shared" si="298"/>
        <v>0</v>
      </c>
      <c r="AQ334" s="213">
        <f t="shared" si="298"/>
        <v>0</v>
      </c>
      <c r="AR334" s="369">
        <f t="shared" si="298"/>
        <v>0</v>
      </c>
    </row>
    <row r="335" spans="1:44" ht="17.25">
      <c r="A335" s="1643"/>
      <c r="B335" s="1647" t="s">
        <v>70</v>
      </c>
      <c r="C335" s="54" t="s">
        <v>43</v>
      </c>
      <c r="D335" s="242">
        <f t="shared" si="290"/>
        <v>0</v>
      </c>
      <c r="E335" s="259">
        <f t="shared" si="290"/>
        <v>0</v>
      </c>
      <c r="F335" s="259">
        <f>G335+H335</f>
        <v>0</v>
      </c>
      <c r="G335" s="259">
        <f t="shared" ref="G335:H346" si="299">SUM(L335+Q335+V335+AA335+AF335+AK335+AP335)</f>
        <v>0</v>
      </c>
      <c r="H335" s="258">
        <f t="shared" si="299"/>
        <v>0</v>
      </c>
      <c r="I335" s="291"/>
      <c r="J335" s="292"/>
      <c r="K335" s="292"/>
      <c r="L335" s="292"/>
      <c r="M335" s="293"/>
      <c r="N335" s="291"/>
      <c r="O335" s="292"/>
      <c r="P335" s="292"/>
      <c r="Q335" s="292"/>
      <c r="R335" s="293"/>
      <c r="S335" s="291"/>
      <c r="T335" s="292"/>
      <c r="U335" s="292"/>
      <c r="V335" s="292"/>
      <c r="W335" s="293"/>
      <c r="X335" s="291"/>
      <c r="Y335" s="292"/>
      <c r="Z335" s="292"/>
      <c r="AA335" s="292"/>
      <c r="AB335" s="293"/>
      <c r="AC335" s="291"/>
      <c r="AD335" s="292"/>
      <c r="AE335" s="292"/>
      <c r="AF335" s="292"/>
      <c r="AG335" s="293"/>
      <c r="AH335" s="291"/>
      <c r="AI335" s="292"/>
      <c r="AJ335" s="292"/>
      <c r="AK335" s="292"/>
      <c r="AL335" s="293"/>
      <c r="AM335" s="291"/>
      <c r="AN335" s="292"/>
      <c r="AO335" s="292"/>
      <c r="AP335" s="292"/>
      <c r="AQ335" s="293"/>
      <c r="AR335" s="721"/>
    </row>
    <row r="336" spans="1:44" ht="17.25">
      <c r="A336" s="1643"/>
      <c r="B336" s="1646"/>
      <c r="C336" s="40" t="s">
        <v>44</v>
      </c>
      <c r="D336" s="279">
        <f t="shared" si="290"/>
        <v>0</v>
      </c>
      <c r="E336" s="513">
        <f t="shared" si="290"/>
        <v>0</v>
      </c>
      <c r="F336" s="525">
        <f t="shared" ref="F336:F346" si="300">G336+H336</f>
        <v>0</v>
      </c>
      <c r="G336" s="525">
        <f t="shared" si="299"/>
        <v>0</v>
      </c>
      <c r="H336" s="526">
        <f t="shared" si="299"/>
        <v>0</v>
      </c>
      <c r="I336" s="702"/>
      <c r="J336" s="1502"/>
      <c r="K336" s="703"/>
      <c r="L336" s="703"/>
      <c r="M336" s="704"/>
      <c r="N336" s="702"/>
      <c r="O336" s="1502"/>
      <c r="P336" s="703"/>
      <c r="Q336" s="703"/>
      <c r="R336" s="704"/>
      <c r="S336" s="702"/>
      <c r="T336" s="1502"/>
      <c r="U336" s="703"/>
      <c r="V336" s="703"/>
      <c r="W336" s="704"/>
      <c r="X336" s="702"/>
      <c r="Y336" s="1502"/>
      <c r="Z336" s="703"/>
      <c r="AA336" s="703"/>
      <c r="AB336" s="704"/>
      <c r="AC336" s="702"/>
      <c r="AD336" s="1502"/>
      <c r="AE336" s="703"/>
      <c r="AF336" s="703"/>
      <c r="AG336" s="704"/>
      <c r="AH336" s="702"/>
      <c r="AI336" s="1502"/>
      <c r="AJ336" s="703"/>
      <c r="AK336" s="703"/>
      <c r="AL336" s="704"/>
      <c r="AM336" s="702"/>
      <c r="AN336" s="1502"/>
      <c r="AO336" s="703"/>
      <c r="AP336" s="703"/>
      <c r="AQ336" s="704"/>
      <c r="AR336" s="722"/>
    </row>
    <row r="337" spans="1:44" ht="17.25">
      <c r="A337" s="1643"/>
      <c r="B337" s="1647" t="s">
        <v>71</v>
      </c>
      <c r="C337" s="54" t="s">
        <v>43</v>
      </c>
      <c r="D337" s="242">
        <f t="shared" ref="D337:E346" si="301">SUM(I337,N337,S337,X337,AC337,AH337,AM337)</f>
        <v>0</v>
      </c>
      <c r="E337" s="259">
        <f t="shared" si="301"/>
        <v>0</v>
      </c>
      <c r="F337" s="259">
        <f t="shared" si="300"/>
        <v>0</v>
      </c>
      <c r="G337" s="259">
        <f t="shared" si="299"/>
        <v>0</v>
      </c>
      <c r="H337" s="258">
        <f t="shared" si="299"/>
        <v>0</v>
      </c>
      <c r="I337" s="291"/>
      <c r="J337" s="292"/>
      <c r="K337" s="292"/>
      <c r="L337" s="292"/>
      <c r="M337" s="293"/>
      <c r="N337" s="291"/>
      <c r="O337" s="292"/>
      <c r="P337" s="292"/>
      <c r="Q337" s="292"/>
      <c r="R337" s="293"/>
      <c r="S337" s="291"/>
      <c r="T337" s="292"/>
      <c r="U337" s="292"/>
      <c r="V337" s="292"/>
      <c r="W337" s="293"/>
      <c r="X337" s="291"/>
      <c r="Y337" s="292"/>
      <c r="Z337" s="292"/>
      <c r="AA337" s="292"/>
      <c r="AB337" s="293"/>
      <c r="AC337" s="291"/>
      <c r="AD337" s="292"/>
      <c r="AE337" s="292"/>
      <c r="AF337" s="292"/>
      <c r="AG337" s="293"/>
      <c r="AH337" s="291"/>
      <c r="AI337" s="292"/>
      <c r="AJ337" s="292"/>
      <c r="AK337" s="292"/>
      <c r="AL337" s="293"/>
      <c r="AM337" s="291"/>
      <c r="AN337" s="292"/>
      <c r="AO337" s="292"/>
      <c r="AP337" s="292"/>
      <c r="AQ337" s="293"/>
      <c r="AR337" s="721"/>
    </row>
    <row r="338" spans="1:44" ht="17.25">
      <c r="A338" s="1643"/>
      <c r="B338" s="1646"/>
      <c r="C338" s="40" t="s">
        <v>44</v>
      </c>
      <c r="D338" s="279">
        <f>SUM(I338,N338,S338,X338,AC338,AH338,AM338)</f>
        <v>0</v>
      </c>
      <c r="E338" s="513">
        <f>SUM(J338,O338,T338,Y338,AD338,AI338,AN338)</f>
        <v>0</v>
      </c>
      <c r="F338" s="525">
        <f t="shared" si="300"/>
        <v>0</v>
      </c>
      <c r="G338" s="525">
        <f t="shared" si="299"/>
        <v>0</v>
      </c>
      <c r="H338" s="526">
        <f t="shared" si="299"/>
        <v>0</v>
      </c>
      <c r="I338" s="702"/>
      <c r="J338" s="1502"/>
      <c r="K338" s="703"/>
      <c r="L338" s="703"/>
      <c r="M338" s="704"/>
      <c r="N338" s="702"/>
      <c r="O338" s="1502"/>
      <c r="P338" s="703"/>
      <c r="Q338" s="703"/>
      <c r="R338" s="704"/>
      <c r="S338" s="702"/>
      <c r="T338" s="1502"/>
      <c r="U338" s="703"/>
      <c r="V338" s="703"/>
      <c r="W338" s="704"/>
      <c r="X338" s="702"/>
      <c r="Y338" s="1502"/>
      <c r="Z338" s="703"/>
      <c r="AA338" s="703"/>
      <c r="AB338" s="704"/>
      <c r="AC338" s="702"/>
      <c r="AD338" s="1502"/>
      <c r="AE338" s="703"/>
      <c r="AF338" s="703"/>
      <c r="AG338" s="704"/>
      <c r="AH338" s="702"/>
      <c r="AI338" s="1502"/>
      <c r="AJ338" s="703"/>
      <c r="AK338" s="703"/>
      <c r="AL338" s="704"/>
      <c r="AM338" s="702"/>
      <c r="AN338" s="1502"/>
      <c r="AO338" s="703"/>
      <c r="AP338" s="703"/>
      <c r="AQ338" s="704"/>
      <c r="AR338" s="722"/>
    </row>
    <row r="339" spans="1:44" ht="17.25">
      <c r="A339" s="1643"/>
      <c r="B339" s="1647" t="s">
        <v>72</v>
      </c>
      <c r="C339" s="54" t="s">
        <v>43</v>
      </c>
      <c r="D339" s="242">
        <f>SUM(I339,N339,S339,X339,AC339,AH339,AM339)</f>
        <v>0</v>
      </c>
      <c r="E339" s="259">
        <f>SUM(J339,O339,T339,Y339,AD339,AI339,AN339)</f>
        <v>0</v>
      </c>
      <c r="F339" s="259">
        <f t="shared" si="300"/>
        <v>0</v>
      </c>
      <c r="G339" s="259">
        <f t="shared" si="299"/>
        <v>0</v>
      </c>
      <c r="H339" s="258">
        <f t="shared" si="299"/>
        <v>0</v>
      </c>
      <c r="I339" s="291"/>
      <c r="J339" s="292"/>
      <c r="K339" s="292"/>
      <c r="L339" s="292"/>
      <c r="M339" s="293"/>
      <c r="N339" s="291"/>
      <c r="O339" s="292"/>
      <c r="P339" s="292"/>
      <c r="Q339" s="292"/>
      <c r="R339" s="293"/>
      <c r="S339" s="291"/>
      <c r="T339" s="292"/>
      <c r="U339" s="292"/>
      <c r="V339" s="292"/>
      <c r="W339" s="293"/>
      <c r="X339" s="291"/>
      <c r="Y339" s="292"/>
      <c r="Z339" s="292"/>
      <c r="AA339" s="292"/>
      <c r="AB339" s="293"/>
      <c r="AC339" s="291"/>
      <c r="AD339" s="292"/>
      <c r="AE339" s="292"/>
      <c r="AF339" s="292"/>
      <c r="AG339" s="293"/>
      <c r="AH339" s="291"/>
      <c r="AI339" s="292"/>
      <c r="AJ339" s="292"/>
      <c r="AK339" s="292"/>
      <c r="AL339" s="293"/>
      <c r="AM339" s="291"/>
      <c r="AN339" s="292"/>
      <c r="AO339" s="292"/>
      <c r="AP339" s="292"/>
      <c r="AQ339" s="293"/>
      <c r="AR339" s="721"/>
    </row>
    <row r="340" spans="1:44" ht="17.25">
      <c r="A340" s="1643"/>
      <c r="B340" s="1646"/>
      <c r="C340" s="40" t="s">
        <v>44</v>
      </c>
      <c r="D340" s="279">
        <f t="shared" si="301"/>
        <v>0</v>
      </c>
      <c r="E340" s="513">
        <f t="shared" si="301"/>
        <v>0</v>
      </c>
      <c r="F340" s="525">
        <f t="shared" si="300"/>
        <v>0</v>
      </c>
      <c r="G340" s="525">
        <f t="shared" si="299"/>
        <v>0</v>
      </c>
      <c r="H340" s="526">
        <f t="shared" si="299"/>
        <v>0</v>
      </c>
      <c r="I340" s="702"/>
      <c r="J340" s="1502"/>
      <c r="K340" s="703"/>
      <c r="L340" s="703"/>
      <c r="M340" s="704"/>
      <c r="N340" s="702"/>
      <c r="O340" s="1502"/>
      <c r="P340" s="703"/>
      <c r="Q340" s="703"/>
      <c r="R340" s="704"/>
      <c r="S340" s="702"/>
      <c r="T340" s="1502"/>
      <c r="U340" s="703"/>
      <c r="V340" s="703"/>
      <c r="W340" s="704"/>
      <c r="X340" s="702"/>
      <c r="Y340" s="1502"/>
      <c r="Z340" s="703"/>
      <c r="AA340" s="703"/>
      <c r="AB340" s="704"/>
      <c r="AC340" s="702"/>
      <c r="AD340" s="1502"/>
      <c r="AE340" s="703"/>
      <c r="AF340" s="703"/>
      <c r="AG340" s="704"/>
      <c r="AH340" s="702"/>
      <c r="AI340" s="1502"/>
      <c r="AJ340" s="703"/>
      <c r="AK340" s="703"/>
      <c r="AL340" s="704"/>
      <c r="AM340" s="702"/>
      <c r="AN340" s="1502"/>
      <c r="AO340" s="703"/>
      <c r="AP340" s="703"/>
      <c r="AQ340" s="704"/>
      <c r="AR340" s="722"/>
    </row>
    <row r="341" spans="1:44" ht="17.25">
      <c r="A341" s="1643"/>
      <c r="B341" s="1647" t="s">
        <v>73</v>
      </c>
      <c r="C341" s="54" t="s">
        <v>43</v>
      </c>
      <c r="D341" s="242">
        <f t="shared" si="301"/>
        <v>0</v>
      </c>
      <c r="E341" s="259">
        <f t="shared" si="301"/>
        <v>0</v>
      </c>
      <c r="F341" s="259">
        <f t="shared" si="300"/>
        <v>0</v>
      </c>
      <c r="G341" s="259">
        <f t="shared" si="299"/>
        <v>0</v>
      </c>
      <c r="H341" s="258">
        <f t="shared" si="299"/>
        <v>0</v>
      </c>
      <c r="I341" s="291"/>
      <c r="J341" s="292"/>
      <c r="K341" s="292"/>
      <c r="L341" s="292"/>
      <c r="M341" s="293"/>
      <c r="N341" s="291"/>
      <c r="O341" s="292"/>
      <c r="P341" s="292"/>
      <c r="Q341" s="292"/>
      <c r="R341" s="293"/>
      <c r="S341" s="291"/>
      <c r="T341" s="292"/>
      <c r="U341" s="292"/>
      <c r="V341" s="292"/>
      <c r="W341" s="293"/>
      <c r="X341" s="291"/>
      <c r="Y341" s="292"/>
      <c r="Z341" s="292"/>
      <c r="AA341" s="292"/>
      <c r="AB341" s="293"/>
      <c r="AC341" s="291"/>
      <c r="AD341" s="292"/>
      <c r="AE341" s="292"/>
      <c r="AF341" s="292"/>
      <c r="AG341" s="293"/>
      <c r="AH341" s="291"/>
      <c r="AI341" s="292"/>
      <c r="AJ341" s="292"/>
      <c r="AK341" s="292"/>
      <c r="AL341" s="293"/>
      <c r="AM341" s="291"/>
      <c r="AN341" s="292"/>
      <c r="AO341" s="292"/>
      <c r="AP341" s="292"/>
      <c r="AQ341" s="293"/>
      <c r="AR341" s="721"/>
    </row>
    <row r="342" spans="1:44" ht="17.25">
      <c r="A342" s="1643"/>
      <c r="B342" s="1646"/>
      <c r="C342" s="188" t="s">
        <v>44</v>
      </c>
      <c r="D342" s="279">
        <f t="shared" si="301"/>
        <v>0</v>
      </c>
      <c r="E342" s="513">
        <f t="shared" si="301"/>
        <v>0</v>
      </c>
      <c r="F342" s="525">
        <f t="shared" si="300"/>
        <v>0</v>
      </c>
      <c r="G342" s="525">
        <f t="shared" si="299"/>
        <v>0</v>
      </c>
      <c r="H342" s="526">
        <f t="shared" si="299"/>
        <v>0</v>
      </c>
      <c r="I342" s="702"/>
      <c r="J342" s="1502"/>
      <c r="K342" s="703"/>
      <c r="L342" s="703"/>
      <c r="M342" s="704"/>
      <c r="N342" s="702"/>
      <c r="O342" s="1502"/>
      <c r="P342" s="703"/>
      <c r="Q342" s="703"/>
      <c r="R342" s="704"/>
      <c r="S342" s="702"/>
      <c r="T342" s="1502"/>
      <c r="U342" s="703"/>
      <c r="V342" s="703"/>
      <c r="W342" s="704"/>
      <c r="X342" s="702"/>
      <c r="Y342" s="1502"/>
      <c r="Z342" s="703"/>
      <c r="AA342" s="703"/>
      <c r="AB342" s="704"/>
      <c r="AC342" s="702"/>
      <c r="AD342" s="1502"/>
      <c r="AE342" s="703"/>
      <c r="AF342" s="703"/>
      <c r="AG342" s="704"/>
      <c r="AH342" s="702"/>
      <c r="AI342" s="1502"/>
      <c r="AJ342" s="703"/>
      <c r="AK342" s="703"/>
      <c r="AL342" s="704"/>
      <c r="AM342" s="702"/>
      <c r="AN342" s="1502"/>
      <c r="AO342" s="703"/>
      <c r="AP342" s="703"/>
      <c r="AQ342" s="704"/>
      <c r="AR342" s="722"/>
    </row>
    <row r="343" spans="1:44" ht="17.25">
      <c r="A343" s="1643"/>
      <c r="B343" s="1647" t="s">
        <v>74</v>
      </c>
      <c r="C343" s="54" t="s">
        <v>43</v>
      </c>
      <c r="D343" s="242">
        <f t="shared" si="301"/>
        <v>0</v>
      </c>
      <c r="E343" s="259">
        <f t="shared" si="301"/>
        <v>0</v>
      </c>
      <c r="F343" s="259">
        <f t="shared" si="300"/>
        <v>0</v>
      </c>
      <c r="G343" s="259">
        <f t="shared" si="299"/>
        <v>0</v>
      </c>
      <c r="H343" s="258">
        <f t="shared" si="299"/>
        <v>0</v>
      </c>
      <c r="I343" s="291"/>
      <c r="J343" s="292"/>
      <c r="K343" s="292"/>
      <c r="L343" s="292"/>
      <c r="M343" s="293"/>
      <c r="N343" s="291"/>
      <c r="O343" s="292"/>
      <c r="P343" s="292"/>
      <c r="Q343" s="292"/>
      <c r="R343" s="293"/>
      <c r="S343" s="291"/>
      <c r="T343" s="292"/>
      <c r="U343" s="292"/>
      <c r="V343" s="292"/>
      <c r="W343" s="293"/>
      <c r="X343" s="291"/>
      <c r="Y343" s="292"/>
      <c r="Z343" s="292"/>
      <c r="AA343" s="292"/>
      <c r="AB343" s="293"/>
      <c r="AC343" s="291"/>
      <c r="AD343" s="292"/>
      <c r="AE343" s="292"/>
      <c r="AF343" s="292"/>
      <c r="AG343" s="293"/>
      <c r="AH343" s="291"/>
      <c r="AI343" s="292"/>
      <c r="AJ343" s="292"/>
      <c r="AK343" s="292"/>
      <c r="AL343" s="293"/>
      <c r="AM343" s="291"/>
      <c r="AN343" s="292"/>
      <c r="AO343" s="292"/>
      <c r="AP343" s="292"/>
      <c r="AQ343" s="293"/>
      <c r="AR343" s="721"/>
    </row>
    <row r="344" spans="1:44" ht="17.25">
      <c r="A344" s="1643"/>
      <c r="B344" s="1646"/>
      <c r="C344" s="40" t="s">
        <v>44</v>
      </c>
      <c r="D344" s="279">
        <f t="shared" si="301"/>
        <v>0</v>
      </c>
      <c r="E344" s="513">
        <f t="shared" si="301"/>
        <v>0</v>
      </c>
      <c r="F344" s="525">
        <f t="shared" si="300"/>
        <v>0</v>
      </c>
      <c r="G344" s="525">
        <f t="shared" si="299"/>
        <v>0</v>
      </c>
      <c r="H344" s="526">
        <f t="shared" si="299"/>
        <v>0</v>
      </c>
      <c r="I344" s="702"/>
      <c r="J344" s="1502"/>
      <c r="K344" s="703"/>
      <c r="L344" s="703"/>
      <c r="M344" s="704"/>
      <c r="N344" s="702"/>
      <c r="O344" s="1502"/>
      <c r="P344" s="703"/>
      <c r="Q344" s="703"/>
      <c r="R344" s="704"/>
      <c r="S344" s="702"/>
      <c r="T344" s="1502"/>
      <c r="U344" s="703"/>
      <c r="V344" s="703"/>
      <c r="W344" s="704"/>
      <c r="X344" s="702"/>
      <c r="Y344" s="1502"/>
      <c r="Z344" s="703"/>
      <c r="AA344" s="703"/>
      <c r="AB344" s="482"/>
      <c r="AC344" s="702"/>
      <c r="AD344" s="1502"/>
      <c r="AE344" s="704"/>
      <c r="AF344" s="704"/>
      <c r="AG344" s="704"/>
      <c r="AH344" s="702"/>
      <c r="AI344" s="1502"/>
      <c r="AJ344" s="703"/>
      <c r="AK344" s="703"/>
      <c r="AL344" s="704"/>
      <c r="AM344" s="702"/>
      <c r="AN344" s="1502"/>
      <c r="AO344" s="703"/>
      <c r="AP344" s="703"/>
      <c r="AQ344" s="704"/>
      <c r="AR344" s="722"/>
    </row>
    <row r="345" spans="1:44" ht="17.25">
      <c r="A345" s="1643"/>
      <c r="B345" s="1648" t="s">
        <v>75</v>
      </c>
      <c r="C345" s="54" t="s">
        <v>43</v>
      </c>
      <c r="D345" s="242">
        <f t="shared" si="301"/>
        <v>0</v>
      </c>
      <c r="E345" s="259">
        <f t="shared" si="301"/>
        <v>0</v>
      </c>
      <c r="F345" s="259">
        <f t="shared" si="300"/>
        <v>0</v>
      </c>
      <c r="G345" s="259">
        <f t="shared" si="299"/>
        <v>0</v>
      </c>
      <c r="H345" s="258">
        <f t="shared" si="299"/>
        <v>0</v>
      </c>
      <c r="I345" s="291"/>
      <c r="J345" s="292"/>
      <c r="K345" s="292"/>
      <c r="L345" s="292"/>
      <c r="M345" s="293"/>
      <c r="N345" s="291"/>
      <c r="O345" s="292"/>
      <c r="P345" s="292"/>
      <c r="Q345" s="292"/>
      <c r="R345" s="293"/>
      <c r="S345" s="291"/>
      <c r="T345" s="292"/>
      <c r="U345" s="292"/>
      <c r="V345" s="292"/>
      <c r="W345" s="293"/>
      <c r="X345" s="291"/>
      <c r="Y345" s="292"/>
      <c r="Z345" s="292"/>
      <c r="AA345" s="292"/>
      <c r="AB345" s="701"/>
      <c r="AC345" s="291"/>
      <c r="AD345" s="292"/>
      <c r="AE345" s="293"/>
      <c r="AF345" s="293"/>
      <c r="AG345" s="293"/>
      <c r="AH345" s="291"/>
      <c r="AI345" s="292"/>
      <c r="AJ345" s="292"/>
      <c r="AK345" s="292"/>
      <c r="AL345" s="293"/>
      <c r="AM345" s="291"/>
      <c r="AN345" s="292"/>
      <c r="AO345" s="292"/>
      <c r="AP345" s="292"/>
      <c r="AQ345" s="293"/>
      <c r="AR345" s="721"/>
    </row>
    <row r="346" spans="1:44" ht="18" thickBot="1">
      <c r="A346" s="1644"/>
      <c r="B346" s="1649"/>
      <c r="C346" s="45" t="s">
        <v>44</v>
      </c>
      <c r="D346" s="251">
        <f t="shared" si="301"/>
        <v>0</v>
      </c>
      <c r="E346" s="268">
        <f t="shared" si="301"/>
        <v>0</v>
      </c>
      <c r="F346" s="259">
        <f t="shared" si="300"/>
        <v>0</v>
      </c>
      <c r="G346" s="259">
        <f t="shared" si="299"/>
        <v>0</v>
      </c>
      <c r="H346" s="258">
        <f t="shared" si="299"/>
        <v>0</v>
      </c>
      <c r="I346" s="291"/>
      <c r="J346" s="292"/>
      <c r="K346" s="292"/>
      <c r="L346" s="292"/>
      <c r="M346" s="293"/>
      <c r="N346" s="291"/>
      <c r="O346" s="292"/>
      <c r="P346" s="292"/>
      <c r="Q346" s="292"/>
      <c r="R346" s="293"/>
      <c r="S346" s="294"/>
      <c r="T346" s="295"/>
      <c r="U346" s="295"/>
      <c r="V346" s="295"/>
      <c r="W346" s="296"/>
      <c r="X346" s="294"/>
      <c r="Y346" s="295"/>
      <c r="Z346" s="295"/>
      <c r="AA346" s="295"/>
      <c r="AB346" s="482"/>
      <c r="AC346" s="291"/>
      <c r="AD346" s="292"/>
      <c r="AE346" s="293"/>
      <c r="AF346" s="293"/>
      <c r="AG346" s="293"/>
      <c r="AH346" s="291"/>
      <c r="AI346" s="292"/>
      <c r="AJ346" s="292"/>
      <c r="AK346" s="292"/>
      <c r="AL346" s="293"/>
      <c r="AM346" s="291"/>
      <c r="AN346" s="292"/>
      <c r="AO346" s="292"/>
      <c r="AP346" s="292"/>
      <c r="AQ346" s="293"/>
      <c r="AR346" s="721"/>
    </row>
    <row r="347" spans="1:44" ht="17.25">
      <c r="A347" s="1650" t="s">
        <v>139</v>
      </c>
      <c r="B347" s="1645" t="s">
        <v>69</v>
      </c>
      <c r="C347" s="183" t="s">
        <v>43</v>
      </c>
      <c r="D347" s="234">
        <f>SUM(I347,N347,S347,X347,AC347,AH347,AM347)</f>
        <v>0</v>
      </c>
      <c r="E347" s="323">
        <f>SUM(J347,O347,T347,Y347,AD347,AI347,AN347)</f>
        <v>0</v>
      </c>
      <c r="F347" s="323">
        <f>G347+H347</f>
        <v>0</v>
      </c>
      <c r="G347" s="323">
        <f t="shared" ref="G347:H348" si="302">SUM(L347,Q347,V347,AA347,AF347,AK347,AP347)</f>
        <v>0</v>
      </c>
      <c r="H347" s="235">
        <f t="shared" si="302"/>
        <v>0</v>
      </c>
      <c r="I347" s="236">
        <f>SUM(I349,I351,I353,I355,I357,I359)</f>
        <v>0</v>
      </c>
      <c r="J347" s="237">
        <f>SUM(J349,J351,J353,J355,J357,J359)</f>
        <v>0</v>
      </c>
      <c r="K347" s="237">
        <f>L347+M347</f>
        <v>0</v>
      </c>
      <c r="L347" s="237">
        <f t="shared" ref="L347:M348" si="303">SUM(L349,L351,L353,L355,L357,L359)</f>
        <v>0</v>
      </c>
      <c r="M347" s="239">
        <f t="shared" si="303"/>
        <v>0</v>
      </c>
      <c r="N347" s="236">
        <f>SUM(N349,N351,N353,N355,N357,N359)</f>
        <v>0</v>
      </c>
      <c r="O347" s="237">
        <f>SUM(O349,O351,O353,O355,O357,O359)</f>
        <v>0</v>
      </c>
      <c r="P347" s="237">
        <f>Q347+R347</f>
        <v>0</v>
      </c>
      <c r="Q347" s="237">
        <f t="shared" ref="Q347:R348" si="304">SUM(Q349,Q351,Q353,Q355,Q357,Q359)</f>
        <v>0</v>
      </c>
      <c r="R347" s="238">
        <f t="shared" si="304"/>
        <v>0</v>
      </c>
      <c r="S347" s="236">
        <f>SUM(S349,S351,S353,S355,S357,S359)</f>
        <v>0</v>
      </c>
      <c r="T347" s="237">
        <f>SUM(T349,T351,T353,T355,T357,T359)</f>
        <v>0</v>
      </c>
      <c r="U347" s="237">
        <f>V347+W347</f>
        <v>0</v>
      </c>
      <c r="V347" s="237">
        <f t="shared" ref="V347:Y348" si="305">SUM(V349,V351,V353,V355,V357,V359)</f>
        <v>0</v>
      </c>
      <c r="W347" s="239">
        <f t="shared" si="305"/>
        <v>0</v>
      </c>
      <c r="X347" s="236">
        <f t="shared" si="305"/>
        <v>0</v>
      </c>
      <c r="Y347" s="237">
        <f t="shared" si="305"/>
        <v>0</v>
      </c>
      <c r="Z347" s="237">
        <f>AA347+AB347</f>
        <v>0</v>
      </c>
      <c r="AA347" s="237">
        <f t="shared" ref="AA347:AD348" si="306">SUM(AA349,AA351,AA353,AA355,AA357,AA359)</f>
        <v>0</v>
      </c>
      <c r="AB347" s="238">
        <f t="shared" si="306"/>
        <v>0</v>
      </c>
      <c r="AC347" s="236">
        <f t="shared" si="306"/>
        <v>0</v>
      </c>
      <c r="AD347" s="237">
        <f t="shared" si="306"/>
        <v>0</v>
      </c>
      <c r="AE347" s="237">
        <f>AF347+AG347</f>
        <v>0</v>
      </c>
      <c r="AF347" s="237">
        <f t="shared" ref="AF347:AI348" si="307">SUM(AF349,AF351,AF353,AF355,AF357,AF359)</f>
        <v>0</v>
      </c>
      <c r="AG347" s="239">
        <f t="shared" si="307"/>
        <v>0</v>
      </c>
      <c r="AH347" s="236">
        <f t="shared" si="307"/>
        <v>0</v>
      </c>
      <c r="AI347" s="237">
        <f t="shared" si="307"/>
        <v>0</v>
      </c>
      <c r="AJ347" s="237">
        <f>AK347+AL347</f>
        <v>0</v>
      </c>
      <c r="AK347" s="237">
        <f t="shared" ref="AK347:AN348" si="308">SUM(AK349,AK351,AK353,AK355,AK357,AK359)</f>
        <v>0</v>
      </c>
      <c r="AL347" s="238">
        <f t="shared" si="308"/>
        <v>0</v>
      </c>
      <c r="AM347" s="236">
        <f t="shared" si="308"/>
        <v>0</v>
      </c>
      <c r="AN347" s="237">
        <f t="shared" si="308"/>
        <v>0</v>
      </c>
      <c r="AO347" s="237">
        <f>AP347+AQ347</f>
        <v>0</v>
      </c>
      <c r="AP347" s="237">
        <f t="shared" ref="AP347:AR348" si="309">SUM(AP349,AP351,AP353,AP355,AP357,AP359)</f>
        <v>0</v>
      </c>
      <c r="AQ347" s="239">
        <f t="shared" si="309"/>
        <v>0</v>
      </c>
      <c r="AR347" s="368">
        <f t="shared" si="309"/>
        <v>0</v>
      </c>
    </row>
    <row r="348" spans="1:44" ht="17.25">
      <c r="A348" s="1651"/>
      <c r="B348" s="1646"/>
      <c r="C348" s="40" t="s">
        <v>44</v>
      </c>
      <c r="D348" s="240">
        <f>SUM(I348,N348,S348,X348,AC348,AH348,AM348)</f>
        <v>0</v>
      </c>
      <c r="E348" s="216">
        <f>SUM(J348,O348,T348,Y348,AD348,AI348,AN348)</f>
        <v>0</v>
      </c>
      <c r="F348" s="216">
        <f>G348+H348</f>
        <v>0</v>
      </c>
      <c r="G348" s="216">
        <f t="shared" si="302"/>
        <v>0</v>
      </c>
      <c r="H348" s="241">
        <f t="shared" si="302"/>
        <v>0</v>
      </c>
      <c r="I348" s="212">
        <f>SUM(I350,I352,I354,I356,I358,I360)</f>
        <v>0</v>
      </c>
      <c r="J348" s="211">
        <f>SUM(J350,J352,J354,J356,J358,J360)</f>
        <v>0</v>
      </c>
      <c r="K348" s="211">
        <f>L348+M348</f>
        <v>0</v>
      </c>
      <c r="L348" s="211">
        <f t="shared" si="303"/>
        <v>0</v>
      </c>
      <c r="M348" s="213">
        <f t="shared" si="303"/>
        <v>0</v>
      </c>
      <c r="N348" s="212">
        <f>SUM(N350,N352,N354,N356,N358,N360)</f>
        <v>0</v>
      </c>
      <c r="O348" s="211">
        <f>SUM(O350,O352,O354,O356,O358,O360)</f>
        <v>0</v>
      </c>
      <c r="P348" s="211">
        <f>Q348+R348</f>
        <v>0</v>
      </c>
      <c r="Q348" s="211">
        <f t="shared" si="304"/>
        <v>0</v>
      </c>
      <c r="R348" s="217">
        <f t="shared" si="304"/>
        <v>0</v>
      </c>
      <c r="S348" s="212">
        <f>SUM(S350,S352,S354,S356,S358,S360)</f>
        <v>0</v>
      </c>
      <c r="T348" s="211">
        <f>SUM(T350,T352,T354,T356,T358,T360)</f>
        <v>0</v>
      </c>
      <c r="U348" s="211">
        <f>V348+W348</f>
        <v>0</v>
      </c>
      <c r="V348" s="211">
        <f t="shared" si="305"/>
        <v>0</v>
      </c>
      <c r="W348" s="213">
        <f t="shared" si="305"/>
        <v>0</v>
      </c>
      <c r="X348" s="212">
        <f t="shared" si="305"/>
        <v>0</v>
      </c>
      <c r="Y348" s="211">
        <f t="shared" si="305"/>
        <v>0</v>
      </c>
      <c r="Z348" s="211">
        <f>AA348+AB348</f>
        <v>0</v>
      </c>
      <c r="AA348" s="211">
        <f t="shared" si="306"/>
        <v>0</v>
      </c>
      <c r="AB348" s="217">
        <f t="shared" si="306"/>
        <v>0</v>
      </c>
      <c r="AC348" s="212">
        <f t="shared" si="306"/>
        <v>0</v>
      </c>
      <c r="AD348" s="211">
        <f t="shared" si="306"/>
        <v>0</v>
      </c>
      <c r="AE348" s="211">
        <f>AF348+AG348</f>
        <v>0</v>
      </c>
      <c r="AF348" s="211">
        <f t="shared" si="307"/>
        <v>0</v>
      </c>
      <c r="AG348" s="213">
        <f t="shared" si="307"/>
        <v>0</v>
      </c>
      <c r="AH348" s="212">
        <f t="shared" si="307"/>
        <v>0</v>
      </c>
      <c r="AI348" s="211">
        <f t="shared" si="307"/>
        <v>0</v>
      </c>
      <c r="AJ348" s="211">
        <f>AK348+AL348</f>
        <v>0</v>
      </c>
      <c r="AK348" s="211">
        <f t="shared" si="308"/>
        <v>0</v>
      </c>
      <c r="AL348" s="217">
        <f t="shared" si="308"/>
        <v>0</v>
      </c>
      <c r="AM348" s="212">
        <f t="shared" si="308"/>
        <v>0</v>
      </c>
      <c r="AN348" s="211">
        <f t="shared" si="308"/>
        <v>0</v>
      </c>
      <c r="AO348" s="211">
        <f>AP348+AQ348</f>
        <v>0</v>
      </c>
      <c r="AP348" s="211">
        <f t="shared" si="309"/>
        <v>0</v>
      </c>
      <c r="AQ348" s="213">
        <f t="shared" si="309"/>
        <v>0</v>
      </c>
      <c r="AR348" s="369">
        <f t="shared" si="309"/>
        <v>0</v>
      </c>
    </row>
    <row r="349" spans="1:44" ht="17.25">
      <c r="A349" s="1651"/>
      <c r="B349" s="1647" t="s">
        <v>70</v>
      </c>
      <c r="C349" s="54" t="s">
        <v>43</v>
      </c>
      <c r="D349" s="242">
        <f t="shared" ref="D349:E360" si="310">SUM(I349,N349,S349,X349,AC349,AH349,AM349)</f>
        <v>0</v>
      </c>
      <c r="E349" s="259">
        <f t="shared" si="310"/>
        <v>0</v>
      </c>
      <c r="F349" s="259">
        <f>G349+H349</f>
        <v>0</v>
      </c>
      <c r="G349" s="259">
        <f t="shared" ref="G349:H360" si="311">SUM(L349+Q349+V349+AA349+AF349+AK349+AP349)</f>
        <v>0</v>
      </c>
      <c r="H349" s="258">
        <f t="shared" si="311"/>
        <v>0</v>
      </c>
      <c r="I349" s="264"/>
      <c r="J349" s="262"/>
      <c r="K349" s="262"/>
      <c r="L349" s="261"/>
      <c r="M349" s="265"/>
      <c r="N349" s="264"/>
      <c r="O349" s="262"/>
      <c r="P349" s="262"/>
      <c r="Q349" s="261"/>
      <c r="R349" s="265"/>
      <c r="S349" s="264"/>
      <c r="T349" s="262"/>
      <c r="U349" s="262"/>
      <c r="V349" s="261"/>
      <c r="W349" s="265"/>
      <c r="X349" s="264"/>
      <c r="Y349" s="262"/>
      <c r="Z349" s="262"/>
      <c r="AA349" s="261"/>
      <c r="AB349" s="265"/>
      <c r="AC349" s="264"/>
      <c r="AD349" s="262"/>
      <c r="AE349" s="262"/>
      <c r="AF349" s="261"/>
      <c r="AG349" s="265"/>
      <c r="AH349" s="264"/>
      <c r="AI349" s="262"/>
      <c r="AJ349" s="262"/>
      <c r="AK349" s="261"/>
      <c r="AL349" s="265"/>
      <c r="AM349" s="264"/>
      <c r="AN349" s="262"/>
      <c r="AO349" s="262"/>
      <c r="AP349" s="261"/>
      <c r="AQ349" s="263"/>
      <c r="AR349" s="721"/>
    </row>
    <row r="350" spans="1:44" ht="17.25">
      <c r="A350" s="1651"/>
      <c r="B350" s="1646"/>
      <c r="C350" s="40" t="s">
        <v>44</v>
      </c>
      <c r="D350" s="279">
        <f t="shared" si="310"/>
        <v>0</v>
      </c>
      <c r="E350" s="513">
        <f t="shared" si="310"/>
        <v>0</v>
      </c>
      <c r="F350" s="513">
        <f t="shared" ref="F350:F360" si="312">G350+H350</f>
        <v>0</v>
      </c>
      <c r="G350" s="513">
        <f t="shared" si="311"/>
        <v>0</v>
      </c>
      <c r="H350" s="514">
        <f t="shared" si="311"/>
        <v>0</v>
      </c>
      <c r="I350" s="523"/>
      <c r="J350" s="521"/>
      <c r="K350" s="521"/>
      <c r="L350" s="520"/>
      <c r="M350" s="524"/>
      <c r="N350" s="523"/>
      <c r="O350" s="521"/>
      <c r="P350" s="521"/>
      <c r="Q350" s="520"/>
      <c r="R350" s="524"/>
      <c r="S350" s="523"/>
      <c r="T350" s="521"/>
      <c r="U350" s="521"/>
      <c r="V350" s="520"/>
      <c r="W350" s="524"/>
      <c r="X350" s="523"/>
      <c r="Y350" s="521"/>
      <c r="Z350" s="521"/>
      <c r="AA350" s="520"/>
      <c r="AB350" s="524"/>
      <c r="AC350" s="523"/>
      <c r="AD350" s="521"/>
      <c r="AE350" s="521"/>
      <c r="AF350" s="520"/>
      <c r="AG350" s="524"/>
      <c r="AH350" s="523"/>
      <c r="AI350" s="521"/>
      <c r="AJ350" s="521"/>
      <c r="AK350" s="520"/>
      <c r="AL350" s="524"/>
      <c r="AM350" s="523"/>
      <c r="AN350" s="521"/>
      <c r="AO350" s="521"/>
      <c r="AP350" s="520"/>
      <c r="AQ350" s="522"/>
      <c r="AR350" s="723"/>
    </row>
    <row r="351" spans="1:44" ht="17.25">
      <c r="A351" s="1651"/>
      <c r="B351" s="1647" t="s">
        <v>71</v>
      </c>
      <c r="C351" s="54" t="s">
        <v>43</v>
      </c>
      <c r="D351" s="242">
        <f t="shared" si="310"/>
        <v>0</v>
      </c>
      <c r="E351" s="259">
        <f t="shared" si="310"/>
        <v>0</v>
      </c>
      <c r="F351" s="259">
        <f t="shared" si="312"/>
        <v>0</v>
      </c>
      <c r="G351" s="259">
        <f t="shared" si="311"/>
        <v>0</v>
      </c>
      <c r="H351" s="258">
        <f t="shared" si="311"/>
        <v>0</v>
      </c>
      <c r="I351" s="264"/>
      <c r="J351" s="262"/>
      <c r="K351" s="262"/>
      <c r="L351" s="261"/>
      <c r="M351" s="265"/>
      <c r="N351" s="264"/>
      <c r="O351" s="262"/>
      <c r="P351" s="262"/>
      <c r="Q351" s="261"/>
      <c r="R351" s="265"/>
      <c r="S351" s="264"/>
      <c r="T351" s="262"/>
      <c r="U351" s="262"/>
      <c r="V351" s="261"/>
      <c r="W351" s="265"/>
      <c r="X351" s="264"/>
      <c r="Y351" s="262"/>
      <c r="Z351" s="262"/>
      <c r="AA351" s="261"/>
      <c r="AB351" s="265"/>
      <c r="AC351" s="264"/>
      <c r="AD351" s="262"/>
      <c r="AE351" s="262"/>
      <c r="AF351" s="261"/>
      <c r="AG351" s="265"/>
      <c r="AH351" s="264"/>
      <c r="AI351" s="262"/>
      <c r="AJ351" s="262"/>
      <c r="AK351" s="261"/>
      <c r="AL351" s="265"/>
      <c r="AM351" s="264"/>
      <c r="AN351" s="262"/>
      <c r="AO351" s="262"/>
      <c r="AP351" s="261"/>
      <c r="AQ351" s="263"/>
      <c r="AR351" s="721"/>
    </row>
    <row r="352" spans="1:44" ht="17.25">
      <c r="A352" s="1651"/>
      <c r="B352" s="1646"/>
      <c r="C352" s="40" t="s">
        <v>44</v>
      </c>
      <c r="D352" s="279">
        <f t="shared" si="310"/>
        <v>0</v>
      </c>
      <c r="E352" s="513">
        <f t="shared" si="310"/>
        <v>0</v>
      </c>
      <c r="F352" s="513">
        <f t="shared" si="312"/>
        <v>0</v>
      </c>
      <c r="G352" s="513">
        <f t="shared" si="311"/>
        <v>0</v>
      </c>
      <c r="H352" s="514">
        <f t="shared" si="311"/>
        <v>0</v>
      </c>
      <c r="I352" s="523"/>
      <c r="J352" s="521"/>
      <c r="K352" s="521"/>
      <c r="L352" s="520"/>
      <c r="M352" s="524"/>
      <c r="N352" s="523"/>
      <c r="O352" s="521"/>
      <c r="P352" s="521"/>
      <c r="Q352" s="520"/>
      <c r="R352" s="524"/>
      <c r="S352" s="523"/>
      <c r="T352" s="521"/>
      <c r="U352" s="521"/>
      <c r="V352" s="520"/>
      <c r="W352" s="524"/>
      <c r="X352" s="523"/>
      <c r="Y352" s="521"/>
      <c r="Z352" s="521"/>
      <c r="AA352" s="520"/>
      <c r="AB352" s="524"/>
      <c r="AC352" s="523"/>
      <c r="AD352" s="521"/>
      <c r="AE352" s="521"/>
      <c r="AF352" s="520"/>
      <c r="AG352" s="524"/>
      <c r="AH352" s="523"/>
      <c r="AI352" s="521"/>
      <c r="AJ352" s="521"/>
      <c r="AK352" s="520"/>
      <c r="AL352" s="524"/>
      <c r="AM352" s="523"/>
      <c r="AN352" s="521"/>
      <c r="AO352" s="521"/>
      <c r="AP352" s="520"/>
      <c r="AQ352" s="522"/>
      <c r="AR352" s="723"/>
    </row>
    <row r="353" spans="1:44" ht="17.25">
      <c r="A353" s="1651"/>
      <c r="B353" s="1647" t="s">
        <v>72</v>
      </c>
      <c r="C353" s="54" t="s">
        <v>43</v>
      </c>
      <c r="D353" s="242">
        <f t="shared" si="310"/>
        <v>0</v>
      </c>
      <c r="E353" s="259">
        <f t="shared" si="310"/>
        <v>0</v>
      </c>
      <c r="F353" s="259">
        <f t="shared" si="312"/>
        <v>0</v>
      </c>
      <c r="G353" s="259">
        <f t="shared" si="311"/>
        <v>0</v>
      </c>
      <c r="H353" s="258">
        <f t="shared" si="311"/>
        <v>0</v>
      </c>
      <c r="I353" s="264"/>
      <c r="J353" s="262"/>
      <c r="K353" s="262"/>
      <c r="L353" s="261"/>
      <c r="M353" s="265"/>
      <c r="N353" s="264"/>
      <c r="O353" s="262"/>
      <c r="P353" s="262"/>
      <c r="Q353" s="261"/>
      <c r="R353" s="265"/>
      <c r="S353" s="264"/>
      <c r="T353" s="262"/>
      <c r="U353" s="262"/>
      <c r="V353" s="261"/>
      <c r="W353" s="265"/>
      <c r="X353" s="264"/>
      <c r="Y353" s="262"/>
      <c r="Z353" s="262"/>
      <c r="AA353" s="261"/>
      <c r="AB353" s="265"/>
      <c r="AC353" s="264"/>
      <c r="AD353" s="262"/>
      <c r="AE353" s="262"/>
      <c r="AF353" s="261"/>
      <c r="AG353" s="265"/>
      <c r="AH353" s="264"/>
      <c r="AI353" s="262"/>
      <c r="AJ353" s="262"/>
      <c r="AK353" s="261"/>
      <c r="AL353" s="265"/>
      <c r="AM353" s="264"/>
      <c r="AN353" s="262"/>
      <c r="AO353" s="262"/>
      <c r="AP353" s="261"/>
      <c r="AQ353" s="263"/>
      <c r="AR353" s="721"/>
    </row>
    <row r="354" spans="1:44" ht="17.25">
      <c r="A354" s="1651"/>
      <c r="B354" s="1646"/>
      <c r="C354" s="40" t="s">
        <v>44</v>
      </c>
      <c r="D354" s="279">
        <f t="shared" si="310"/>
        <v>0</v>
      </c>
      <c r="E354" s="513">
        <f t="shared" si="310"/>
        <v>0</v>
      </c>
      <c r="F354" s="513">
        <f t="shared" si="312"/>
        <v>0</v>
      </c>
      <c r="G354" s="513">
        <f t="shared" si="311"/>
        <v>0</v>
      </c>
      <c r="H354" s="514">
        <f t="shared" si="311"/>
        <v>0</v>
      </c>
      <c r="I354" s="523"/>
      <c r="J354" s="521"/>
      <c r="K354" s="521"/>
      <c r="L354" s="520"/>
      <c r="M354" s="524"/>
      <c r="N354" s="523"/>
      <c r="O354" s="521"/>
      <c r="P354" s="521"/>
      <c r="Q354" s="520"/>
      <c r="R354" s="524"/>
      <c r="S354" s="523"/>
      <c r="T354" s="521"/>
      <c r="U354" s="521"/>
      <c r="V354" s="520"/>
      <c r="W354" s="524"/>
      <c r="X354" s="523"/>
      <c r="Y354" s="521"/>
      <c r="Z354" s="521"/>
      <c r="AA354" s="520"/>
      <c r="AB354" s="524"/>
      <c r="AC354" s="523"/>
      <c r="AD354" s="521"/>
      <c r="AE354" s="521"/>
      <c r="AF354" s="520"/>
      <c r="AG354" s="524"/>
      <c r="AH354" s="523"/>
      <c r="AI354" s="521"/>
      <c r="AJ354" s="521"/>
      <c r="AK354" s="520"/>
      <c r="AL354" s="524"/>
      <c r="AM354" s="523"/>
      <c r="AN354" s="521"/>
      <c r="AO354" s="521"/>
      <c r="AP354" s="520"/>
      <c r="AQ354" s="522"/>
      <c r="AR354" s="723"/>
    </row>
    <row r="355" spans="1:44" ht="17.25">
      <c r="A355" s="1651"/>
      <c r="B355" s="1647" t="s">
        <v>73</v>
      </c>
      <c r="C355" s="54" t="s">
        <v>43</v>
      </c>
      <c r="D355" s="242">
        <f t="shared" si="310"/>
        <v>0</v>
      </c>
      <c r="E355" s="259">
        <f t="shared" si="310"/>
        <v>0</v>
      </c>
      <c r="F355" s="259">
        <f t="shared" si="312"/>
        <v>0</v>
      </c>
      <c r="G355" s="259">
        <f t="shared" si="311"/>
        <v>0</v>
      </c>
      <c r="H355" s="258">
        <f t="shared" si="311"/>
        <v>0</v>
      </c>
      <c r="I355" s="264"/>
      <c r="J355" s="262"/>
      <c r="K355" s="262"/>
      <c r="L355" s="261"/>
      <c r="M355" s="265"/>
      <c r="N355" s="264"/>
      <c r="O355" s="262"/>
      <c r="P355" s="262"/>
      <c r="Q355" s="261"/>
      <c r="R355" s="265"/>
      <c r="S355" s="264"/>
      <c r="T355" s="262"/>
      <c r="U355" s="262"/>
      <c r="V355" s="261"/>
      <c r="W355" s="265"/>
      <c r="X355" s="264"/>
      <c r="Y355" s="262"/>
      <c r="Z355" s="262"/>
      <c r="AA355" s="261"/>
      <c r="AB355" s="265"/>
      <c r="AC355" s="264"/>
      <c r="AD355" s="262"/>
      <c r="AE355" s="262"/>
      <c r="AF355" s="261"/>
      <c r="AG355" s="265"/>
      <c r="AH355" s="264"/>
      <c r="AI355" s="262"/>
      <c r="AJ355" s="262"/>
      <c r="AK355" s="261"/>
      <c r="AL355" s="265"/>
      <c r="AM355" s="264"/>
      <c r="AN355" s="262"/>
      <c r="AO355" s="262"/>
      <c r="AP355" s="261"/>
      <c r="AQ355" s="263"/>
      <c r="AR355" s="721"/>
    </row>
    <row r="356" spans="1:44" ht="17.25">
      <c r="A356" s="1651"/>
      <c r="B356" s="1646"/>
      <c r="C356" s="40" t="s">
        <v>44</v>
      </c>
      <c r="D356" s="279">
        <f t="shared" si="310"/>
        <v>0</v>
      </c>
      <c r="E356" s="513">
        <f t="shared" si="310"/>
        <v>0</v>
      </c>
      <c r="F356" s="513">
        <f t="shared" si="312"/>
        <v>0</v>
      </c>
      <c r="G356" s="513">
        <f t="shared" si="311"/>
        <v>0</v>
      </c>
      <c r="H356" s="514">
        <f t="shared" si="311"/>
        <v>0</v>
      </c>
      <c r="I356" s="523"/>
      <c r="J356" s="521"/>
      <c r="K356" s="521"/>
      <c r="L356" s="520"/>
      <c r="M356" s="524"/>
      <c r="N356" s="523"/>
      <c r="O356" s="521"/>
      <c r="P356" s="521"/>
      <c r="Q356" s="520"/>
      <c r="R356" s="524"/>
      <c r="S356" s="523"/>
      <c r="T356" s="521"/>
      <c r="U356" s="521"/>
      <c r="V356" s="520"/>
      <c r="W356" s="524"/>
      <c r="X356" s="523"/>
      <c r="Y356" s="521"/>
      <c r="Z356" s="521"/>
      <c r="AA356" s="520"/>
      <c r="AB356" s="524"/>
      <c r="AC356" s="523"/>
      <c r="AD356" s="521"/>
      <c r="AE356" s="521"/>
      <c r="AF356" s="520"/>
      <c r="AG356" s="524"/>
      <c r="AH356" s="523"/>
      <c r="AI356" s="521"/>
      <c r="AJ356" s="521"/>
      <c r="AK356" s="520"/>
      <c r="AL356" s="524"/>
      <c r="AM356" s="523"/>
      <c r="AN356" s="521"/>
      <c r="AO356" s="521"/>
      <c r="AP356" s="520"/>
      <c r="AQ356" s="522"/>
      <c r="AR356" s="723"/>
    </row>
    <row r="357" spans="1:44" ht="17.25">
      <c r="A357" s="1651"/>
      <c r="B357" s="1647" t="s">
        <v>74</v>
      </c>
      <c r="C357" s="54" t="s">
        <v>43</v>
      </c>
      <c r="D357" s="242">
        <f t="shared" si="310"/>
        <v>0</v>
      </c>
      <c r="E357" s="259">
        <f t="shared" si="310"/>
        <v>0</v>
      </c>
      <c r="F357" s="259">
        <f t="shared" si="312"/>
        <v>0</v>
      </c>
      <c r="G357" s="259">
        <f t="shared" si="311"/>
        <v>0</v>
      </c>
      <c r="H357" s="258">
        <f t="shared" si="311"/>
        <v>0</v>
      </c>
      <c r="I357" s="264"/>
      <c r="J357" s="262"/>
      <c r="K357" s="262"/>
      <c r="L357" s="261"/>
      <c r="M357" s="265"/>
      <c r="N357" s="264"/>
      <c r="O357" s="262"/>
      <c r="P357" s="262"/>
      <c r="Q357" s="261"/>
      <c r="R357" s="265"/>
      <c r="S357" s="264"/>
      <c r="T357" s="262"/>
      <c r="U357" s="262"/>
      <c r="V357" s="261"/>
      <c r="W357" s="265"/>
      <c r="X357" s="264"/>
      <c r="Y357" s="262"/>
      <c r="Z357" s="262"/>
      <c r="AA357" s="261"/>
      <c r="AB357" s="265"/>
      <c r="AC357" s="264"/>
      <c r="AD357" s="262"/>
      <c r="AE357" s="262"/>
      <c r="AF357" s="261"/>
      <c r="AG357" s="265"/>
      <c r="AH357" s="264"/>
      <c r="AI357" s="262"/>
      <c r="AJ357" s="262"/>
      <c r="AK357" s="261"/>
      <c r="AL357" s="265"/>
      <c r="AM357" s="264"/>
      <c r="AN357" s="262"/>
      <c r="AO357" s="262"/>
      <c r="AP357" s="261"/>
      <c r="AQ357" s="263"/>
      <c r="AR357" s="721"/>
    </row>
    <row r="358" spans="1:44" ht="17.25">
      <c r="A358" s="1651"/>
      <c r="B358" s="1646"/>
      <c r="C358" s="40" t="s">
        <v>44</v>
      </c>
      <c r="D358" s="279">
        <f t="shared" si="310"/>
        <v>0</v>
      </c>
      <c r="E358" s="513">
        <f t="shared" si="310"/>
        <v>0</v>
      </c>
      <c r="F358" s="513">
        <f t="shared" si="312"/>
        <v>0</v>
      </c>
      <c r="G358" s="513">
        <f t="shared" si="311"/>
        <v>0</v>
      </c>
      <c r="H358" s="514">
        <f t="shared" si="311"/>
        <v>0</v>
      </c>
      <c r="I358" s="523"/>
      <c r="J358" s="521"/>
      <c r="K358" s="521"/>
      <c r="L358" s="520"/>
      <c r="M358" s="524"/>
      <c r="N358" s="523"/>
      <c r="O358" s="521"/>
      <c r="P358" s="521"/>
      <c r="Q358" s="520"/>
      <c r="R358" s="524"/>
      <c r="S358" s="523"/>
      <c r="T358" s="521"/>
      <c r="U358" s="521"/>
      <c r="V358" s="520"/>
      <c r="W358" s="524"/>
      <c r="X358" s="523"/>
      <c r="Y358" s="521"/>
      <c r="Z358" s="521"/>
      <c r="AA358" s="520"/>
      <c r="AB358" s="524"/>
      <c r="AC358" s="523"/>
      <c r="AD358" s="521"/>
      <c r="AE358" s="521"/>
      <c r="AF358" s="520"/>
      <c r="AG358" s="524"/>
      <c r="AH358" s="523"/>
      <c r="AI358" s="521"/>
      <c r="AJ358" s="521"/>
      <c r="AK358" s="520"/>
      <c r="AL358" s="524"/>
      <c r="AM358" s="523"/>
      <c r="AN358" s="521"/>
      <c r="AO358" s="521"/>
      <c r="AP358" s="520"/>
      <c r="AQ358" s="522"/>
      <c r="AR358" s="723"/>
    </row>
    <row r="359" spans="1:44" ht="17.25">
      <c r="A359" s="1651"/>
      <c r="B359" s="1648" t="s">
        <v>75</v>
      </c>
      <c r="C359" s="54" t="s">
        <v>43</v>
      </c>
      <c r="D359" s="242">
        <f t="shared" si="310"/>
        <v>0</v>
      </c>
      <c r="E359" s="259">
        <f t="shared" si="310"/>
        <v>0</v>
      </c>
      <c r="F359" s="259">
        <f t="shared" si="312"/>
        <v>0</v>
      </c>
      <c r="G359" s="259">
        <f t="shared" si="311"/>
        <v>0</v>
      </c>
      <c r="H359" s="258">
        <f t="shared" si="311"/>
        <v>0</v>
      </c>
      <c r="I359" s="264"/>
      <c r="J359" s="262"/>
      <c r="K359" s="262"/>
      <c r="L359" s="261"/>
      <c r="M359" s="265"/>
      <c r="N359" s="264"/>
      <c r="O359" s="262"/>
      <c r="P359" s="262"/>
      <c r="Q359" s="261"/>
      <c r="R359" s="265"/>
      <c r="S359" s="264"/>
      <c r="T359" s="262"/>
      <c r="U359" s="262"/>
      <c r="V359" s="261"/>
      <c r="W359" s="265"/>
      <c r="X359" s="264"/>
      <c r="Y359" s="262"/>
      <c r="Z359" s="262"/>
      <c r="AA359" s="261"/>
      <c r="AB359" s="265"/>
      <c r="AC359" s="264"/>
      <c r="AD359" s="262"/>
      <c r="AE359" s="262"/>
      <c r="AF359" s="261"/>
      <c r="AG359" s="265"/>
      <c r="AH359" s="264"/>
      <c r="AI359" s="262"/>
      <c r="AJ359" s="262"/>
      <c r="AK359" s="261"/>
      <c r="AL359" s="265"/>
      <c r="AM359" s="264"/>
      <c r="AN359" s="262"/>
      <c r="AO359" s="262"/>
      <c r="AP359" s="261"/>
      <c r="AQ359" s="263"/>
      <c r="AR359" s="721"/>
    </row>
    <row r="360" spans="1:44" ht="18" thickBot="1">
      <c r="A360" s="1652"/>
      <c r="B360" s="1649"/>
      <c r="C360" s="45" t="s">
        <v>44</v>
      </c>
      <c r="D360" s="251">
        <f t="shared" si="310"/>
        <v>0</v>
      </c>
      <c r="E360" s="268">
        <f t="shared" si="310"/>
        <v>0</v>
      </c>
      <c r="F360" s="259">
        <f t="shared" si="312"/>
        <v>0</v>
      </c>
      <c r="G360" s="259">
        <f t="shared" si="311"/>
        <v>0</v>
      </c>
      <c r="H360" s="258">
        <f t="shared" si="311"/>
        <v>0</v>
      </c>
      <c r="I360" s="273"/>
      <c r="J360" s="271"/>
      <c r="K360" s="271"/>
      <c r="L360" s="270"/>
      <c r="M360" s="274"/>
      <c r="N360" s="273"/>
      <c r="O360" s="271"/>
      <c r="P360" s="271"/>
      <c r="Q360" s="270"/>
      <c r="R360" s="274"/>
      <c r="S360" s="273"/>
      <c r="T360" s="271"/>
      <c r="U360" s="271"/>
      <c r="V360" s="270"/>
      <c r="W360" s="274"/>
      <c r="X360" s="273"/>
      <c r="Y360" s="271"/>
      <c r="Z360" s="271"/>
      <c r="AA360" s="270"/>
      <c r="AB360" s="274"/>
      <c r="AC360" s="273"/>
      <c r="AD360" s="271"/>
      <c r="AE360" s="271"/>
      <c r="AF360" s="270"/>
      <c r="AG360" s="274"/>
      <c r="AH360" s="273"/>
      <c r="AI360" s="271"/>
      <c r="AJ360" s="271"/>
      <c r="AK360" s="270"/>
      <c r="AL360" s="274"/>
      <c r="AM360" s="273"/>
      <c r="AN360" s="271"/>
      <c r="AO360" s="271"/>
      <c r="AP360" s="270"/>
      <c r="AQ360" s="272"/>
      <c r="AR360" s="721"/>
    </row>
    <row r="361" spans="1:44" ht="17.25">
      <c r="A361" s="1650" t="s">
        <v>161</v>
      </c>
      <c r="B361" s="1645" t="s">
        <v>69</v>
      </c>
      <c r="C361" s="183" t="s">
        <v>43</v>
      </c>
      <c r="D361" s="234">
        <f>SUM(I361,N361,S361,X361,AC361,AH361,AM361)</f>
        <v>0</v>
      </c>
      <c r="E361" s="323">
        <f>SUM(J361,O361,T361,Y361,AD361,AI361,AN361)</f>
        <v>0</v>
      </c>
      <c r="F361" s="323">
        <f>G361+H361</f>
        <v>0</v>
      </c>
      <c r="G361" s="323">
        <f t="shared" ref="G361:H362" si="313">SUM(L361,Q361,V361,AA361,AF361,AK361,AP361)</f>
        <v>0</v>
      </c>
      <c r="H361" s="235">
        <f t="shared" si="313"/>
        <v>0</v>
      </c>
      <c r="I361" s="236">
        <f>SUM(I363,I365,I367,I369,I371,I373)</f>
        <v>0</v>
      </c>
      <c r="J361" s="237">
        <f>SUM(J363,J365,J367,J369,J371,J373)</f>
        <v>0</v>
      </c>
      <c r="K361" s="237">
        <f>L361+M361</f>
        <v>0</v>
      </c>
      <c r="L361" s="237">
        <f t="shared" ref="L361:M362" si="314">SUM(L363,L365,L367,L369,L371,L373)</f>
        <v>0</v>
      </c>
      <c r="M361" s="239">
        <f t="shared" si="314"/>
        <v>0</v>
      </c>
      <c r="N361" s="236">
        <f>SUM(N363,N365,N367,N369,N371,N373)</f>
        <v>0</v>
      </c>
      <c r="O361" s="237">
        <f>SUM(O363,O365,O367,O369,O371,O373)</f>
        <v>0</v>
      </c>
      <c r="P361" s="237">
        <f>Q361+R361</f>
        <v>0</v>
      </c>
      <c r="Q361" s="237">
        <f t="shared" ref="Q361:T362" si="315">SUM(Q363,Q365,Q367,Q369,Q371,Q373)</f>
        <v>0</v>
      </c>
      <c r="R361" s="238">
        <f t="shared" si="315"/>
        <v>0</v>
      </c>
      <c r="S361" s="236">
        <f>SUM(S363,S365,S367,S369,S371,S373)</f>
        <v>0</v>
      </c>
      <c r="T361" s="237">
        <f>SUM(T363,T365,T367,T369,T371,T373)</f>
        <v>0</v>
      </c>
      <c r="U361" s="237">
        <f>V361+W361</f>
        <v>0</v>
      </c>
      <c r="V361" s="237">
        <f t="shared" ref="V361:Y362" si="316">SUM(V363,V365,V367,V369,V371,V373)</f>
        <v>0</v>
      </c>
      <c r="W361" s="239">
        <f t="shared" si="316"/>
        <v>0</v>
      </c>
      <c r="X361" s="236">
        <f t="shared" si="316"/>
        <v>0</v>
      </c>
      <c r="Y361" s="237">
        <f t="shared" si="316"/>
        <v>0</v>
      </c>
      <c r="Z361" s="237">
        <f>AA361+AB361</f>
        <v>0</v>
      </c>
      <c r="AA361" s="237">
        <f t="shared" ref="AA361:AD362" si="317">SUM(AA363,AA365,AA367,AA369,AA371,AA373)</f>
        <v>0</v>
      </c>
      <c r="AB361" s="238">
        <f t="shared" si="317"/>
        <v>0</v>
      </c>
      <c r="AC361" s="236">
        <f t="shared" si="317"/>
        <v>0</v>
      </c>
      <c r="AD361" s="237">
        <f t="shared" si="317"/>
        <v>0</v>
      </c>
      <c r="AE361" s="237">
        <f>AF361+AG361</f>
        <v>0</v>
      </c>
      <c r="AF361" s="237">
        <f t="shared" ref="AF361:AI362" si="318">SUM(AF363,AF365,AF367,AF369,AF371,AF373)</f>
        <v>0</v>
      </c>
      <c r="AG361" s="239">
        <f t="shared" si="318"/>
        <v>0</v>
      </c>
      <c r="AH361" s="236">
        <f t="shared" si="318"/>
        <v>0</v>
      </c>
      <c r="AI361" s="237">
        <f t="shared" si="318"/>
        <v>0</v>
      </c>
      <c r="AJ361" s="237">
        <f>AK361+AL361</f>
        <v>0</v>
      </c>
      <c r="AK361" s="237">
        <f t="shared" ref="AK361:AN362" si="319">SUM(AK363,AK365,AK367,AK369,AK371,AK373)</f>
        <v>0</v>
      </c>
      <c r="AL361" s="238">
        <f t="shared" si="319"/>
        <v>0</v>
      </c>
      <c r="AM361" s="236">
        <f t="shared" si="319"/>
        <v>0</v>
      </c>
      <c r="AN361" s="237">
        <f t="shared" si="319"/>
        <v>0</v>
      </c>
      <c r="AO361" s="237">
        <f>AP361+AQ361</f>
        <v>0</v>
      </c>
      <c r="AP361" s="237">
        <f t="shared" ref="AP361:AR362" si="320">SUM(AP363,AP365,AP367,AP369,AP371,AP373)</f>
        <v>0</v>
      </c>
      <c r="AQ361" s="239">
        <f t="shared" si="320"/>
        <v>0</v>
      </c>
      <c r="AR361" s="368">
        <f t="shared" si="320"/>
        <v>0</v>
      </c>
    </row>
    <row r="362" spans="1:44" ht="17.25">
      <c r="A362" s="1651"/>
      <c r="B362" s="1646"/>
      <c r="C362" s="40" t="s">
        <v>44</v>
      </c>
      <c r="D362" s="240">
        <f>SUM(I362,N362,S362,X362,AC362,AH362,AM362)</f>
        <v>0</v>
      </c>
      <c r="E362" s="216">
        <f>SUM(J362,O362,T362,Y362,AD362,AI362,AN362)</f>
        <v>0</v>
      </c>
      <c r="F362" s="216">
        <f>G362+H362</f>
        <v>0</v>
      </c>
      <c r="G362" s="216">
        <f t="shared" si="313"/>
        <v>0</v>
      </c>
      <c r="H362" s="241">
        <f t="shared" si="313"/>
        <v>0</v>
      </c>
      <c r="I362" s="212">
        <f>SUM(I364,I366,I368,I370,I372,I374)</f>
        <v>0</v>
      </c>
      <c r="J362" s="211">
        <f>SUM(J364,J366,J368,J370,J372,J374)</f>
        <v>0</v>
      </c>
      <c r="K362" s="211">
        <f>L362+M362</f>
        <v>0</v>
      </c>
      <c r="L362" s="211">
        <f t="shared" si="314"/>
        <v>0</v>
      </c>
      <c r="M362" s="213">
        <f t="shared" si="314"/>
        <v>0</v>
      </c>
      <c r="N362" s="212">
        <f>SUM(N364,N366,N368,N370,N372,N374)</f>
        <v>0</v>
      </c>
      <c r="O362" s="211">
        <f>SUM(O364,O366,O368,O370,O372,O374)</f>
        <v>0</v>
      </c>
      <c r="P362" s="211">
        <f>Q362+R362</f>
        <v>0</v>
      </c>
      <c r="Q362" s="211">
        <f t="shared" si="315"/>
        <v>0</v>
      </c>
      <c r="R362" s="217">
        <f t="shared" si="315"/>
        <v>0</v>
      </c>
      <c r="S362" s="212">
        <f t="shared" si="315"/>
        <v>0</v>
      </c>
      <c r="T362" s="211">
        <f t="shared" si="315"/>
        <v>0</v>
      </c>
      <c r="U362" s="211">
        <f>V362+W362</f>
        <v>0</v>
      </c>
      <c r="V362" s="211">
        <f t="shared" si="316"/>
        <v>0</v>
      </c>
      <c r="W362" s="213">
        <f t="shared" si="316"/>
        <v>0</v>
      </c>
      <c r="X362" s="212">
        <f t="shared" si="316"/>
        <v>0</v>
      </c>
      <c r="Y362" s="211">
        <f t="shared" si="316"/>
        <v>0</v>
      </c>
      <c r="Z362" s="211">
        <f>AA362+AB362</f>
        <v>0</v>
      </c>
      <c r="AA362" s="211">
        <f t="shared" si="317"/>
        <v>0</v>
      </c>
      <c r="AB362" s="217">
        <f t="shared" si="317"/>
        <v>0</v>
      </c>
      <c r="AC362" s="212">
        <f t="shared" si="317"/>
        <v>0</v>
      </c>
      <c r="AD362" s="211">
        <f t="shared" si="317"/>
        <v>0</v>
      </c>
      <c r="AE362" s="211">
        <f>AF362+AG362</f>
        <v>0</v>
      </c>
      <c r="AF362" s="211">
        <f t="shared" si="318"/>
        <v>0</v>
      </c>
      <c r="AG362" s="213">
        <f t="shared" si="318"/>
        <v>0</v>
      </c>
      <c r="AH362" s="212">
        <f t="shared" si="318"/>
        <v>0</v>
      </c>
      <c r="AI362" s="211">
        <f t="shared" si="318"/>
        <v>0</v>
      </c>
      <c r="AJ362" s="211">
        <f>AK362+AL362</f>
        <v>0</v>
      </c>
      <c r="AK362" s="211">
        <f t="shared" si="319"/>
        <v>0</v>
      </c>
      <c r="AL362" s="217">
        <f t="shared" si="319"/>
        <v>0</v>
      </c>
      <c r="AM362" s="212">
        <f t="shared" si="319"/>
        <v>0</v>
      </c>
      <c r="AN362" s="211">
        <f t="shared" si="319"/>
        <v>0</v>
      </c>
      <c r="AO362" s="211">
        <f>AP362+AQ362</f>
        <v>0</v>
      </c>
      <c r="AP362" s="211">
        <f t="shared" si="320"/>
        <v>0</v>
      </c>
      <c r="AQ362" s="213">
        <f t="shared" si="320"/>
        <v>0</v>
      </c>
      <c r="AR362" s="369">
        <f t="shared" si="320"/>
        <v>0</v>
      </c>
    </row>
    <row r="363" spans="1:44" ht="17.25">
      <c r="A363" s="1651"/>
      <c r="B363" s="1647" t="s">
        <v>70</v>
      </c>
      <c r="C363" s="54" t="s">
        <v>43</v>
      </c>
      <c r="D363" s="242">
        <f t="shared" ref="D363:E374" si="321">SUM(I363,N363,S363,X363,AC363,AH363,AM363)</f>
        <v>0</v>
      </c>
      <c r="E363" s="259">
        <f t="shared" si="321"/>
        <v>0</v>
      </c>
      <c r="F363" s="259">
        <f>G363+H363</f>
        <v>0</v>
      </c>
      <c r="G363" s="259">
        <f t="shared" ref="G363:H374" si="322">SUM(L363+Q363+V363+AA363+AF363+AK363+AP363)</f>
        <v>0</v>
      </c>
      <c r="H363" s="258">
        <f t="shared" si="322"/>
        <v>0</v>
      </c>
      <c r="I363" s="357"/>
      <c r="J363" s="358"/>
      <c r="K363" s="358"/>
      <c r="L363" s="359"/>
      <c r="M363" s="360"/>
      <c r="N363" s="357"/>
      <c r="O363" s="358"/>
      <c r="P363" s="358"/>
      <c r="Q363" s="359"/>
      <c r="R363" s="360"/>
      <c r="S363" s="357"/>
      <c r="T363" s="358"/>
      <c r="U363" s="358"/>
      <c r="V363" s="359"/>
      <c r="W363" s="360"/>
      <c r="X363" s="357"/>
      <c r="Y363" s="358"/>
      <c r="Z363" s="358"/>
      <c r="AA363" s="359"/>
      <c r="AB363" s="360"/>
      <c r="AC363" s="357"/>
      <c r="AD363" s="358"/>
      <c r="AE363" s="358"/>
      <c r="AF363" s="359"/>
      <c r="AG363" s="360"/>
      <c r="AH363" s="357"/>
      <c r="AI363" s="358"/>
      <c r="AJ363" s="361"/>
      <c r="AK363" s="359"/>
      <c r="AL363" s="360"/>
      <c r="AM363" s="357"/>
      <c r="AN363" s="358"/>
      <c r="AO363" s="358"/>
      <c r="AP363" s="359"/>
      <c r="AQ363" s="362"/>
      <c r="AR363" s="721"/>
    </row>
    <row r="364" spans="1:44" ht="17.25">
      <c r="A364" s="1651"/>
      <c r="B364" s="1646"/>
      <c r="C364" s="40" t="s">
        <v>44</v>
      </c>
      <c r="D364" s="279">
        <f t="shared" si="321"/>
        <v>0</v>
      </c>
      <c r="E364" s="513">
        <f t="shared" si="321"/>
        <v>0</v>
      </c>
      <c r="F364" s="513">
        <f t="shared" ref="F364:F374" si="323">G364+H364</f>
        <v>0</v>
      </c>
      <c r="G364" s="513">
        <f t="shared" si="322"/>
        <v>0</v>
      </c>
      <c r="H364" s="514">
        <f t="shared" si="322"/>
        <v>0</v>
      </c>
      <c r="I364" s="586"/>
      <c r="J364" s="587"/>
      <c r="K364" s="587"/>
      <c r="L364" s="589"/>
      <c r="M364" s="588"/>
      <c r="N364" s="586"/>
      <c r="O364" s="587"/>
      <c r="P364" s="587"/>
      <c r="Q364" s="589"/>
      <c r="R364" s="588"/>
      <c r="S364" s="586"/>
      <c r="T364" s="587"/>
      <c r="U364" s="587"/>
      <c r="V364" s="589"/>
      <c r="W364" s="588"/>
      <c r="X364" s="586"/>
      <c r="Y364" s="587"/>
      <c r="Z364" s="587"/>
      <c r="AA364" s="589"/>
      <c r="AB364" s="588"/>
      <c r="AC364" s="586"/>
      <c r="AD364" s="587"/>
      <c r="AE364" s="587"/>
      <c r="AF364" s="589"/>
      <c r="AG364" s="588"/>
      <c r="AH364" s="586"/>
      <c r="AI364" s="587"/>
      <c r="AJ364" s="705"/>
      <c r="AK364" s="589"/>
      <c r="AL364" s="588"/>
      <c r="AM364" s="586"/>
      <c r="AN364" s="587"/>
      <c r="AO364" s="587"/>
      <c r="AP364" s="589"/>
      <c r="AQ364" s="590"/>
      <c r="AR364" s="723"/>
    </row>
    <row r="365" spans="1:44" ht="17.25">
      <c r="A365" s="1651"/>
      <c r="B365" s="1647" t="s">
        <v>71</v>
      </c>
      <c r="C365" s="54" t="s">
        <v>43</v>
      </c>
      <c r="D365" s="242">
        <f t="shared" si="321"/>
        <v>0</v>
      </c>
      <c r="E365" s="259">
        <f t="shared" si="321"/>
        <v>0</v>
      </c>
      <c r="F365" s="259">
        <f t="shared" si="323"/>
        <v>0</v>
      </c>
      <c r="G365" s="259">
        <f t="shared" si="322"/>
        <v>0</v>
      </c>
      <c r="H365" s="258">
        <f t="shared" si="322"/>
        <v>0</v>
      </c>
      <c r="I365" s="357"/>
      <c r="J365" s="358"/>
      <c r="K365" s="358"/>
      <c r="L365" s="359"/>
      <c r="M365" s="360"/>
      <c r="N365" s="357"/>
      <c r="O365" s="358"/>
      <c r="P365" s="358"/>
      <c r="Q365" s="359"/>
      <c r="R365" s="360"/>
      <c r="S365" s="357"/>
      <c r="T365" s="358"/>
      <c r="U365" s="358"/>
      <c r="V365" s="359"/>
      <c r="W365" s="360"/>
      <c r="X365" s="357"/>
      <c r="Y365" s="358"/>
      <c r="Z365" s="358"/>
      <c r="AA365" s="359"/>
      <c r="AB365" s="360"/>
      <c r="AC365" s="357"/>
      <c r="AD365" s="358"/>
      <c r="AE365" s="358"/>
      <c r="AF365" s="359"/>
      <c r="AG365" s="360"/>
      <c r="AH365" s="357"/>
      <c r="AI365" s="358"/>
      <c r="AJ365" s="358"/>
      <c r="AK365" s="359"/>
      <c r="AL365" s="360"/>
      <c r="AM365" s="357"/>
      <c r="AN365" s="358"/>
      <c r="AO365" s="358"/>
      <c r="AP365" s="359"/>
      <c r="AQ365" s="362"/>
      <c r="AR365" s="721"/>
    </row>
    <row r="366" spans="1:44" ht="17.25">
      <c r="A366" s="1651"/>
      <c r="B366" s="1646"/>
      <c r="C366" s="40" t="s">
        <v>44</v>
      </c>
      <c r="D366" s="279">
        <f t="shared" si="321"/>
        <v>0</v>
      </c>
      <c r="E366" s="513">
        <f t="shared" si="321"/>
        <v>0</v>
      </c>
      <c r="F366" s="513">
        <f t="shared" si="323"/>
        <v>0</v>
      </c>
      <c r="G366" s="513">
        <f t="shared" si="322"/>
        <v>0</v>
      </c>
      <c r="H366" s="514">
        <f t="shared" si="322"/>
        <v>0</v>
      </c>
      <c r="I366" s="586"/>
      <c r="J366" s="587"/>
      <c r="K366" s="587"/>
      <c r="L366" s="589"/>
      <c r="M366" s="588"/>
      <c r="N366" s="586"/>
      <c r="O366" s="587"/>
      <c r="P366" s="587"/>
      <c r="Q366" s="589"/>
      <c r="R366" s="588"/>
      <c r="S366" s="586"/>
      <c r="T366" s="587"/>
      <c r="U366" s="587"/>
      <c r="V366" s="589"/>
      <c r="W366" s="588"/>
      <c r="X366" s="586"/>
      <c r="Y366" s="587"/>
      <c r="Z366" s="587"/>
      <c r="AA366" s="589"/>
      <c r="AB366" s="588"/>
      <c r="AC366" s="586"/>
      <c r="AD366" s="587"/>
      <c r="AE366" s="587"/>
      <c r="AF366" s="589"/>
      <c r="AG366" s="588"/>
      <c r="AH366" s="586"/>
      <c r="AI366" s="587"/>
      <c r="AJ366" s="587"/>
      <c r="AK366" s="589"/>
      <c r="AL366" s="588"/>
      <c r="AM366" s="586"/>
      <c r="AN366" s="587"/>
      <c r="AO366" s="587"/>
      <c r="AP366" s="589"/>
      <c r="AQ366" s="590"/>
      <c r="AR366" s="723"/>
    </row>
    <row r="367" spans="1:44" ht="17.25">
      <c r="A367" s="1651"/>
      <c r="B367" s="1647" t="s">
        <v>72</v>
      </c>
      <c r="C367" s="54" t="s">
        <v>43</v>
      </c>
      <c r="D367" s="242">
        <f t="shared" si="321"/>
        <v>0</v>
      </c>
      <c r="E367" s="259">
        <f t="shared" si="321"/>
        <v>0</v>
      </c>
      <c r="F367" s="259">
        <f t="shared" si="323"/>
        <v>0</v>
      </c>
      <c r="G367" s="259">
        <f t="shared" si="322"/>
        <v>0</v>
      </c>
      <c r="H367" s="258">
        <f t="shared" si="322"/>
        <v>0</v>
      </c>
      <c r="I367" s="357"/>
      <c r="J367" s="358"/>
      <c r="K367" s="358"/>
      <c r="L367" s="359"/>
      <c r="M367" s="360"/>
      <c r="N367" s="357"/>
      <c r="O367" s="358"/>
      <c r="P367" s="358"/>
      <c r="Q367" s="359"/>
      <c r="R367" s="360"/>
      <c r="S367" s="357"/>
      <c r="T367" s="358"/>
      <c r="U367" s="358"/>
      <c r="V367" s="359"/>
      <c r="W367" s="360"/>
      <c r="X367" s="357"/>
      <c r="Y367" s="358"/>
      <c r="Z367" s="358"/>
      <c r="AA367" s="359"/>
      <c r="AB367" s="360"/>
      <c r="AC367" s="357"/>
      <c r="AD367" s="358"/>
      <c r="AE367" s="358"/>
      <c r="AF367" s="359"/>
      <c r="AG367" s="360"/>
      <c r="AH367" s="357"/>
      <c r="AI367" s="358"/>
      <c r="AJ367" s="358"/>
      <c r="AK367" s="359"/>
      <c r="AL367" s="360"/>
      <c r="AM367" s="357"/>
      <c r="AN367" s="358"/>
      <c r="AO367" s="358"/>
      <c r="AP367" s="359"/>
      <c r="AQ367" s="362"/>
      <c r="AR367" s="721"/>
    </row>
    <row r="368" spans="1:44" ht="17.25">
      <c r="A368" s="1651"/>
      <c r="B368" s="1646"/>
      <c r="C368" s="40" t="s">
        <v>44</v>
      </c>
      <c r="D368" s="279">
        <f t="shared" si="321"/>
        <v>0</v>
      </c>
      <c r="E368" s="513">
        <f t="shared" si="321"/>
        <v>0</v>
      </c>
      <c r="F368" s="513">
        <f t="shared" si="323"/>
        <v>0</v>
      </c>
      <c r="G368" s="513">
        <f t="shared" si="322"/>
        <v>0</v>
      </c>
      <c r="H368" s="514">
        <f t="shared" si="322"/>
        <v>0</v>
      </c>
      <c r="I368" s="586"/>
      <c r="J368" s="587"/>
      <c r="K368" s="587"/>
      <c r="L368" s="589"/>
      <c r="M368" s="588"/>
      <c r="N368" s="586"/>
      <c r="O368" s="587"/>
      <c r="P368" s="587"/>
      <c r="Q368" s="589"/>
      <c r="R368" s="588"/>
      <c r="S368" s="586"/>
      <c r="T368" s="587"/>
      <c r="U368" s="587"/>
      <c r="V368" s="589"/>
      <c r="W368" s="588"/>
      <c r="X368" s="586"/>
      <c r="Y368" s="587"/>
      <c r="Z368" s="587"/>
      <c r="AA368" s="589"/>
      <c r="AB368" s="588"/>
      <c r="AC368" s="586"/>
      <c r="AD368" s="587"/>
      <c r="AE368" s="587"/>
      <c r="AF368" s="589"/>
      <c r="AG368" s="588"/>
      <c r="AH368" s="586"/>
      <c r="AI368" s="587"/>
      <c r="AJ368" s="587"/>
      <c r="AK368" s="589"/>
      <c r="AL368" s="588"/>
      <c r="AM368" s="586"/>
      <c r="AN368" s="587"/>
      <c r="AO368" s="587"/>
      <c r="AP368" s="589"/>
      <c r="AQ368" s="590"/>
      <c r="AR368" s="723"/>
    </row>
    <row r="369" spans="1:44" ht="17.25">
      <c r="A369" s="1651"/>
      <c r="B369" s="1647" t="s">
        <v>73</v>
      </c>
      <c r="C369" s="54" t="s">
        <v>43</v>
      </c>
      <c r="D369" s="242">
        <f t="shared" si="321"/>
        <v>0</v>
      </c>
      <c r="E369" s="259">
        <f t="shared" si="321"/>
        <v>0</v>
      </c>
      <c r="F369" s="259">
        <f t="shared" si="323"/>
        <v>0</v>
      </c>
      <c r="G369" s="259">
        <f t="shared" si="322"/>
        <v>0</v>
      </c>
      <c r="H369" s="258">
        <f t="shared" si="322"/>
        <v>0</v>
      </c>
      <c r="I369" s="357"/>
      <c r="J369" s="358"/>
      <c r="K369" s="358"/>
      <c r="L369" s="359"/>
      <c r="M369" s="360"/>
      <c r="N369" s="357"/>
      <c r="O369" s="358"/>
      <c r="P369" s="358"/>
      <c r="Q369" s="359"/>
      <c r="R369" s="360"/>
      <c r="S369" s="357"/>
      <c r="T369" s="358"/>
      <c r="U369" s="358"/>
      <c r="V369" s="359"/>
      <c r="W369" s="360"/>
      <c r="X369" s="357"/>
      <c r="Y369" s="358"/>
      <c r="Z369" s="358"/>
      <c r="AA369" s="359"/>
      <c r="AB369" s="360"/>
      <c r="AC369" s="357"/>
      <c r="AD369" s="358"/>
      <c r="AE369" s="358"/>
      <c r="AF369" s="359"/>
      <c r="AG369" s="360"/>
      <c r="AH369" s="357"/>
      <c r="AI369" s="358"/>
      <c r="AJ369" s="358"/>
      <c r="AK369" s="359"/>
      <c r="AL369" s="360"/>
      <c r="AM369" s="357"/>
      <c r="AN369" s="358"/>
      <c r="AO369" s="358"/>
      <c r="AP369" s="359"/>
      <c r="AQ369" s="362"/>
      <c r="AR369" s="721"/>
    </row>
    <row r="370" spans="1:44" ht="17.25">
      <c r="A370" s="1651"/>
      <c r="B370" s="1646"/>
      <c r="C370" s="40" t="s">
        <v>44</v>
      </c>
      <c r="D370" s="279">
        <f t="shared" si="321"/>
        <v>0</v>
      </c>
      <c r="E370" s="513">
        <f t="shared" si="321"/>
        <v>0</v>
      </c>
      <c r="F370" s="513">
        <f t="shared" si="323"/>
        <v>0</v>
      </c>
      <c r="G370" s="513">
        <f t="shared" si="322"/>
        <v>0</v>
      </c>
      <c r="H370" s="514">
        <f t="shared" si="322"/>
        <v>0</v>
      </c>
      <c r="I370" s="586"/>
      <c r="J370" s="587"/>
      <c r="K370" s="587"/>
      <c r="L370" s="589"/>
      <c r="M370" s="588"/>
      <c r="N370" s="586"/>
      <c r="O370" s="587"/>
      <c r="P370" s="587"/>
      <c r="Q370" s="589"/>
      <c r="R370" s="588"/>
      <c r="S370" s="586"/>
      <c r="T370" s="587"/>
      <c r="U370" s="587"/>
      <c r="V370" s="589"/>
      <c r="W370" s="588"/>
      <c r="X370" s="586"/>
      <c r="Y370" s="587"/>
      <c r="Z370" s="587"/>
      <c r="AA370" s="589"/>
      <c r="AB370" s="588"/>
      <c r="AC370" s="586"/>
      <c r="AD370" s="587"/>
      <c r="AE370" s="587"/>
      <c r="AF370" s="589"/>
      <c r="AG370" s="588"/>
      <c r="AH370" s="586"/>
      <c r="AI370" s="587"/>
      <c r="AJ370" s="587"/>
      <c r="AK370" s="589"/>
      <c r="AL370" s="588"/>
      <c r="AM370" s="586"/>
      <c r="AN370" s="587"/>
      <c r="AO370" s="587"/>
      <c r="AP370" s="589"/>
      <c r="AQ370" s="590"/>
      <c r="AR370" s="723"/>
    </row>
    <row r="371" spans="1:44" ht="17.25">
      <c r="A371" s="1651"/>
      <c r="B371" s="1647" t="s">
        <v>74</v>
      </c>
      <c r="C371" s="54" t="s">
        <v>43</v>
      </c>
      <c r="D371" s="242">
        <f t="shared" si="321"/>
        <v>0</v>
      </c>
      <c r="E371" s="259">
        <f t="shared" si="321"/>
        <v>0</v>
      </c>
      <c r="F371" s="259">
        <f t="shared" si="323"/>
        <v>0</v>
      </c>
      <c r="G371" s="259">
        <f t="shared" si="322"/>
        <v>0</v>
      </c>
      <c r="H371" s="258">
        <f t="shared" si="322"/>
        <v>0</v>
      </c>
      <c r="I371" s="357"/>
      <c r="J371" s="358"/>
      <c r="K371" s="358"/>
      <c r="L371" s="359"/>
      <c r="M371" s="360"/>
      <c r="N371" s="357"/>
      <c r="O371" s="358"/>
      <c r="P371" s="358"/>
      <c r="Q371" s="359"/>
      <c r="R371" s="360"/>
      <c r="S371" s="357"/>
      <c r="T371" s="358"/>
      <c r="U371" s="358"/>
      <c r="V371" s="359"/>
      <c r="W371" s="360"/>
      <c r="X371" s="357"/>
      <c r="Y371" s="358"/>
      <c r="Z371" s="358"/>
      <c r="AA371" s="359"/>
      <c r="AB371" s="360"/>
      <c r="AC371" s="357"/>
      <c r="AD371" s="358"/>
      <c r="AE371" s="358"/>
      <c r="AF371" s="359"/>
      <c r="AG371" s="360"/>
      <c r="AH371" s="357"/>
      <c r="AI371" s="358"/>
      <c r="AJ371" s="358"/>
      <c r="AK371" s="359"/>
      <c r="AL371" s="360"/>
      <c r="AM371" s="357"/>
      <c r="AN371" s="358"/>
      <c r="AO371" s="358"/>
      <c r="AP371" s="359"/>
      <c r="AQ371" s="362"/>
      <c r="AR371" s="721"/>
    </row>
    <row r="372" spans="1:44" ht="17.25">
      <c r="A372" s="1651"/>
      <c r="B372" s="1646"/>
      <c r="C372" s="40" t="s">
        <v>44</v>
      </c>
      <c r="D372" s="279">
        <f t="shared" si="321"/>
        <v>0</v>
      </c>
      <c r="E372" s="513">
        <f t="shared" si="321"/>
        <v>0</v>
      </c>
      <c r="F372" s="513">
        <f t="shared" si="323"/>
        <v>0</v>
      </c>
      <c r="G372" s="513">
        <f t="shared" si="322"/>
        <v>0</v>
      </c>
      <c r="H372" s="514">
        <f t="shared" si="322"/>
        <v>0</v>
      </c>
      <c r="I372" s="586"/>
      <c r="J372" s="587"/>
      <c r="K372" s="587"/>
      <c r="L372" s="589"/>
      <c r="M372" s="588"/>
      <c r="N372" s="586"/>
      <c r="O372" s="587"/>
      <c r="P372" s="587"/>
      <c r="Q372" s="589"/>
      <c r="R372" s="588"/>
      <c r="S372" s="586"/>
      <c r="T372" s="587"/>
      <c r="U372" s="587"/>
      <c r="V372" s="589"/>
      <c r="W372" s="588"/>
      <c r="X372" s="586"/>
      <c r="Y372" s="587"/>
      <c r="Z372" s="587"/>
      <c r="AA372" s="589"/>
      <c r="AB372" s="588"/>
      <c r="AC372" s="586"/>
      <c r="AD372" s="587"/>
      <c r="AE372" s="587"/>
      <c r="AF372" s="589"/>
      <c r="AG372" s="588"/>
      <c r="AH372" s="586"/>
      <c r="AI372" s="587"/>
      <c r="AJ372" s="587"/>
      <c r="AK372" s="589"/>
      <c r="AL372" s="588"/>
      <c r="AM372" s="586"/>
      <c r="AN372" s="587"/>
      <c r="AO372" s="587"/>
      <c r="AP372" s="589"/>
      <c r="AQ372" s="590"/>
      <c r="AR372" s="723"/>
    </row>
    <row r="373" spans="1:44" ht="17.25">
      <c r="A373" s="1651"/>
      <c r="B373" s="1648" t="s">
        <v>75</v>
      </c>
      <c r="C373" s="54" t="s">
        <v>43</v>
      </c>
      <c r="D373" s="242">
        <f t="shared" si="321"/>
        <v>0</v>
      </c>
      <c r="E373" s="259">
        <f t="shared" si="321"/>
        <v>0</v>
      </c>
      <c r="F373" s="259">
        <f t="shared" si="323"/>
        <v>0</v>
      </c>
      <c r="G373" s="259">
        <f t="shared" si="322"/>
        <v>0</v>
      </c>
      <c r="H373" s="258">
        <f t="shared" si="322"/>
        <v>0</v>
      </c>
      <c r="I373" s="357"/>
      <c r="J373" s="358"/>
      <c r="K373" s="358"/>
      <c r="L373" s="359"/>
      <c r="M373" s="360"/>
      <c r="N373" s="357"/>
      <c r="O373" s="358"/>
      <c r="P373" s="358"/>
      <c r="Q373" s="359"/>
      <c r="R373" s="360"/>
      <c r="S373" s="357"/>
      <c r="T373" s="358"/>
      <c r="U373" s="358"/>
      <c r="V373" s="359"/>
      <c r="W373" s="360"/>
      <c r="X373" s="357"/>
      <c r="Y373" s="358"/>
      <c r="Z373" s="358"/>
      <c r="AA373" s="359"/>
      <c r="AB373" s="360"/>
      <c r="AC373" s="357"/>
      <c r="AD373" s="358"/>
      <c r="AE373" s="358"/>
      <c r="AF373" s="359"/>
      <c r="AG373" s="360"/>
      <c r="AH373" s="357"/>
      <c r="AI373" s="358"/>
      <c r="AJ373" s="358"/>
      <c r="AK373" s="359"/>
      <c r="AL373" s="360"/>
      <c r="AM373" s="357"/>
      <c r="AN373" s="358"/>
      <c r="AO373" s="358"/>
      <c r="AP373" s="359"/>
      <c r="AQ373" s="362"/>
      <c r="AR373" s="724"/>
    </row>
    <row r="374" spans="1:44" ht="18" thickBot="1">
      <c r="A374" s="1652"/>
      <c r="B374" s="1649"/>
      <c r="C374" s="45" t="s">
        <v>44</v>
      </c>
      <c r="D374" s="575">
        <f t="shared" si="321"/>
        <v>0</v>
      </c>
      <c r="E374" s="576">
        <f t="shared" si="321"/>
        <v>0</v>
      </c>
      <c r="F374" s="576">
        <f t="shared" si="323"/>
        <v>0</v>
      </c>
      <c r="G374" s="576">
        <f t="shared" si="322"/>
        <v>0</v>
      </c>
      <c r="H374" s="642">
        <f t="shared" si="322"/>
        <v>0</v>
      </c>
      <c r="I374" s="363"/>
      <c r="J374" s="364"/>
      <c r="K374" s="364"/>
      <c r="L374" s="365"/>
      <c r="M374" s="366"/>
      <c r="N374" s="363"/>
      <c r="O374" s="364"/>
      <c r="P374" s="364"/>
      <c r="Q374" s="365"/>
      <c r="R374" s="366"/>
      <c r="S374" s="363"/>
      <c r="T374" s="364"/>
      <c r="U374" s="364"/>
      <c r="V374" s="365"/>
      <c r="W374" s="366"/>
      <c r="X374" s="363"/>
      <c r="Y374" s="364"/>
      <c r="Z374" s="364"/>
      <c r="AA374" s="365"/>
      <c r="AB374" s="366"/>
      <c r="AC374" s="363"/>
      <c r="AD374" s="364"/>
      <c r="AE374" s="364"/>
      <c r="AF374" s="365"/>
      <c r="AG374" s="366"/>
      <c r="AH374" s="363"/>
      <c r="AI374" s="364"/>
      <c r="AJ374" s="364"/>
      <c r="AK374" s="365"/>
      <c r="AL374" s="366"/>
      <c r="AM374" s="363"/>
      <c r="AN374" s="364"/>
      <c r="AO374" s="364"/>
      <c r="AP374" s="365"/>
      <c r="AQ374" s="367"/>
      <c r="AR374" s="967"/>
    </row>
  </sheetData>
  <mergeCells count="249">
    <mergeCell ref="A2:AQ2"/>
    <mergeCell ref="AQ3:AR3"/>
    <mergeCell ref="A4:A6"/>
    <mergeCell ref="B4:B6"/>
    <mergeCell ref="C4:C6"/>
    <mergeCell ref="D4:H4"/>
    <mergeCell ref="I4:M4"/>
    <mergeCell ref="N4:R4"/>
    <mergeCell ref="S4:W4"/>
    <mergeCell ref="X4:AB4"/>
    <mergeCell ref="AC4:AG4"/>
    <mergeCell ref="AH4:AL4"/>
    <mergeCell ref="AM4:AQ4"/>
    <mergeCell ref="D5:D6"/>
    <mergeCell ref="E5:E6"/>
    <mergeCell ref="F5:H5"/>
    <mergeCell ref="I5:I6"/>
    <mergeCell ref="J5:J6"/>
    <mergeCell ref="K5:M5"/>
    <mergeCell ref="N5:N6"/>
    <mergeCell ref="AI5:AI6"/>
    <mergeCell ref="AJ5:AL5"/>
    <mergeCell ref="AM5:AM6"/>
    <mergeCell ref="AN5:AN6"/>
    <mergeCell ref="AO5:AQ5"/>
    <mergeCell ref="A7:A20"/>
    <mergeCell ref="B7:B8"/>
    <mergeCell ref="B9:B10"/>
    <mergeCell ref="B11:B12"/>
    <mergeCell ref="B13:B14"/>
    <mergeCell ref="Y5:Y6"/>
    <mergeCell ref="Z5:AB5"/>
    <mergeCell ref="AC5:AC6"/>
    <mergeCell ref="AD5:AD6"/>
    <mergeCell ref="AE5:AG5"/>
    <mergeCell ref="AH5:AH6"/>
    <mergeCell ref="O5:O6"/>
    <mergeCell ref="P5:R5"/>
    <mergeCell ref="S5:S6"/>
    <mergeCell ref="T5:T6"/>
    <mergeCell ref="U5:W5"/>
    <mergeCell ref="X5:X6"/>
    <mergeCell ref="B15:B16"/>
    <mergeCell ref="B17:B18"/>
    <mergeCell ref="B19:B20"/>
    <mergeCell ref="A21:A22"/>
    <mergeCell ref="B21:B22"/>
    <mergeCell ref="A23:A36"/>
    <mergeCell ref="B23:B24"/>
    <mergeCell ref="B25:B26"/>
    <mergeCell ref="B27:B28"/>
    <mergeCell ref="B29:B30"/>
    <mergeCell ref="B31:B32"/>
    <mergeCell ref="B33:B34"/>
    <mergeCell ref="B35:B36"/>
    <mergeCell ref="A37:A50"/>
    <mergeCell ref="B37:B38"/>
    <mergeCell ref="B39:B40"/>
    <mergeCell ref="B41:B42"/>
    <mergeCell ref="B43:B44"/>
    <mergeCell ref="B45:B46"/>
    <mergeCell ref="B47:B48"/>
    <mergeCell ref="B49:B50"/>
    <mergeCell ref="A51:A64"/>
    <mergeCell ref="B51:B52"/>
    <mergeCell ref="B53:B54"/>
    <mergeCell ref="B55:B56"/>
    <mergeCell ref="B57:B58"/>
    <mergeCell ref="B59:B60"/>
    <mergeCell ref="B61:B62"/>
    <mergeCell ref="B63:B64"/>
    <mergeCell ref="A79:A92"/>
    <mergeCell ref="B79:B80"/>
    <mergeCell ref="B81:B82"/>
    <mergeCell ref="B83:B84"/>
    <mergeCell ref="B85:B86"/>
    <mergeCell ref="B87:B88"/>
    <mergeCell ref="B89:B90"/>
    <mergeCell ref="B91:B92"/>
    <mergeCell ref="A65:A78"/>
    <mergeCell ref="B65:B66"/>
    <mergeCell ref="B67:B68"/>
    <mergeCell ref="B69:B70"/>
    <mergeCell ref="B71:B72"/>
    <mergeCell ref="B73:B74"/>
    <mergeCell ref="B75:B76"/>
    <mergeCell ref="B77:B78"/>
    <mergeCell ref="A107:A120"/>
    <mergeCell ref="B107:B108"/>
    <mergeCell ref="B109:B110"/>
    <mergeCell ref="B111:B112"/>
    <mergeCell ref="B113:B114"/>
    <mergeCell ref="B115:B116"/>
    <mergeCell ref="B117:B118"/>
    <mergeCell ref="B119:B120"/>
    <mergeCell ref="A93:A106"/>
    <mergeCell ref="B93:B94"/>
    <mergeCell ref="B95:B96"/>
    <mergeCell ref="B97:B98"/>
    <mergeCell ref="B99:B100"/>
    <mergeCell ref="B101:B102"/>
    <mergeCell ref="B103:B104"/>
    <mergeCell ref="B105:B106"/>
    <mergeCell ref="A135:A148"/>
    <mergeCell ref="B135:B136"/>
    <mergeCell ref="B137:B138"/>
    <mergeCell ref="B139:B140"/>
    <mergeCell ref="B141:B142"/>
    <mergeCell ref="B143:B144"/>
    <mergeCell ref="B145:B146"/>
    <mergeCell ref="B147:B148"/>
    <mergeCell ref="A121:A134"/>
    <mergeCell ref="B121:B122"/>
    <mergeCell ref="B123:B124"/>
    <mergeCell ref="B125:B126"/>
    <mergeCell ref="B127:B128"/>
    <mergeCell ref="B129:B130"/>
    <mergeCell ref="B131:B132"/>
    <mergeCell ref="B133:B134"/>
    <mergeCell ref="A163:A176"/>
    <mergeCell ref="B163:B164"/>
    <mergeCell ref="B165:B166"/>
    <mergeCell ref="B167:B168"/>
    <mergeCell ref="B169:B170"/>
    <mergeCell ref="B171:B172"/>
    <mergeCell ref="B173:B174"/>
    <mergeCell ref="B175:B176"/>
    <mergeCell ref="A149:A162"/>
    <mergeCell ref="B149:B150"/>
    <mergeCell ref="B151:B152"/>
    <mergeCell ref="B153:B154"/>
    <mergeCell ref="B155:B156"/>
    <mergeCell ref="B157:B158"/>
    <mergeCell ref="B159:B160"/>
    <mergeCell ref="B161:B162"/>
    <mergeCell ref="A191:A204"/>
    <mergeCell ref="B191:B192"/>
    <mergeCell ref="B193:B194"/>
    <mergeCell ref="B195:B196"/>
    <mergeCell ref="B197:B198"/>
    <mergeCell ref="B199:B200"/>
    <mergeCell ref="B201:B202"/>
    <mergeCell ref="B203:B204"/>
    <mergeCell ref="A177:A190"/>
    <mergeCell ref="B177:B178"/>
    <mergeCell ref="B179:B180"/>
    <mergeCell ref="B181:B182"/>
    <mergeCell ref="B183:B184"/>
    <mergeCell ref="B185:B186"/>
    <mergeCell ref="B187:B188"/>
    <mergeCell ref="B189:B190"/>
    <mergeCell ref="A219:A232"/>
    <mergeCell ref="B219:B220"/>
    <mergeCell ref="B221:B222"/>
    <mergeCell ref="B223:B224"/>
    <mergeCell ref="B225:B226"/>
    <mergeCell ref="B227:B228"/>
    <mergeCell ref="B229:B230"/>
    <mergeCell ref="B231:B232"/>
    <mergeCell ref="A205:A218"/>
    <mergeCell ref="B205:B206"/>
    <mergeCell ref="B207:B208"/>
    <mergeCell ref="B209:B210"/>
    <mergeCell ref="B211:B212"/>
    <mergeCell ref="B213:B214"/>
    <mergeCell ref="B215:B216"/>
    <mergeCell ref="B217:B218"/>
    <mergeCell ref="A247:A260"/>
    <mergeCell ref="B247:B248"/>
    <mergeCell ref="B249:B250"/>
    <mergeCell ref="B251:B252"/>
    <mergeCell ref="B253:B254"/>
    <mergeCell ref="B255:B256"/>
    <mergeCell ref="B257:B258"/>
    <mergeCell ref="B259:B260"/>
    <mergeCell ref="A233:A246"/>
    <mergeCell ref="B233:B234"/>
    <mergeCell ref="B235:B236"/>
    <mergeCell ref="B237:B238"/>
    <mergeCell ref="B239:B240"/>
    <mergeCell ref="B241:B242"/>
    <mergeCell ref="B243:B244"/>
    <mergeCell ref="B245:B246"/>
    <mergeCell ref="A277:A290"/>
    <mergeCell ref="B277:B278"/>
    <mergeCell ref="B279:B280"/>
    <mergeCell ref="B281:B282"/>
    <mergeCell ref="B283:B284"/>
    <mergeCell ref="B285:B286"/>
    <mergeCell ref="B287:B288"/>
    <mergeCell ref="B289:B290"/>
    <mergeCell ref="A261:A262"/>
    <mergeCell ref="B261:B262"/>
    <mergeCell ref="A263:A276"/>
    <mergeCell ref="B263:B264"/>
    <mergeCell ref="B265:B266"/>
    <mergeCell ref="B267:B268"/>
    <mergeCell ref="B269:B270"/>
    <mergeCell ref="B271:B272"/>
    <mergeCell ref="B273:B274"/>
    <mergeCell ref="B275:B276"/>
    <mergeCell ref="A305:A318"/>
    <mergeCell ref="B305:B306"/>
    <mergeCell ref="B307:B308"/>
    <mergeCell ref="B309:B310"/>
    <mergeCell ref="B311:B312"/>
    <mergeCell ref="B313:B314"/>
    <mergeCell ref="B315:B316"/>
    <mergeCell ref="B317:B318"/>
    <mergeCell ref="A291:A304"/>
    <mergeCell ref="B291:B292"/>
    <mergeCell ref="B293:B294"/>
    <mergeCell ref="B295:B296"/>
    <mergeCell ref="B297:B298"/>
    <mergeCell ref="B299:B300"/>
    <mergeCell ref="B301:B302"/>
    <mergeCell ref="B303:B304"/>
    <mergeCell ref="A333:A346"/>
    <mergeCell ref="B333:B334"/>
    <mergeCell ref="B335:B336"/>
    <mergeCell ref="B337:B338"/>
    <mergeCell ref="B339:B340"/>
    <mergeCell ref="B341:B342"/>
    <mergeCell ref="B343:B344"/>
    <mergeCell ref="B345:B346"/>
    <mergeCell ref="A319:A332"/>
    <mergeCell ref="B319:B320"/>
    <mergeCell ref="B321:B322"/>
    <mergeCell ref="B323:B324"/>
    <mergeCell ref="B325:B326"/>
    <mergeCell ref="B327:B328"/>
    <mergeCell ref="B329:B330"/>
    <mergeCell ref="B331:B332"/>
    <mergeCell ref="A361:A374"/>
    <mergeCell ref="B361:B362"/>
    <mergeCell ref="B363:B364"/>
    <mergeCell ref="B365:B366"/>
    <mergeCell ref="B367:B368"/>
    <mergeCell ref="B369:B370"/>
    <mergeCell ref="B371:B372"/>
    <mergeCell ref="B373:B374"/>
    <mergeCell ref="A347:A360"/>
    <mergeCell ref="B347:B348"/>
    <mergeCell ref="B349:B350"/>
    <mergeCell ref="B351:B352"/>
    <mergeCell ref="B353:B354"/>
    <mergeCell ref="B355:B356"/>
    <mergeCell ref="B357:B358"/>
    <mergeCell ref="B359:B360"/>
  </mergeCells>
  <phoneticPr fontId="14" type="noConversion"/>
  <printOptions horizontalCentered="1" verticalCentered="1"/>
  <pageMargins left="0.15748031496062992" right="0.15748031496062992" top="0.47244094488188981" bottom="0.35433070866141736" header="0.43307086614173229" footer="0.15748031496062992"/>
  <pageSetup paperSize="9" scale="33" fitToWidth="0" fitToHeight="0" orientation="landscape" r:id="rId1"/>
  <headerFooter alignWithMargins="0"/>
  <rowBreaks count="4" manualBreakCount="4">
    <brk id="78" max="35" man="1"/>
    <brk id="162" max="35" man="1"/>
    <brk id="246" max="35" man="1"/>
    <brk id="332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G374"/>
  <sheetViews>
    <sheetView view="pageBreakPreview" zoomScale="60" zoomScaleNormal="70" workbookViewId="0">
      <pane xSplit="8" ySplit="6" topLeftCell="U7" activePane="bottomRight" state="frozen"/>
      <selection activeCell="I12" sqref="I12"/>
      <selection pane="topRight" activeCell="I12" sqref="I12"/>
      <selection pane="bottomLeft" activeCell="I12" sqref="I12"/>
      <selection pane="bottomRight" activeCell="F10" sqref="F10"/>
    </sheetView>
  </sheetViews>
  <sheetFormatPr defaultRowHeight="13.5"/>
  <cols>
    <col min="1" max="1" width="9.88671875" customWidth="1"/>
    <col min="4" max="5" width="10" style="136" customWidth="1"/>
    <col min="6" max="6" width="13.33203125" style="136" customWidth="1"/>
    <col min="7" max="7" width="12.77734375" style="136" customWidth="1"/>
    <col min="8" max="8" width="12" style="136" customWidth="1"/>
    <col min="9" max="10" width="10" customWidth="1"/>
    <col min="11" max="11" width="12.33203125" customWidth="1"/>
    <col min="12" max="12" width="12.5546875" customWidth="1"/>
    <col min="13" max="13" width="10.44140625" customWidth="1"/>
    <col min="14" max="14" width="8.21875" customWidth="1"/>
    <col min="15" max="15" width="10.5546875" customWidth="1"/>
    <col min="16" max="18" width="9.5546875" customWidth="1"/>
    <col min="19" max="19" width="9" customWidth="1"/>
    <col min="20" max="20" width="10.21875" customWidth="1"/>
    <col min="21" max="22" width="11" customWidth="1"/>
    <col min="23" max="23" width="9.44140625" customWidth="1"/>
    <col min="24" max="24" width="9.109375" customWidth="1"/>
    <col min="25" max="28" width="10.109375" customWidth="1"/>
    <col min="29" max="30" width="9.21875" customWidth="1"/>
    <col min="31" max="32" width="9.88671875" customWidth="1"/>
    <col min="33" max="34" width="8.88671875" customWidth="1"/>
    <col min="35" max="36" width="10.109375" customWidth="1"/>
    <col min="37" max="37" width="10.44140625" customWidth="1"/>
    <col min="38" max="38" width="10.109375" customWidth="1"/>
    <col min="39" max="39" width="8.33203125" customWidth="1"/>
    <col min="40" max="40" width="10" customWidth="1"/>
    <col min="41" max="41" width="9.109375" customWidth="1"/>
    <col min="42" max="42" width="9.21875" customWidth="1"/>
    <col min="43" max="43" width="8.44140625" customWidth="1"/>
    <col min="44" max="44" width="10.6640625" customWidth="1"/>
  </cols>
  <sheetData>
    <row r="1" spans="1:44">
      <c r="A1" s="27"/>
      <c r="B1" s="27"/>
      <c r="C1" s="27"/>
      <c r="D1" s="135"/>
      <c r="E1" s="135"/>
      <c r="F1" s="135"/>
      <c r="G1" s="135"/>
      <c r="H1" s="135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</row>
    <row r="2" spans="1:44" ht="22.5">
      <c r="A2" s="1680" t="s">
        <v>262</v>
      </c>
      <c r="B2" s="1681"/>
      <c r="C2" s="1681"/>
      <c r="D2" s="1681"/>
      <c r="E2" s="1681"/>
      <c r="F2" s="1681"/>
      <c r="G2" s="1681"/>
      <c r="H2" s="1681"/>
      <c r="I2" s="1681"/>
      <c r="J2" s="1681"/>
      <c r="K2" s="1681"/>
      <c r="L2" s="1681"/>
      <c r="M2" s="1681"/>
      <c r="N2" s="1681"/>
      <c r="O2" s="1681"/>
      <c r="P2" s="1681"/>
      <c r="Q2" s="1681"/>
      <c r="R2" s="1681"/>
      <c r="S2" s="1681"/>
      <c r="T2" s="1681"/>
      <c r="U2" s="1681"/>
      <c r="V2" s="1681"/>
      <c r="W2" s="1681"/>
      <c r="X2" s="1681"/>
      <c r="Y2" s="1681"/>
      <c r="Z2" s="1681"/>
      <c r="AA2" s="1681"/>
      <c r="AB2" s="1681"/>
      <c r="AC2" s="1681"/>
      <c r="AD2" s="1681"/>
      <c r="AE2" s="1681"/>
      <c r="AF2" s="1681"/>
      <c r="AG2" s="1681"/>
      <c r="AH2" s="1681"/>
      <c r="AI2" s="1681"/>
      <c r="AJ2" s="1681"/>
      <c r="AK2" s="1681"/>
      <c r="AL2" s="1681"/>
      <c r="AM2" s="1681"/>
      <c r="AN2" s="1681"/>
      <c r="AO2" s="1681"/>
      <c r="AP2" s="1681"/>
      <c r="AQ2" s="1681"/>
    </row>
    <row r="3" spans="1:44" ht="36" customHeight="1" thickBot="1">
      <c r="A3" s="1056"/>
      <c r="B3" s="1057"/>
      <c r="C3" s="1058"/>
      <c r="D3" s="1059"/>
      <c r="E3" s="1063"/>
      <c r="F3" s="135"/>
      <c r="G3" s="135"/>
      <c r="H3" s="13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177"/>
      <c r="AP3" s="176"/>
      <c r="AQ3" s="1697" t="s">
        <v>130</v>
      </c>
      <c r="AR3" s="1697"/>
    </row>
    <row r="4" spans="1:44" ht="28.5">
      <c r="A4" s="1682" t="s">
        <v>54</v>
      </c>
      <c r="B4" s="1683" t="s">
        <v>55</v>
      </c>
      <c r="C4" s="1684" t="s">
        <v>56</v>
      </c>
      <c r="D4" s="1687" t="s">
        <v>30</v>
      </c>
      <c r="E4" s="1687"/>
      <c r="F4" s="1688"/>
      <c r="G4" s="1688"/>
      <c r="H4" s="1689"/>
      <c r="I4" s="1682" t="s">
        <v>57</v>
      </c>
      <c r="J4" s="1690"/>
      <c r="K4" s="1691"/>
      <c r="L4" s="1691"/>
      <c r="M4" s="1683"/>
      <c r="N4" s="1682" t="s">
        <v>58</v>
      </c>
      <c r="O4" s="1690"/>
      <c r="P4" s="1691"/>
      <c r="Q4" s="1691"/>
      <c r="R4" s="1683"/>
      <c r="S4" s="1682" t="s">
        <v>7</v>
      </c>
      <c r="T4" s="1690"/>
      <c r="U4" s="1691"/>
      <c r="V4" s="1691"/>
      <c r="W4" s="1683"/>
      <c r="X4" s="1682" t="s">
        <v>60</v>
      </c>
      <c r="Y4" s="1690"/>
      <c r="Z4" s="1691"/>
      <c r="AA4" s="1691"/>
      <c r="AB4" s="1683"/>
      <c r="AC4" s="1690" t="s">
        <v>61</v>
      </c>
      <c r="AD4" s="1690"/>
      <c r="AE4" s="1691"/>
      <c r="AF4" s="1691"/>
      <c r="AG4" s="1683"/>
      <c r="AH4" s="1682" t="s">
        <v>96</v>
      </c>
      <c r="AI4" s="1690"/>
      <c r="AJ4" s="1691"/>
      <c r="AK4" s="1691"/>
      <c r="AL4" s="1683"/>
      <c r="AM4" s="1682" t="s">
        <v>62</v>
      </c>
      <c r="AN4" s="1690"/>
      <c r="AO4" s="1691"/>
      <c r="AP4" s="1691"/>
      <c r="AQ4" s="1683"/>
      <c r="AR4" s="1061" t="s">
        <v>225</v>
      </c>
    </row>
    <row r="5" spans="1:44" ht="14.25">
      <c r="A5" s="1672"/>
      <c r="B5" s="1670"/>
      <c r="C5" s="1685"/>
      <c r="D5" s="1692" t="s">
        <v>38</v>
      </c>
      <c r="E5" s="1678" t="s">
        <v>238</v>
      </c>
      <c r="F5" s="1694" t="s">
        <v>39</v>
      </c>
      <c r="G5" s="1694"/>
      <c r="H5" s="1695"/>
      <c r="I5" s="1672" t="s">
        <v>63</v>
      </c>
      <c r="J5" s="1674" t="s">
        <v>237</v>
      </c>
      <c r="K5" s="1671" t="s">
        <v>64</v>
      </c>
      <c r="L5" s="1671"/>
      <c r="M5" s="1670"/>
      <c r="N5" s="1672" t="s">
        <v>63</v>
      </c>
      <c r="O5" s="1674" t="s">
        <v>238</v>
      </c>
      <c r="P5" s="1671" t="s">
        <v>64</v>
      </c>
      <c r="Q5" s="1671"/>
      <c r="R5" s="1670"/>
      <c r="S5" s="1672" t="s">
        <v>63</v>
      </c>
      <c r="T5" s="1674" t="s">
        <v>238</v>
      </c>
      <c r="U5" s="1671" t="s">
        <v>64</v>
      </c>
      <c r="V5" s="1671"/>
      <c r="W5" s="1670"/>
      <c r="X5" s="1672" t="s">
        <v>63</v>
      </c>
      <c r="Y5" s="1674" t="s">
        <v>238</v>
      </c>
      <c r="Z5" s="1671" t="s">
        <v>64</v>
      </c>
      <c r="AA5" s="1671"/>
      <c r="AB5" s="1670"/>
      <c r="AC5" s="1703" t="s">
        <v>63</v>
      </c>
      <c r="AD5" s="1674" t="s">
        <v>238</v>
      </c>
      <c r="AE5" s="1671" t="s">
        <v>64</v>
      </c>
      <c r="AF5" s="1671"/>
      <c r="AG5" s="1670"/>
      <c r="AH5" s="1672" t="s">
        <v>97</v>
      </c>
      <c r="AI5" s="1674" t="s">
        <v>238</v>
      </c>
      <c r="AJ5" s="1671" t="s">
        <v>98</v>
      </c>
      <c r="AK5" s="1671"/>
      <c r="AL5" s="1670"/>
      <c r="AM5" s="1672" t="s">
        <v>63</v>
      </c>
      <c r="AN5" s="1674" t="s">
        <v>238</v>
      </c>
      <c r="AO5" s="1671" t="s">
        <v>64</v>
      </c>
      <c r="AP5" s="1671"/>
      <c r="AQ5" s="1670"/>
      <c r="AR5" s="1062" t="s">
        <v>223</v>
      </c>
    </row>
    <row r="6" spans="1:44" ht="21" customHeight="1">
      <c r="A6" s="1672"/>
      <c r="B6" s="1670"/>
      <c r="C6" s="1686"/>
      <c r="D6" s="1693"/>
      <c r="E6" s="1679"/>
      <c r="F6" s="178" t="s">
        <v>4</v>
      </c>
      <c r="G6" s="178" t="s">
        <v>41</v>
      </c>
      <c r="H6" s="179" t="s">
        <v>42</v>
      </c>
      <c r="I6" s="1696"/>
      <c r="J6" s="1675"/>
      <c r="K6" s="180" t="s">
        <v>65</v>
      </c>
      <c r="L6" s="180" t="s">
        <v>66</v>
      </c>
      <c r="M6" s="181" t="s">
        <v>67</v>
      </c>
      <c r="N6" s="1696"/>
      <c r="O6" s="1675"/>
      <c r="P6" s="180" t="s">
        <v>65</v>
      </c>
      <c r="Q6" s="180" t="s">
        <v>66</v>
      </c>
      <c r="R6" s="181" t="s">
        <v>67</v>
      </c>
      <c r="S6" s="1696"/>
      <c r="T6" s="1675"/>
      <c r="U6" s="180" t="s">
        <v>65</v>
      </c>
      <c r="V6" s="180" t="s">
        <v>66</v>
      </c>
      <c r="W6" s="181" t="s">
        <v>67</v>
      </c>
      <c r="X6" s="1696"/>
      <c r="Y6" s="1675"/>
      <c r="Z6" s="180" t="s">
        <v>65</v>
      </c>
      <c r="AA6" s="180" t="s">
        <v>66</v>
      </c>
      <c r="AB6" s="181" t="s">
        <v>67</v>
      </c>
      <c r="AC6" s="1704"/>
      <c r="AD6" s="1675"/>
      <c r="AE6" s="180" t="s">
        <v>65</v>
      </c>
      <c r="AF6" s="180" t="s">
        <v>66</v>
      </c>
      <c r="AG6" s="181" t="s">
        <v>67</v>
      </c>
      <c r="AH6" s="1696"/>
      <c r="AI6" s="1675"/>
      <c r="AJ6" s="180" t="s">
        <v>99</v>
      </c>
      <c r="AK6" s="180" t="s">
        <v>100</v>
      </c>
      <c r="AL6" s="181" t="s">
        <v>101</v>
      </c>
      <c r="AM6" s="1696"/>
      <c r="AN6" s="1675"/>
      <c r="AO6" s="180" t="s">
        <v>65</v>
      </c>
      <c r="AP6" s="180" t="s">
        <v>66</v>
      </c>
      <c r="AQ6" s="181" t="s">
        <v>67</v>
      </c>
      <c r="AR6" s="706" t="s">
        <v>224</v>
      </c>
    </row>
    <row r="7" spans="1:44" ht="15" customHeight="1">
      <c r="A7" s="1668" t="s">
        <v>68</v>
      </c>
      <c r="B7" s="1647" t="s">
        <v>69</v>
      </c>
      <c r="C7" s="312" t="s">
        <v>43</v>
      </c>
      <c r="D7" s="278">
        <f>D21+D261</f>
        <v>31570.6</v>
      </c>
      <c r="E7" s="214">
        <f>E21+E261</f>
        <v>29320.6</v>
      </c>
      <c r="F7" s="214">
        <f>G7+H7</f>
        <v>901212.46</v>
      </c>
      <c r="G7" s="214">
        <f t="shared" ref="G7:G24" si="0">SUM(L7,Q7,V7,AA7,AF7,AK7,AP7)</f>
        <v>602280.65999999992</v>
      </c>
      <c r="H7" s="256">
        <f t="shared" ref="H7:H24" si="1">SUM(M7,R7,W7,AB7,AG7,AL7,AQ7)</f>
        <v>298931.8</v>
      </c>
      <c r="I7" s="1046">
        <f>SUM(I21,I261)</f>
        <v>2713</v>
      </c>
      <c r="J7" s="1515">
        <f>SUM(J21,J261)</f>
        <v>2606</v>
      </c>
      <c r="K7" s="209">
        <f>L7+M7</f>
        <v>438094</v>
      </c>
      <c r="L7" s="209">
        <f t="shared" ref="L7:M8" si="2">SUM(L9,L11,L13,L15,L17,L19)</f>
        <v>231543</v>
      </c>
      <c r="M7" s="1026">
        <f t="shared" si="2"/>
        <v>206551</v>
      </c>
      <c r="N7" s="210">
        <f t="shared" ref="N7:O7" si="3">SUM(N21,N261)</f>
        <v>162.69999999999999</v>
      </c>
      <c r="O7" s="209">
        <f t="shared" si="3"/>
        <v>143.69999999999999</v>
      </c>
      <c r="P7" s="209">
        <f>Q7+R7</f>
        <v>8915.869999999999</v>
      </c>
      <c r="Q7" s="209">
        <f t="shared" ref="Q7:R8" si="4">SUM(Q9,Q11,Q13,Q15,Q17,Q19)</f>
        <v>6439.69</v>
      </c>
      <c r="R7" s="1026">
        <f t="shared" si="4"/>
        <v>2476.1799999999998</v>
      </c>
      <c r="S7" s="210">
        <f t="shared" ref="S7:T8" si="5">SUM(S21,S261)</f>
        <v>848</v>
      </c>
      <c r="T7" s="209">
        <f t="shared" si="5"/>
        <v>805</v>
      </c>
      <c r="U7" s="209">
        <f>V7+W7</f>
        <v>25809</v>
      </c>
      <c r="V7" s="209">
        <f t="shared" ref="V7:W8" si="6">SUM(V9,V11,V13,V15,V17,V19)</f>
        <v>11892</v>
      </c>
      <c r="W7" s="1026">
        <f t="shared" si="6"/>
        <v>13917</v>
      </c>
      <c r="X7" s="1046">
        <f t="shared" ref="X7:Y7" si="7">SUM(X21,X261)</f>
        <v>932</v>
      </c>
      <c r="Y7" s="1515">
        <f t="shared" si="7"/>
        <v>907</v>
      </c>
      <c r="Z7" s="209">
        <f>AA7+AB7</f>
        <v>104192</v>
      </c>
      <c r="AA7" s="209">
        <f t="shared" ref="AA7:AB8" si="8">SUM(AA9,AA11,AA13,AA15,AA17,AA19)</f>
        <v>56732</v>
      </c>
      <c r="AB7" s="1026">
        <f t="shared" si="8"/>
        <v>47460</v>
      </c>
      <c r="AC7" s="210">
        <f t="shared" ref="AC7:AD8" si="9">SUM(AC21,AC261)</f>
        <v>25750.19</v>
      </c>
      <c r="AD7" s="209">
        <f t="shared" si="9"/>
        <v>24048.19</v>
      </c>
      <c r="AE7" s="209">
        <f>AF7+AG7</f>
        <v>276332</v>
      </c>
      <c r="AF7" s="209">
        <f t="shared" ref="AF7:AG8" si="10">SUM(AF9,AF11,AF13,AF15,AF17,AF19)</f>
        <v>271462</v>
      </c>
      <c r="AG7" s="1026">
        <f t="shared" si="10"/>
        <v>4870</v>
      </c>
      <c r="AH7" s="215">
        <f t="shared" ref="AH7:AI8" si="11">SUM(AH21,AH261)</f>
        <v>576.71</v>
      </c>
      <c r="AI7" s="1485">
        <f t="shared" si="11"/>
        <v>505.71</v>
      </c>
      <c r="AJ7" s="209">
        <f>AK7+AL7</f>
        <v>42873.59</v>
      </c>
      <c r="AK7" s="209">
        <f t="shared" ref="AK7:AL8" si="12">SUM(AK9,AK11,AK13,AK15,AK17,AK19)</f>
        <v>22424.97</v>
      </c>
      <c r="AL7" s="1026">
        <f t="shared" si="12"/>
        <v>20448.62</v>
      </c>
      <c r="AM7" s="215">
        <f t="shared" ref="AM7:AN8" si="13">SUM(AM21,AM261)</f>
        <v>588</v>
      </c>
      <c r="AN7" s="1485">
        <f t="shared" si="13"/>
        <v>305</v>
      </c>
      <c r="AO7" s="209">
        <f>AP7+AQ7</f>
        <v>4996</v>
      </c>
      <c r="AP7" s="209">
        <f t="shared" ref="AP7:AQ8" si="14">SUM(AP9,AP11,AP13,AP15,AP17,AP19)</f>
        <v>1787</v>
      </c>
      <c r="AQ7" s="1026">
        <f t="shared" si="14"/>
        <v>3209</v>
      </c>
      <c r="AR7" s="707">
        <f t="shared" ref="AR7:AR8" si="15">SUM(AR21,AR261)</f>
        <v>35709</v>
      </c>
    </row>
    <row r="8" spans="1:44" ht="17.25">
      <c r="A8" s="1666"/>
      <c r="B8" s="1646"/>
      <c r="C8" s="313" t="s">
        <v>44</v>
      </c>
      <c r="D8" s="240">
        <f>D22+D262</f>
        <v>22310.6</v>
      </c>
      <c r="E8" s="216">
        <f>E22+E262</f>
        <v>20771.599999999999</v>
      </c>
      <c r="F8" s="216">
        <f>G8+H8</f>
        <v>773561.46</v>
      </c>
      <c r="G8" s="216">
        <f t="shared" si="0"/>
        <v>498194.66000000003</v>
      </c>
      <c r="H8" s="257">
        <f t="shared" si="1"/>
        <v>275366.8</v>
      </c>
      <c r="I8" s="1047">
        <f>SUM(I22,I262)</f>
        <v>2711</v>
      </c>
      <c r="J8" s="1516">
        <f>SUM(J22,J262)</f>
        <v>2604</v>
      </c>
      <c r="K8" s="211">
        <f>L8+M8</f>
        <v>423772</v>
      </c>
      <c r="L8" s="211">
        <f t="shared" si="2"/>
        <v>221517</v>
      </c>
      <c r="M8" s="213">
        <f t="shared" si="2"/>
        <v>202255</v>
      </c>
      <c r="N8" s="212">
        <f>SUM(N22,N262)</f>
        <v>144.69999999999999</v>
      </c>
      <c r="O8" s="211">
        <f>SUM(O22,O262)</f>
        <v>129.69999999999999</v>
      </c>
      <c r="P8" s="211">
        <f>Q8+R8</f>
        <v>8765.869999999999</v>
      </c>
      <c r="Q8" s="211">
        <f t="shared" si="4"/>
        <v>6293.69</v>
      </c>
      <c r="R8" s="213">
        <f t="shared" si="4"/>
        <v>2472.1799999999998</v>
      </c>
      <c r="S8" s="212">
        <f t="shared" si="5"/>
        <v>358</v>
      </c>
      <c r="T8" s="211">
        <f t="shared" si="5"/>
        <v>358</v>
      </c>
      <c r="U8" s="211">
        <f>V8+W8</f>
        <v>7202</v>
      </c>
      <c r="V8" s="211">
        <f t="shared" si="6"/>
        <v>3937</v>
      </c>
      <c r="W8" s="213">
        <f t="shared" si="6"/>
        <v>3265</v>
      </c>
      <c r="X8" s="1047">
        <f>SUM(X22,X262)</f>
        <v>800</v>
      </c>
      <c r="Y8" s="1516">
        <f>SUM(Y22,Y262)</f>
        <v>775</v>
      </c>
      <c r="Z8" s="211">
        <f>AA8+AB8</f>
        <v>94201</v>
      </c>
      <c r="AA8" s="211">
        <f t="shared" si="8"/>
        <v>51797</v>
      </c>
      <c r="AB8" s="213">
        <f t="shared" si="8"/>
        <v>42404</v>
      </c>
      <c r="AC8" s="212">
        <f t="shared" si="9"/>
        <v>17575.189999999999</v>
      </c>
      <c r="AD8" s="211">
        <f t="shared" si="9"/>
        <v>16291.19</v>
      </c>
      <c r="AE8" s="211">
        <f>AF8+AG8</f>
        <v>196223</v>
      </c>
      <c r="AF8" s="211">
        <f t="shared" si="10"/>
        <v>193202</v>
      </c>
      <c r="AG8" s="213">
        <f t="shared" si="10"/>
        <v>3021</v>
      </c>
      <c r="AH8" s="212">
        <f t="shared" si="11"/>
        <v>498.71</v>
      </c>
      <c r="AI8" s="211">
        <f t="shared" si="11"/>
        <v>428.71</v>
      </c>
      <c r="AJ8" s="211">
        <f>AK8+AL8</f>
        <v>39301.589999999997</v>
      </c>
      <c r="AK8" s="211">
        <f t="shared" si="12"/>
        <v>19779.97</v>
      </c>
      <c r="AL8" s="213">
        <f t="shared" si="12"/>
        <v>19521.62</v>
      </c>
      <c r="AM8" s="212">
        <f t="shared" si="13"/>
        <v>223</v>
      </c>
      <c r="AN8" s="211">
        <f t="shared" si="13"/>
        <v>185</v>
      </c>
      <c r="AO8" s="211">
        <f>AP8+AQ8</f>
        <v>4096</v>
      </c>
      <c r="AP8" s="211">
        <f t="shared" si="14"/>
        <v>1668</v>
      </c>
      <c r="AQ8" s="217">
        <f t="shared" si="14"/>
        <v>2428</v>
      </c>
      <c r="AR8" s="708">
        <f t="shared" si="15"/>
        <v>11943</v>
      </c>
    </row>
    <row r="9" spans="1:44" ht="17.25">
      <c r="A9" s="1666"/>
      <c r="B9" s="1647" t="s">
        <v>70</v>
      </c>
      <c r="C9" s="312" t="s">
        <v>43</v>
      </c>
      <c r="D9" s="218">
        <f>SUM(I9,N9,S9,X9,AC9,AH9,AM9)</f>
        <v>6840.9000000000005</v>
      </c>
      <c r="E9" s="219">
        <f>SUM(J9,O9,T9,Y9,AD9,AI9,AN9)</f>
        <v>6700.9000000000005</v>
      </c>
      <c r="F9" s="219">
        <f t="shared" ref="F9:F20" si="16">SUM(G9+H9)</f>
        <v>624721.59</v>
      </c>
      <c r="G9" s="219">
        <f t="shared" si="0"/>
        <v>374817.97</v>
      </c>
      <c r="H9" s="320">
        <f t="shared" si="1"/>
        <v>249903.62</v>
      </c>
      <c r="I9" s="220">
        <f t="shared" ref="I9:AN20" si="17">SUM(I25+I39+I53+I67+I81+I95+I109+I123+I137+I151+I165+I179+I193+I207+I221+I235+I249+I265+I279+I293+I307+I321+I335+I349+I363)</f>
        <v>2406</v>
      </c>
      <c r="J9" s="315">
        <f t="shared" si="17"/>
        <v>2360</v>
      </c>
      <c r="K9" s="354">
        <f>L9+M9</f>
        <v>409006</v>
      </c>
      <c r="L9" s="315">
        <f t="shared" si="17"/>
        <v>224250</v>
      </c>
      <c r="M9" s="315">
        <f t="shared" si="17"/>
        <v>184756</v>
      </c>
      <c r="N9" s="220">
        <f>SUM(N25+N39+N53+N67+N81+N95+N109+N123+N137+N151+N165+N179+N193+N207+N221+N235+N249+N265+N279+N293+N307+N321+N335+N349+N363)</f>
        <v>6</v>
      </c>
      <c r="O9" s="315">
        <f>SUM(O25+O39+O53+O67+O81+O95+O109+O123+O137+O151+O165+O179+O193+O207+O221+O235+O249+O265+O279+O293+O307+O321+O335+O349+O363)</f>
        <v>6</v>
      </c>
      <c r="P9" s="354">
        <f>Q9+R9</f>
        <v>29</v>
      </c>
      <c r="Q9" s="315">
        <f t="shared" ref="Q9:R20" si="18">SUM(Q25+Q39+Q53+Q67+Q81+Q95+Q109+Q123+Q137+Q151+Q165+Q179+Q193+Q207+Q221+Q235+Q249+Q265+Q279+Q293+Q307+Q321+Q335+Q349+Q363)</f>
        <v>4</v>
      </c>
      <c r="R9" s="315">
        <f t="shared" si="18"/>
        <v>25</v>
      </c>
      <c r="S9" s="220">
        <f t="shared" si="17"/>
        <v>62</v>
      </c>
      <c r="T9" s="315">
        <f t="shared" si="17"/>
        <v>62</v>
      </c>
      <c r="U9" s="354">
        <f>V9+W9</f>
        <v>5725</v>
      </c>
      <c r="V9" s="315">
        <f t="shared" ref="V9:W20" si="19">SUM(V25+V39+V53+V67+V81+V95+V109+V123+V137+V151+V165+V179+V193+V207+V221+V235+V249+V265+V279+V293+V307+V321+V335+V349+V363)</f>
        <v>3406</v>
      </c>
      <c r="W9" s="315">
        <f t="shared" si="19"/>
        <v>2319</v>
      </c>
      <c r="X9" s="220">
        <f t="shared" si="17"/>
        <v>688</v>
      </c>
      <c r="Y9" s="315">
        <f t="shared" si="17"/>
        <v>663</v>
      </c>
      <c r="Z9" s="354">
        <f>AA9+AB9</f>
        <v>87101</v>
      </c>
      <c r="AA9" s="315">
        <f t="shared" ref="AA9:AB20" si="20">SUM(AA25+AA39+AA53+AA67+AA81+AA95+AA109+AA123+AA137+AA151+AA165+AA179+AA193+AA207+AA221+AA235+AA249+AA265+AA279+AA293+AA307+AA321+AA335+AA349+AA363)</f>
        <v>50485</v>
      </c>
      <c r="AB9" s="315">
        <f t="shared" si="20"/>
        <v>36616</v>
      </c>
      <c r="AC9" s="319">
        <f t="shared" si="17"/>
        <v>3100.19</v>
      </c>
      <c r="AD9" s="736">
        <f t="shared" si="17"/>
        <v>3100.19</v>
      </c>
      <c r="AE9" s="354">
        <f>AF9+AG9</f>
        <v>78871</v>
      </c>
      <c r="AF9" s="315">
        <f t="shared" ref="AF9:AG20" si="21">SUM(AF25+AF39+AF53+AF67+AF81+AF95+AF109+AF123+AF137+AF151+AF165+AF179+AF193+AF207+AF221+AF235+AF249+AF265+AF279+AF293+AF307+AF321+AF335+AF349+AF363)</f>
        <v>74078</v>
      </c>
      <c r="AG9" s="315">
        <f t="shared" si="21"/>
        <v>4793</v>
      </c>
      <c r="AH9" s="319">
        <f t="shared" si="17"/>
        <v>504.71</v>
      </c>
      <c r="AI9" s="736">
        <f t="shared" si="17"/>
        <v>446.71</v>
      </c>
      <c r="AJ9" s="354">
        <f>AK9+AL9</f>
        <v>40890.589999999997</v>
      </c>
      <c r="AK9" s="315">
        <f t="shared" ref="AK9:AL20" si="22">SUM(AK25+AK39+AK53+AK67+AK81+AK95+AK109+AK123+AK137+AK151+AK165+AK179+AK193+AK207+AK221+AK235+AK249+AK265+AK279+AK293+AK307+AK321+AK335+AK349+AK363)</f>
        <v>21185.97</v>
      </c>
      <c r="AL9" s="315">
        <f t="shared" si="22"/>
        <v>19704.62</v>
      </c>
      <c r="AM9" s="220">
        <f t="shared" si="17"/>
        <v>74</v>
      </c>
      <c r="AN9" s="315">
        <f t="shared" si="17"/>
        <v>63</v>
      </c>
      <c r="AO9" s="354">
        <f>AP9+AQ9</f>
        <v>3099</v>
      </c>
      <c r="AP9" s="315">
        <f t="shared" ref="AP9:AR20" si="23">SUM(AP25+AP39+AP53+AP67+AP81+AP95+AP109+AP123+AP137+AP151+AP165+AP179+AP193+AP207+AP221+AP235+AP249+AP265+AP279+AP293+AP307+AP321+AP335+AP349+AP363)</f>
        <v>1409</v>
      </c>
      <c r="AQ9" s="315">
        <f t="shared" si="23"/>
        <v>1690</v>
      </c>
      <c r="AR9" s="709">
        <f t="shared" si="23"/>
        <v>27820</v>
      </c>
    </row>
    <row r="10" spans="1:44" ht="17.25">
      <c r="A10" s="1666"/>
      <c r="B10" s="1665"/>
      <c r="C10" s="494" t="s">
        <v>44</v>
      </c>
      <c r="D10" s="495">
        <f t="shared" ref="D10:E22" si="24">SUM(I10,N10,S10,X10,AC10,AH10,AM10)</f>
        <v>6393.9000000000005</v>
      </c>
      <c r="E10" s="496">
        <f t="shared" si="24"/>
        <v>6255.9000000000005</v>
      </c>
      <c r="F10" s="496">
        <f t="shared" si="16"/>
        <v>583132.59</v>
      </c>
      <c r="G10" s="496">
        <f t="shared" si="0"/>
        <v>343613.97</v>
      </c>
      <c r="H10" s="497">
        <f t="shared" si="1"/>
        <v>239518.62</v>
      </c>
      <c r="I10" s="221">
        <f t="shared" si="17"/>
        <v>2406</v>
      </c>
      <c r="J10" s="1487">
        <f t="shared" si="17"/>
        <v>2360</v>
      </c>
      <c r="K10" s="413">
        <f t="shared" ref="K10:K20" si="25">L10+M10</f>
        <v>395160</v>
      </c>
      <c r="L10" s="735">
        <f t="shared" si="17"/>
        <v>214334</v>
      </c>
      <c r="M10" s="735">
        <f t="shared" si="17"/>
        <v>180826</v>
      </c>
      <c r="N10" s="221">
        <f t="shared" si="17"/>
        <v>6</v>
      </c>
      <c r="O10" s="1487">
        <f t="shared" si="17"/>
        <v>6</v>
      </c>
      <c r="P10" s="413">
        <f t="shared" ref="P10:P20" si="26">Q10+R10</f>
        <v>29</v>
      </c>
      <c r="Q10" s="735">
        <f t="shared" si="18"/>
        <v>4</v>
      </c>
      <c r="R10" s="735">
        <f t="shared" si="18"/>
        <v>25</v>
      </c>
      <c r="S10" s="221">
        <f t="shared" si="17"/>
        <v>56</v>
      </c>
      <c r="T10" s="1487">
        <f t="shared" si="17"/>
        <v>56</v>
      </c>
      <c r="U10" s="413">
        <f t="shared" ref="U10:U20" si="27">V10+W10</f>
        <v>4662</v>
      </c>
      <c r="V10" s="735">
        <f t="shared" si="19"/>
        <v>2582</v>
      </c>
      <c r="W10" s="735">
        <f t="shared" si="19"/>
        <v>2080</v>
      </c>
      <c r="X10" s="221">
        <f t="shared" si="17"/>
        <v>633</v>
      </c>
      <c r="Y10" s="1487">
        <f t="shared" si="17"/>
        <v>608</v>
      </c>
      <c r="Z10" s="413">
        <f t="shared" ref="Z10:Z20" si="28">AA10+AB10</f>
        <v>78951</v>
      </c>
      <c r="AA10" s="735">
        <f t="shared" si="20"/>
        <v>45720</v>
      </c>
      <c r="AB10" s="735">
        <f t="shared" si="20"/>
        <v>33231</v>
      </c>
      <c r="AC10" s="221">
        <f t="shared" si="17"/>
        <v>2793.19</v>
      </c>
      <c r="AD10" s="1487">
        <f t="shared" si="17"/>
        <v>2793.19</v>
      </c>
      <c r="AE10" s="413">
        <f t="shared" ref="AE10:AE20" si="29">AF10+AG10</f>
        <v>64055</v>
      </c>
      <c r="AF10" s="735">
        <f t="shared" si="21"/>
        <v>61099</v>
      </c>
      <c r="AG10" s="735">
        <f t="shared" si="21"/>
        <v>2956</v>
      </c>
      <c r="AH10" s="221">
        <f t="shared" si="17"/>
        <v>427.71</v>
      </c>
      <c r="AI10" s="1487">
        <f t="shared" si="17"/>
        <v>369.71</v>
      </c>
      <c r="AJ10" s="413">
        <f t="shared" ref="AJ10:AJ20" si="30">AK10+AL10</f>
        <v>37358.589999999997</v>
      </c>
      <c r="AK10" s="735">
        <f t="shared" si="22"/>
        <v>18562.97</v>
      </c>
      <c r="AL10" s="735">
        <f t="shared" si="22"/>
        <v>18795.62</v>
      </c>
      <c r="AM10" s="221">
        <f t="shared" si="17"/>
        <v>72</v>
      </c>
      <c r="AN10" s="1487">
        <f t="shared" si="17"/>
        <v>63</v>
      </c>
      <c r="AO10" s="413">
        <f t="shared" ref="AO10:AO20" si="31">AP10+AQ10</f>
        <v>2917</v>
      </c>
      <c r="AP10" s="735">
        <f t="shared" si="23"/>
        <v>1312</v>
      </c>
      <c r="AQ10" s="735">
        <f t="shared" si="23"/>
        <v>1605</v>
      </c>
      <c r="AR10" s="710">
        <f t="shared" si="23"/>
        <v>6586</v>
      </c>
    </row>
    <row r="11" spans="1:44" ht="17.25">
      <c r="A11" s="1666"/>
      <c r="B11" s="1647" t="s">
        <v>71</v>
      </c>
      <c r="C11" s="498" t="s">
        <v>43</v>
      </c>
      <c r="D11" s="734">
        <f>SUM(I11,N11,S11,X11,AC11,AH11,AM11)</f>
        <v>7301</v>
      </c>
      <c r="E11" s="499">
        <f>SUM(J11,O11,T11,Y11,AD11,AI11,AN11)</f>
        <v>7013</v>
      </c>
      <c r="F11" s="499">
        <f t="shared" si="16"/>
        <v>43171</v>
      </c>
      <c r="G11" s="499">
        <f t="shared" si="0"/>
        <v>42744</v>
      </c>
      <c r="H11" s="500">
        <f t="shared" si="1"/>
        <v>427</v>
      </c>
      <c r="I11" s="319">
        <f t="shared" si="17"/>
        <v>8</v>
      </c>
      <c r="J11" s="736">
        <f t="shared" si="17"/>
        <v>3</v>
      </c>
      <c r="K11" s="354">
        <f t="shared" si="25"/>
        <v>344</v>
      </c>
      <c r="L11" s="736">
        <f t="shared" si="17"/>
        <v>270</v>
      </c>
      <c r="M11" s="736">
        <f t="shared" si="17"/>
        <v>74</v>
      </c>
      <c r="N11" s="319">
        <f t="shared" si="17"/>
        <v>8</v>
      </c>
      <c r="O11" s="736">
        <f t="shared" si="17"/>
        <v>4</v>
      </c>
      <c r="P11" s="354">
        <f t="shared" si="26"/>
        <v>69</v>
      </c>
      <c r="Q11" s="736">
        <f t="shared" si="18"/>
        <v>0</v>
      </c>
      <c r="R11" s="736">
        <f t="shared" si="18"/>
        <v>69</v>
      </c>
      <c r="S11" s="319">
        <f t="shared" si="17"/>
        <v>2</v>
      </c>
      <c r="T11" s="736">
        <f t="shared" si="17"/>
        <v>2</v>
      </c>
      <c r="U11" s="354">
        <f t="shared" si="27"/>
        <v>14</v>
      </c>
      <c r="V11" s="736">
        <f t="shared" si="19"/>
        <v>0</v>
      </c>
      <c r="W11" s="736">
        <f t="shared" si="19"/>
        <v>14</v>
      </c>
      <c r="X11" s="319">
        <f>SUM(X27+X41+X55+X69+X83+X97+X111+X125+X139+X153+X167+X181+X195+X209+X223+X237+X251+X267+X281+X295+X309+X323+X337+X351+X365)</f>
        <v>15</v>
      </c>
      <c r="Y11" s="736">
        <f>SUM(Y27+Y41+Y55+Y69+Y83+Y97+Y111+Y125+Y139+Y153+Y167+Y181+Y195+Y209+Y223+Y237+Y251+Y267+Y281+Y295+Y309+Y323+Y337+Y351+Y365)</f>
        <v>15</v>
      </c>
      <c r="Z11" s="244">
        <f t="shared" si="28"/>
        <v>303</v>
      </c>
      <c r="AA11" s="736">
        <f t="shared" si="20"/>
        <v>44</v>
      </c>
      <c r="AB11" s="736">
        <f t="shared" si="20"/>
        <v>259</v>
      </c>
      <c r="AC11" s="319">
        <f t="shared" si="17"/>
        <v>7268</v>
      </c>
      <c r="AD11" s="736">
        <f t="shared" si="17"/>
        <v>6989</v>
      </c>
      <c r="AE11" s="244">
        <f t="shared" si="29"/>
        <v>42441</v>
      </c>
      <c r="AF11" s="736">
        <f t="shared" si="21"/>
        <v>42430</v>
      </c>
      <c r="AG11" s="736">
        <f t="shared" si="21"/>
        <v>11</v>
      </c>
      <c r="AH11" s="319">
        <f t="shared" si="17"/>
        <v>0</v>
      </c>
      <c r="AI11" s="736">
        <f t="shared" si="17"/>
        <v>0</v>
      </c>
      <c r="AJ11" s="354">
        <f t="shared" si="30"/>
        <v>0</v>
      </c>
      <c r="AK11" s="736">
        <f t="shared" si="22"/>
        <v>0</v>
      </c>
      <c r="AL11" s="736">
        <f t="shared" si="22"/>
        <v>0</v>
      </c>
      <c r="AM11" s="319">
        <f t="shared" si="17"/>
        <v>0</v>
      </c>
      <c r="AN11" s="736">
        <f t="shared" si="17"/>
        <v>0</v>
      </c>
      <c r="AO11" s="354">
        <f t="shared" si="31"/>
        <v>0</v>
      </c>
      <c r="AP11" s="736">
        <f t="shared" si="23"/>
        <v>0</v>
      </c>
      <c r="AQ11" s="736">
        <f t="shared" si="23"/>
        <v>0</v>
      </c>
      <c r="AR11" s="711">
        <f t="shared" si="23"/>
        <v>1068</v>
      </c>
    </row>
    <row r="12" spans="1:44" ht="17.25">
      <c r="A12" s="1666"/>
      <c r="B12" s="1646"/>
      <c r="C12" s="313" t="s">
        <v>44</v>
      </c>
      <c r="D12" s="737">
        <f t="shared" si="24"/>
        <v>4883</v>
      </c>
      <c r="E12" s="501">
        <f t="shared" si="24"/>
        <v>4714</v>
      </c>
      <c r="F12" s="501">
        <f t="shared" si="16"/>
        <v>29510</v>
      </c>
      <c r="G12" s="501">
        <f t="shared" si="0"/>
        <v>29318</v>
      </c>
      <c r="H12" s="502">
        <f t="shared" si="1"/>
        <v>192</v>
      </c>
      <c r="I12" s="503">
        <f t="shared" si="17"/>
        <v>8</v>
      </c>
      <c r="J12" s="1490">
        <f t="shared" si="17"/>
        <v>3</v>
      </c>
      <c r="K12" s="413">
        <f t="shared" si="25"/>
        <v>344</v>
      </c>
      <c r="L12" s="315">
        <f t="shared" si="17"/>
        <v>270</v>
      </c>
      <c r="M12" s="315">
        <f t="shared" si="17"/>
        <v>74</v>
      </c>
      <c r="N12" s="503">
        <f t="shared" si="17"/>
        <v>8</v>
      </c>
      <c r="O12" s="1490">
        <f t="shared" si="17"/>
        <v>4</v>
      </c>
      <c r="P12" s="413">
        <f t="shared" si="26"/>
        <v>69</v>
      </c>
      <c r="Q12" s="315">
        <f t="shared" si="18"/>
        <v>0</v>
      </c>
      <c r="R12" s="315">
        <f t="shared" si="18"/>
        <v>69</v>
      </c>
      <c r="S12" s="503">
        <f t="shared" si="17"/>
        <v>2</v>
      </c>
      <c r="T12" s="1490">
        <f t="shared" si="17"/>
        <v>2</v>
      </c>
      <c r="U12" s="413">
        <f t="shared" si="27"/>
        <v>14</v>
      </c>
      <c r="V12" s="315">
        <f t="shared" si="19"/>
        <v>0</v>
      </c>
      <c r="W12" s="315">
        <f t="shared" si="19"/>
        <v>14</v>
      </c>
      <c r="X12" s="503">
        <f t="shared" si="17"/>
        <v>5</v>
      </c>
      <c r="Y12" s="1490">
        <f t="shared" si="17"/>
        <v>5</v>
      </c>
      <c r="Z12" s="413">
        <f t="shared" si="28"/>
        <v>35</v>
      </c>
      <c r="AA12" s="315">
        <f t="shared" si="20"/>
        <v>0</v>
      </c>
      <c r="AB12" s="315">
        <f t="shared" si="20"/>
        <v>35</v>
      </c>
      <c r="AC12" s="503">
        <f t="shared" si="17"/>
        <v>4860</v>
      </c>
      <c r="AD12" s="1490">
        <f t="shared" si="17"/>
        <v>4700</v>
      </c>
      <c r="AE12" s="413">
        <f t="shared" si="29"/>
        <v>29048</v>
      </c>
      <c r="AF12" s="315">
        <f t="shared" si="21"/>
        <v>29048</v>
      </c>
      <c r="AG12" s="315">
        <f t="shared" si="21"/>
        <v>0</v>
      </c>
      <c r="AH12" s="503">
        <f t="shared" si="17"/>
        <v>0</v>
      </c>
      <c r="AI12" s="1490">
        <f t="shared" si="17"/>
        <v>0</v>
      </c>
      <c r="AJ12" s="413">
        <f t="shared" si="30"/>
        <v>0</v>
      </c>
      <c r="AK12" s="315">
        <f t="shared" si="22"/>
        <v>0</v>
      </c>
      <c r="AL12" s="315">
        <f t="shared" si="22"/>
        <v>0</v>
      </c>
      <c r="AM12" s="503">
        <f t="shared" si="17"/>
        <v>0</v>
      </c>
      <c r="AN12" s="1490">
        <f t="shared" si="17"/>
        <v>0</v>
      </c>
      <c r="AO12" s="413">
        <f t="shared" si="31"/>
        <v>0</v>
      </c>
      <c r="AP12" s="315">
        <f t="shared" si="23"/>
        <v>0</v>
      </c>
      <c r="AQ12" s="315">
        <f t="shared" si="23"/>
        <v>0</v>
      </c>
      <c r="AR12" s="712">
        <f t="shared" si="23"/>
        <v>875</v>
      </c>
    </row>
    <row r="13" spans="1:44" ht="17.25">
      <c r="A13" s="1666"/>
      <c r="B13" s="1665" t="s">
        <v>72</v>
      </c>
      <c r="C13" s="312" t="s">
        <v>43</v>
      </c>
      <c r="D13" s="218">
        <f t="shared" si="24"/>
        <v>58</v>
      </c>
      <c r="E13" s="219">
        <f t="shared" si="24"/>
        <v>58</v>
      </c>
      <c r="F13" s="219">
        <f t="shared" si="16"/>
        <v>3784</v>
      </c>
      <c r="G13" s="219">
        <f t="shared" si="0"/>
        <v>292</v>
      </c>
      <c r="H13" s="320">
        <f t="shared" si="1"/>
        <v>3492</v>
      </c>
      <c r="I13" s="220">
        <f t="shared" si="17"/>
        <v>0</v>
      </c>
      <c r="J13" s="315">
        <f t="shared" si="17"/>
        <v>0</v>
      </c>
      <c r="K13" s="354">
        <f t="shared" si="25"/>
        <v>0</v>
      </c>
      <c r="L13" s="315">
        <f t="shared" si="17"/>
        <v>0</v>
      </c>
      <c r="M13" s="315">
        <f t="shared" si="17"/>
        <v>0</v>
      </c>
      <c r="N13" s="220">
        <f t="shared" si="17"/>
        <v>0</v>
      </c>
      <c r="O13" s="315">
        <f t="shared" si="17"/>
        <v>0</v>
      </c>
      <c r="P13" s="354">
        <f t="shared" si="26"/>
        <v>0</v>
      </c>
      <c r="Q13" s="315">
        <f t="shared" si="18"/>
        <v>0</v>
      </c>
      <c r="R13" s="315">
        <f t="shared" si="18"/>
        <v>0</v>
      </c>
      <c r="S13" s="220">
        <f t="shared" si="17"/>
        <v>0</v>
      </c>
      <c r="T13" s="315">
        <f t="shared" si="17"/>
        <v>0</v>
      </c>
      <c r="U13" s="354">
        <f t="shared" si="27"/>
        <v>0</v>
      </c>
      <c r="V13" s="315">
        <f t="shared" si="19"/>
        <v>0</v>
      </c>
      <c r="W13" s="315">
        <f t="shared" si="19"/>
        <v>0</v>
      </c>
      <c r="X13" s="220">
        <f t="shared" si="17"/>
        <v>58</v>
      </c>
      <c r="Y13" s="315">
        <f t="shared" si="17"/>
        <v>58</v>
      </c>
      <c r="Z13" s="244">
        <f t="shared" si="28"/>
        <v>3784</v>
      </c>
      <c r="AA13" s="315">
        <f t="shared" si="20"/>
        <v>292</v>
      </c>
      <c r="AB13" s="315">
        <f t="shared" si="20"/>
        <v>3492</v>
      </c>
      <c r="AC13" s="220">
        <f t="shared" si="17"/>
        <v>0</v>
      </c>
      <c r="AD13" s="315">
        <f t="shared" si="17"/>
        <v>0</v>
      </c>
      <c r="AE13" s="244">
        <f t="shared" si="29"/>
        <v>0</v>
      </c>
      <c r="AF13" s="315">
        <f t="shared" si="21"/>
        <v>0</v>
      </c>
      <c r="AG13" s="315">
        <f t="shared" si="21"/>
        <v>0</v>
      </c>
      <c r="AH13" s="220">
        <f t="shared" si="17"/>
        <v>0</v>
      </c>
      <c r="AI13" s="315">
        <f t="shared" si="17"/>
        <v>0</v>
      </c>
      <c r="AJ13" s="354">
        <f t="shared" si="30"/>
        <v>0</v>
      </c>
      <c r="AK13" s="315">
        <f t="shared" si="22"/>
        <v>0</v>
      </c>
      <c r="AL13" s="315">
        <f t="shared" si="22"/>
        <v>0</v>
      </c>
      <c r="AM13" s="220">
        <f t="shared" si="17"/>
        <v>0</v>
      </c>
      <c r="AN13" s="315">
        <f t="shared" si="17"/>
        <v>0</v>
      </c>
      <c r="AO13" s="354">
        <f t="shared" si="31"/>
        <v>0</v>
      </c>
      <c r="AP13" s="315">
        <f t="shared" si="23"/>
        <v>0</v>
      </c>
      <c r="AQ13" s="315">
        <f t="shared" si="23"/>
        <v>0</v>
      </c>
      <c r="AR13" s="709">
        <f t="shared" si="23"/>
        <v>0</v>
      </c>
    </row>
    <row r="14" spans="1:44" ht="17.25">
      <c r="A14" s="1666"/>
      <c r="B14" s="1646"/>
      <c r="C14" s="313" t="s">
        <v>44</v>
      </c>
      <c r="D14" s="737">
        <f t="shared" si="24"/>
        <v>58</v>
      </c>
      <c r="E14" s="501">
        <f t="shared" si="24"/>
        <v>58</v>
      </c>
      <c r="F14" s="501">
        <f t="shared" si="16"/>
        <v>3784</v>
      </c>
      <c r="G14" s="501">
        <f t="shared" si="0"/>
        <v>292</v>
      </c>
      <c r="H14" s="502">
        <f t="shared" si="1"/>
        <v>3492</v>
      </c>
      <c r="I14" s="503">
        <f t="shared" si="17"/>
        <v>0</v>
      </c>
      <c r="J14" s="1490">
        <f t="shared" si="17"/>
        <v>0</v>
      </c>
      <c r="K14" s="413">
        <f t="shared" si="25"/>
        <v>0</v>
      </c>
      <c r="L14" s="738">
        <f t="shared" si="17"/>
        <v>0</v>
      </c>
      <c r="M14" s="738">
        <f t="shared" si="17"/>
        <v>0</v>
      </c>
      <c r="N14" s="503">
        <f t="shared" si="17"/>
        <v>0</v>
      </c>
      <c r="O14" s="1490">
        <f t="shared" si="17"/>
        <v>0</v>
      </c>
      <c r="P14" s="413">
        <f t="shared" si="26"/>
        <v>0</v>
      </c>
      <c r="Q14" s="738">
        <f t="shared" si="18"/>
        <v>0</v>
      </c>
      <c r="R14" s="738">
        <f t="shared" si="18"/>
        <v>0</v>
      </c>
      <c r="S14" s="503">
        <f t="shared" si="17"/>
        <v>0</v>
      </c>
      <c r="T14" s="1490">
        <f t="shared" si="17"/>
        <v>0</v>
      </c>
      <c r="U14" s="413">
        <f t="shared" si="27"/>
        <v>0</v>
      </c>
      <c r="V14" s="738">
        <f t="shared" si="19"/>
        <v>0</v>
      </c>
      <c r="W14" s="738">
        <f t="shared" si="19"/>
        <v>0</v>
      </c>
      <c r="X14" s="503">
        <f t="shared" si="17"/>
        <v>58</v>
      </c>
      <c r="Y14" s="1490">
        <f t="shared" si="17"/>
        <v>58</v>
      </c>
      <c r="Z14" s="413">
        <f t="shared" si="28"/>
        <v>3784</v>
      </c>
      <c r="AA14" s="738">
        <f t="shared" si="20"/>
        <v>292</v>
      </c>
      <c r="AB14" s="738">
        <f t="shared" si="20"/>
        <v>3492</v>
      </c>
      <c r="AC14" s="503">
        <f t="shared" si="17"/>
        <v>0</v>
      </c>
      <c r="AD14" s="1490">
        <f t="shared" si="17"/>
        <v>0</v>
      </c>
      <c r="AE14" s="413">
        <f t="shared" si="29"/>
        <v>0</v>
      </c>
      <c r="AF14" s="738">
        <f t="shared" si="21"/>
        <v>0</v>
      </c>
      <c r="AG14" s="738">
        <f t="shared" si="21"/>
        <v>0</v>
      </c>
      <c r="AH14" s="503">
        <f t="shared" si="17"/>
        <v>0</v>
      </c>
      <c r="AI14" s="1490">
        <f t="shared" si="17"/>
        <v>0</v>
      </c>
      <c r="AJ14" s="413">
        <f t="shared" si="30"/>
        <v>0</v>
      </c>
      <c r="AK14" s="738">
        <f t="shared" si="22"/>
        <v>0</v>
      </c>
      <c r="AL14" s="738">
        <f t="shared" si="22"/>
        <v>0</v>
      </c>
      <c r="AM14" s="503">
        <f t="shared" si="17"/>
        <v>0</v>
      </c>
      <c r="AN14" s="1490">
        <f t="shared" si="17"/>
        <v>0</v>
      </c>
      <c r="AO14" s="413">
        <f t="shared" si="31"/>
        <v>0</v>
      </c>
      <c r="AP14" s="738">
        <f t="shared" si="23"/>
        <v>0</v>
      </c>
      <c r="AQ14" s="738">
        <f t="shared" si="23"/>
        <v>0</v>
      </c>
      <c r="AR14" s="712">
        <f t="shared" si="23"/>
        <v>0</v>
      </c>
    </row>
    <row r="15" spans="1:44" ht="17.25">
      <c r="A15" s="1666"/>
      <c r="B15" s="1647" t="s">
        <v>73</v>
      </c>
      <c r="C15" s="312" t="s">
        <v>43</v>
      </c>
      <c r="D15" s="734">
        <f t="shared" si="24"/>
        <v>232</v>
      </c>
      <c r="E15" s="499">
        <f t="shared" si="24"/>
        <v>177</v>
      </c>
      <c r="F15" s="499">
        <f t="shared" si="16"/>
        <v>24940</v>
      </c>
      <c r="G15" s="499">
        <f t="shared" si="0"/>
        <v>3680</v>
      </c>
      <c r="H15" s="500">
        <f t="shared" si="1"/>
        <v>21260</v>
      </c>
      <c r="I15" s="319">
        <f t="shared" si="17"/>
        <v>226</v>
      </c>
      <c r="J15" s="736">
        <f t="shared" si="17"/>
        <v>173</v>
      </c>
      <c r="K15" s="354">
        <f t="shared" si="25"/>
        <v>24258</v>
      </c>
      <c r="L15" s="736">
        <f t="shared" si="17"/>
        <v>3680</v>
      </c>
      <c r="M15" s="736">
        <f t="shared" si="17"/>
        <v>20578</v>
      </c>
      <c r="N15" s="319">
        <f t="shared" si="17"/>
        <v>0</v>
      </c>
      <c r="O15" s="736">
        <f t="shared" si="17"/>
        <v>0</v>
      </c>
      <c r="P15" s="354">
        <f t="shared" si="26"/>
        <v>0</v>
      </c>
      <c r="Q15" s="736">
        <f t="shared" si="18"/>
        <v>0</v>
      </c>
      <c r="R15" s="736">
        <f t="shared" si="18"/>
        <v>0</v>
      </c>
      <c r="S15" s="319">
        <f t="shared" si="17"/>
        <v>2</v>
      </c>
      <c r="T15" s="736">
        <f t="shared" si="17"/>
        <v>2</v>
      </c>
      <c r="U15" s="244">
        <f t="shared" si="27"/>
        <v>233</v>
      </c>
      <c r="V15" s="736">
        <f t="shared" si="19"/>
        <v>0</v>
      </c>
      <c r="W15" s="736">
        <f t="shared" si="19"/>
        <v>233</v>
      </c>
      <c r="X15" s="319">
        <f t="shared" si="17"/>
        <v>0</v>
      </c>
      <c r="Y15" s="736">
        <f t="shared" si="17"/>
        <v>0</v>
      </c>
      <c r="Z15" s="244">
        <f t="shared" si="28"/>
        <v>0</v>
      </c>
      <c r="AA15" s="736">
        <f t="shared" si="20"/>
        <v>0</v>
      </c>
      <c r="AB15" s="736">
        <f t="shared" si="20"/>
        <v>0</v>
      </c>
      <c r="AC15" s="319">
        <f t="shared" si="17"/>
        <v>0</v>
      </c>
      <c r="AD15" s="736">
        <f t="shared" si="17"/>
        <v>0</v>
      </c>
      <c r="AE15" s="244">
        <f t="shared" si="29"/>
        <v>0</v>
      </c>
      <c r="AF15" s="736">
        <f t="shared" si="21"/>
        <v>0</v>
      </c>
      <c r="AG15" s="736">
        <f t="shared" si="21"/>
        <v>0</v>
      </c>
      <c r="AH15" s="319">
        <f t="shared" si="17"/>
        <v>0</v>
      </c>
      <c r="AI15" s="736">
        <f t="shared" si="17"/>
        <v>0</v>
      </c>
      <c r="AJ15" s="354">
        <f t="shared" si="30"/>
        <v>0</v>
      </c>
      <c r="AK15" s="736">
        <f t="shared" si="22"/>
        <v>0</v>
      </c>
      <c r="AL15" s="736">
        <f t="shared" si="22"/>
        <v>0</v>
      </c>
      <c r="AM15" s="319">
        <f t="shared" si="17"/>
        <v>4</v>
      </c>
      <c r="AN15" s="736">
        <f t="shared" si="17"/>
        <v>2</v>
      </c>
      <c r="AO15" s="354">
        <f t="shared" si="31"/>
        <v>449</v>
      </c>
      <c r="AP15" s="736">
        <f t="shared" si="23"/>
        <v>0</v>
      </c>
      <c r="AQ15" s="736">
        <f t="shared" si="23"/>
        <v>449</v>
      </c>
      <c r="AR15" s="711">
        <f t="shared" si="23"/>
        <v>3396</v>
      </c>
    </row>
    <row r="16" spans="1:44" ht="17.25">
      <c r="A16" s="1666"/>
      <c r="B16" s="1646"/>
      <c r="C16" s="313" t="s">
        <v>44</v>
      </c>
      <c r="D16" s="737">
        <f t="shared" si="24"/>
        <v>230</v>
      </c>
      <c r="E16" s="501">
        <f t="shared" si="24"/>
        <v>175</v>
      </c>
      <c r="F16" s="501">
        <f t="shared" si="16"/>
        <v>24564</v>
      </c>
      <c r="G16" s="501">
        <f t="shared" si="0"/>
        <v>3680</v>
      </c>
      <c r="H16" s="502">
        <f t="shared" si="1"/>
        <v>20884</v>
      </c>
      <c r="I16" s="503">
        <f t="shared" si="17"/>
        <v>224</v>
      </c>
      <c r="J16" s="1490">
        <f t="shared" si="17"/>
        <v>171</v>
      </c>
      <c r="K16" s="413">
        <f t="shared" si="25"/>
        <v>23952</v>
      </c>
      <c r="L16" s="738">
        <f t="shared" si="17"/>
        <v>3680</v>
      </c>
      <c r="M16" s="738">
        <f t="shared" si="17"/>
        <v>20272</v>
      </c>
      <c r="N16" s="503">
        <f t="shared" si="17"/>
        <v>0</v>
      </c>
      <c r="O16" s="1490">
        <f t="shared" si="17"/>
        <v>0</v>
      </c>
      <c r="P16" s="413">
        <f t="shared" si="26"/>
        <v>0</v>
      </c>
      <c r="Q16" s="738">
        <f t="shared" si="18"/>
        <v>0</v>
      </c>
      <c r="R16" s="738">
        <f t="shared" si="18"/>
        <v>0</v>
      </c>
      <c r="S16" s="503">
        <f t="shared" si="17"/>
        <v>2</v>
      </c>
      <c r="T16" s="1490">
        <f t="shared" si="17"/>
        <v>2</v>
      </c>
      <c r="U16" s="413">
        <f t="shared" si="27"/>
        <v>233</v>
      </c>
      <c r="V16" s="738">
        <f t="shared" si="19"/>
        <v>0</v>
      </c>
      <c r="W16" s="738">
        <f t="shared" si="19"/>
        <v>233</v>
      </c>
      <c r="X16" s="503">
        <f t="shared" si="17"/>
        <v>0</v>
      </c>
      <c r="Y16" s="1490">
        <f t="shared" si="17"/>
        <v>0</v>
      </c>
      <c r="Z16" s="413">
        <f t="shared" si="28"/>
        <v>0</v>
      </c>
      <c r="AA16" s="738">
        <f t="shared" si="20"/>
        <v>0</v>
      </c>
      <c r="AB16" s="738">
        <f t="shared" si="20"/>
        <v>0</v>
      </c>
      <c r="AC16" s="503">
        <f t="shared" si="17"/>
        <v>0</v>
      </c>
      <c r="AD16" s="1490">
        <f t="shared" si="17"/>
        <v>0</v>
      </c>
      <c r="AE16" s="413">
        <f t="shared" si="29"/>
        <v>0</v>
      </c>
      <c r="AF16" s="738">
        <f t="shared" si="21"/>
        <v>0</v>
      </c>
      <c r="AG16" s="738">
        <f t="shared" si="21"/>
        <v>0</v>
      </c>
      <c r="AH16" s="503">
        <f t="shared" si="17"/>
        <v>0</v>
      </c>
      <c r="AI16" s="1490">
        <f t="shared" si="17"/>
        <v>0</v>
      </c>
      <c r="AJ16" s="413">
        <f t="shared" si="30"/>
        <v>0</v>
      </c>
      <c r="AK16" s="738">
        <f t="shared" si="22"/>
        <v>0</v>
      </c>
      <c r="AL16" s="738">
        <f t="shared" si="22"/>
        <v>0</v>
      </c>
      <c r="AM16" s="503">
        <f t="shared" si="17"/>
        <v>4</v>
      </c>
      <c r="AN16" s="1490">
        <f t="shared" si="17"/>
        <v>2</v>
      </c>
      <c r="AO16" s="413">
        <f t="shared" si="31"/>
        <v>379</v>
      </c>
      <c r="AP16" s="738">
        <f t="shared" si="23"/>
        <v>0</v>
      </c>
      <c r="AQ16" s="738">
        <f t="shared" si="23"/>
        <v>379</v>
      </c>
      <c r="AR16" s="712">
        <f t="shared" si="23"/>
        <v>3396</v>
      </c>
    </row>
    <row r="17" spans="1:44" ht="17.25">
      <c r="A17" s="1666"/>
      <c r="B17" s="1647" t="s">
        <v>74</v>
      </c>
      <c r="C17" s="312" t="s">
        <v>43</v>
      </c>
      <c r="D17" s="218">
        <f t="shared" si="24"/>
        <v>6872.7</v>
      </c>
      <c r="E17" s="219">
        <f t="shared" si="24"/>
        <v>6261.7</v>
      </c>
      <c r="F17" s="219">
        <f t="shared" si="16"/>
        <v>78838.87</v>
      </c>
      <c r="G17" s="219">
        <f t="shared" si="0"/>
        <v>57295.69</v>
      </c>
      <c r="H17" s="320">
        <f t="shared" si="1"/>
        <v>21543.18</v>
      </c>
      <c r="I17" s="220">
        <f t="shared" si="17"/>
        <v>73</v>
      </c>
      <c r="J17" s="315">
        <f t="shared" si="17"/>
        <v>70</v>
      </c>
      <c r="K17" s="354">
        <f t="shared" si="25"/>
        <v>4486</v>
      </c>
      <c r="L17" s="315">
        <f t="shared" si="17"/>
        <v>3343</v>
      </c>
      <c r="M17" s="315">
        <f t="shared" si="17"/>
        <v>1143</v>
      </c>
      <c r="N17" s="220">
        <f t="shared" si="17"/>
        <v>148.69999999999999</v>
      </c>
      <c r="O17" s="315">
        <f t="shared" si="17"/>
        <v>133.69999999999999</v>
      </c>
      <c r="P17" s="354">
        <f t="shared" si="26"/>
        <v>8817.869999999999</v>
      </c>
      <c r="Q17" s="315">
        <f t="shared" si="18"/>
        <v>6435.69</v>
      </c>
      <c r="R17" s="315">
        <f t="shared" si="18"/>
        <v>2382.1799999999998</v>
      </c>
      <c r="S17" s="220">
        <f t="shared" si="17"/>
        <v>581</v>
      </c>
      <c r="T17" s="315">
        <f t="shared" si="17"/>
        <v>538</v>
      </c>
      <c r="U17" s="244">
        <f t="shared" si="27"/>
        <v>19433</v>
      </c>
      <c r="V17" s="315">
        <f t="shared" si="19"/>
        <v>8082</v>
      </c>
      <c r="W17" s="315">
        <f t="shared" si="19"/>
        <v>11351</v>
      </c>
      <c r="X17" s="220">
        <f t="shared" si="17"/>
        <v>100</v>
      </c>
      <c r="Y17" s="315">
        <f t="shared" si="17"/>
        <v>100</v>
      </c>
      <c r="Z17" s="244">
        <f t="shared" si="28"/>
        <v>11281</v>
      </c>
      <c r="AA17" s="315">
        <f t="shared" si="20"/>
        <v>5746</v>
      </c>
      <c r="AB17" s="315">
        <f t="shared" si="20"/>
        <v>5535</v>
      </c>
      <c r="AC17" s="220">
        <f t="shared" si="17"/>
        <v>5455</v>
      </c>
      <c r="AD17" s="315">
        <f t="shared" si="17"/>
        <v>5175</v>
      </c>
      <c r="AE17" s="244">
        <f t="shared" si="29"/>
        <v>33126</v>
      </c>
      <c r="AF17" s="315">
        <f t="shared" si="21"/>
        <v>33126</v>
      </c>
      <c r="AG17" s="315">
        <f t="shared" si="21"/>
        <v>0</v>
      </c>
      <c r="AH17" s="220">
        <f t="shared" si="17"/>
        <v>9</v>
      </c>
      <c r="AI17" s="315">
        <f t="shared" si="17"/>
        <v>9</v>
      </c>
      <c r="AJ17" s="354">
        <f t="shared" si="30"/>
        <v>382</v>
      </c>
      <c r="AK17" s="315">
        <f t="shared" si="22"/>
        <v>229</v>
      </c>
      <c r="AL17" s="315">
        <f t="shared" si="22"/>
        <v>153</v>
      </c>
      <c r="AM17" s="220">
        <f t="shared" si="17"/>
        <v>506</v>
      </c>
      <c r="AN17" s="315">
        <f t="shared" si="17"/>
        <v>236</v>
      </c>
      <c r="AO17" s="354">
        <f t="shared" si="31"/>
        <v>1313</v>
      </c>
      <c r="AP17" s="315">
        <f t="shared" si="23"/>
        <v>334</v>
      </c>
      <c r="AQ17" s="315">
        <f t="shared" si="23"/>
        <v>979</v>
      </c>
      <c r="AR17" s="709">
        <f t="shared" si="23"/>
        <v>3161</v>
      </c>
    </row>
    <row r="18" spans="1:44" ht="17.25">
      <c r="A18" s="1666"/>
      <c r="B18" s="1646"/>
      <c r="C18" s="313" t="s">
        <v>44</v>
      </c>
      <c r="D18" s="737">
        <f t="shared" si="24"/>
        <v>4601.7</v>
      </c>
      <c r="E18" s="501">
        <f t="shared" si="24"/>
        <v>4492.7</v>
      </c>
      <c r="F18" s="501">
        <f t="shared" si="16"/>
        <v>52171.87</v>
      </c>
      <c r="G18" s="501">
        <f t="shared" si="0"/>
        <v>41714.69</v>
      </c>
      <c r="H18" s="502">
        <f t="shared" si="1"/>
        <v>10457.18</v>
      </c>
      <c r="I18" s="503">
        <f t="shared" si="17"/>
        <v>73</v>
      </c>
      <c r="J18" s="1490">
        <f t="shared" si="17"/>
        <v>70</v>
      </c>
      <c r="K18" s="413">
        <f t="shared" si="25"/>
        <v>4316</v>
      </c>
      <c r="L18" s="738">
        <f t="shared" si="17"/>
        <v>3233</v>
      </c>
      <c r="M18" s="738">
        <f t="shared" si="17"/>
        <v>1083</v>
      </c>
      <c r="N18" s="503">
        <f t="shared" si="17"/>
        <v>130.69999999999999</v>
      </c>
      <c r="O18" s="1490">
        <f t="shared" si="17"/>
        <v>119.7</v>
      </c>
      <c r="P18" s="413">
        <f t="shared" si="26"/>
        <v>8667.869999999999</v>
      </c>
      <c r="Q18" s="738">
        <f t="shared" si="18"/>
        <v>6289.69</v>
      </c>
      <c r="R18" s="738">
        <f t="shared" si="18"/>
        <v>2378.1799999999998</v>
      </c>
      <c r="S18" s="503">
        <f t="shared" si="17"/>
        <v>118</v>
      </c>
      <c r="T18" s="1490">
        <f t="shared" si="17"/>
        <v>118</v>
      </c>
      <c r="U18" s="413">
        <f t="shared" si="27"/>
        <v>1899</v>
      </c>
      <c r="V18" s="738">
        <f t="shared" si="19"/>
        <v>961</v>
      </c>
      <c r="W18" s="738">
        <f t="shared" si="19"/>
        <v>938</v>
      </c>
      <c r="X18" s="503">
        <f t="shared" si="17"/>
        <v>100</v>
      </c>
      <c r="Y18" s="1490">
        <f t="shared" si="17"/>
        <v>100</v>
      </c>
      <c r="Z18" s="413">
        <f t="shared" si="28"/>
        <v>11281</v>
      </c>
      <c r="AA18" s="738">
        <f t="shared" si="20"/>
        <v>5746</v>
      </c>
      <c r="AB18" s="738">
        <f t="shared" si="20"/>
        <v>5535</v>
      </c>
      <c r="AC18" s="503">
        <f t="shared" si="17"/>
        <v>4028</v>
      </c>
      <c r="AD18" s="1490">
        <f t="shared" si="17"/>
        <v>3960</v>
      </c>
      <c r="AE18" s="413">
        <f t="shared" si="29"/>
        <v>24922</v>
      </c>
      <c r="AF18" s="738">
        <f t="shared" si="21"/>
        <v>24922</v>
      </c>
      <c r="AG18" s="738">
        <f t="shared" si="21"/>
        <v>0</v>
      </c>
      <c r="AH18" s="503">
        <f t="shared" si="17"/>
        <v>9</v>
      </c>
      <c r="AI18" s="1490">
        <f t="shared" si="17"/>
        <v>9</v>
      </c>
      <c r="AJ18" s="413">
        <f t="shared" si="30"/>
        <v>382</v>
      </c>
      <c r="AK18" s="738">
        <f t="shared" si="22"/>
        <v>229</v>
      </c>
      <c r="AL18" s="738">
        <f t="shared" si="22"/>
        <v>153</v>
      </c>
      <c r="AM18" s="503">
        <f t="shared" si="17"/>
        <v>143</v>
      </c>
      <c r="AN18" s="1490">
        <f t="shared" si="17"/>
        <v>116</v>
      </c>
      <c r="AO18" s="413">
        <f t="shared" si="31"/>
        <v>704</v>
      </c>
      <c r="AP18" s="738">
        <f t="shared" si="23"/>
        <v>334</v>
      </c>
      <c r="AQ18" s="738">
        <f t="shared" si="23"/>
        <v>370</v>
      </c>
      <c r="AR18" s="712">
        <f t="shared" si="23"/>
        <v>782</v>
      </c>
    </row>
    <row r="19" spans="1:44" ht="17.25">
      <c r="A19" s="1666"/>
      <c r="B19" s="1648" t="s">
        <v>75</v>
      </c>
      <c r="C19" s="312" t="s">
        <v>43</v>
      </c>
      <c r="D19" s="218">
        <f t="shared" si="24"/>
        <v>10266</v>
      </c>
      <c r="E19" s="219">
        <f t="shared" si="24"/>
        <v>9110</v>
      </c>
      <c r="F19" s="219">
        <f t="shared" si="16"/>
        <v>125757</v>
      </c>
      <c r="G19" s="219">
        <f t="shared" si="0"/>
        <v>123451</v>
      </c>
      <c r="H19" s="320">
        <f t="shared" si="1"/>
        <v>2306</v>
      </c>
      <c r="I19" s="220">
        <f t="shared" si="17"/>
        <v>0</v>
      </c>
      <c r="J19" s="315">
        <f t="shared" si="17"/>
        <v>0</v>
      </c>
      <c r="K19" s="244">
        <f t="shared" si="25"/>
        <v>0</v>
      </c>
      <c r="L19" s="315">
        <f t="shared" si="17"/>
        <v>0</v>
      </c>
      <c r="M19" s="315">
        <f t="shared" si="17"/>
        <v>0</v>
      </c>
      <c r="N19" s="220">
        <f t="shared" si="17"/>
        <v>0</v>
      </c>
      <c r="O19" s="315">
        <f t="shared" si="17"/>
        <v>0</v>
      </c>
      <c r="P19" s="244">
        <f t="shared" si="26"/>
        <v>0</v>
      </c>
      <c r="Q19" s="315">
        <f t="shared" si="18"/>
        <v>0</v>
      </c>
      <c r="R19" s="315">
        <f t="shared" si="18"/>
        <v>0</v>
      </c>
      <c r="S19" s="220">
        <f t="shared" si="17"/>
        <v>201</v>
      </c>
      <c r="T19" s="315">
        <f t="shared" si="17"/>
        <v>201</v>
      </c>
      <c r="U19" s="244">
        <f t="shared" si="27"/>
        <v>404</v>
      </c>
      <c r="V19" s="315">
        <f t="shared" si="19"/>
        <v>404</v>
      </c>
      <c r="W19" s="315">
        <f t="shared" si="19"/>
        <v>0</v>
      </c>
      <c r="X19" s="220">
        <f t="shared" si="17"/>
        <v>71</v>
      </c>
      <c r="Y19" s="315">
        <f t="shared" si="17"/>
        <v>71</v>
      </c>
      <c r="Z19" s="244">
        <f t="shared" si="28"/>
        <v>1723</v>
      </c>
      <c r="AA19" s="315">
        <f t="shared" si="20"/>
        <v>165</v>
      </c>
      <c r="AB19" s="315">
        <f t="shared" si="20"/>
        <v>1558</v>
      </c>
      <c r="AC19" s="220">
        <f t="shared" si="17"/>
        <v>9927</v>
      </c>
      <c r="AD19" s="315">
        <f t="shared" si="17"/>
        <v>8784</v>
      </c>
      <c r="AE19" s="244">
        <f t="shared" si="29"/>
        <v>121894</v>
      </c>
      <c r="AF19" s="315">
        <f t="shared" si="21"/>
        <v>121828</v>
      </c>
      <c r="AG19" s="315">
        <f t="shared" si="21"/>
        <v>66</v>
      </c>
      <c r="AH19" s="220">
        <f t="shared" si="17"/>
        <v>63</v>
      </c>
      <c r="AI19" s="315">
        <f t="shared" si="17"/>
        <v>50</v>
      </c>
      <c r="AJ19" s="354">
        <f t="shared" si="30"/>
        <v>1601</v>
      </c>
      <c r="AK19" s="315">
        <f t="shared" si="22"/>
        <v>1010</v>
      </c>
      <c r="AL19" s="315">
        <f t="shared" si="22"/>
        <v>591</v>
      </c>
      <c r="AM19" s="220">
        <f t="shared" si="17"/>
        <v>4</v>
      </c>
      <c r="AN19" s="315">
        <f t="shared" si="17"/>
        <v>4</v>
      </c>
      <c r="AO19" s="354">
        <f t="shared" si="31"/>
        <v>135</v>
      </c>
      <c r="AP19" s="315">
        <f t="shared" si="23"/>
        <v>44</v>
      </c>
      <c r="AQ19" s="315">
        <f t="shared" si="23"/>
        <v>91</v>
      </c>
      <c r="AR19" s="709">
        <f t="shared" si="23"/>
        <v>264</v>
      </c>
    </row>
    <row r="20" spans="1:44" ht="18" thickBot="1">
      <c r="A20" s="1662"/>
      <c r="B20" s="1649"/>
      <c r="C20" s="314" t="s">
        <v>44</v>
      </c>
      <c r="D20" s="1032">
        <f>SUM(I20,N20,S20,X20,AC20,AH20,AM20)</f>
        <v>6144</v>
      </c>
      <c r="E20" s="321">
        <f>SUM(J20,O20,T20,Y20,AD20,AI20,AN20)</f>
        <v>5076</v>
      </c>
      <c r="F20" s="321">
        <f t="shared" si="16"/>
        <v>80399</v>
      </c>
      <c r="G20" s="321">
        <f t="shared" si="0"/>
        <v>79576</v>
      </c>
      <c r="H20" s="322">
        <f t="shared" si="1"/>
        <v>823</v>
      </c>
      <c r="I20" s="316">
        <f t="shared" si="17"/>
        <v>0</v>
      </c>
      <c r="J20" s="1493">
        <f t="shared" si="17"/>
        <v>0</v>
      </c>
      <c r="K20" s="511">
        <f t="shared" si="25"/>
        <v>0</v>
      </c>
      <c r="L20" s="315">
        <f t="shared" si="17"/>
        <v>0</v>
      </c>
      <c r="M20" s="315">
        <f t="shared" si="17"/>
        <v>0</v>
      </c>
      <c r="N20" s="316">
        <f t="shared" si="17"/>
        <v>0</v>
      </c>
      <c r="O20" s="1493">
        <f t="shared" si="17"/>
        <v>0</v>
      </c>
      <c r="P20" s="511">
        <f t="shared" si="26"/>
        <v>0</v>
      </c>
      <c r="Q20" s="315">
        <f t="shared" si="18"/>
        <v>0</v>
      </c>
      <c r="R20" s="315">
        <f t="shared" si="18"/>
        <v>0</v>
      </c>
      <c r="S20" s="316">
        <f t="shared" si="17"/>
        <v>180</v>
      </c>
      <c r="T20" s="1493">
        <f t="shared" si="17"/>
        <v>180</v>
      </c>
      <c r="U20" s="511">
        <f t="shared" si="27"/>
        <v>394</v>
      </c>
      <c r="V20" s="315">
        <f t="shared" si="19"/>
        <v>394</v>
      </c>
      <c r="W20" s="315">
        <f t="shared" si="19"/>
        <v>0</v>
      </c>
      <c r="X20" s="221">
        <f t="shared" si="17"/>
        <v>4</v>
      </c>
      <c r="Y20" s="1487">
        <f t="shared" si="17"/>
        <v>4</v>
      </c>
      <c r="Z20" s="511">
        <f t="shared" si="28"/>
        <v>150</v>
      </c>
      <c r="AA20" s="315">
        <f t="shared" si="20"/>
        <v>39</v>
      </c>
      <c r="AB20" s="315">
        <f t="shared" si="20"/>
        <v>111</v>
      </c>
      <c r="AC20" s="221">
        <f t="shared" si="17"/>
        <v>5894</v>
      </c>
      <c r="AD20" s="1487">
        <f t="shared" si="17"/>
        <v>4838</v>
      </c>
      <c r="AE20" s="511">
        <f t="shared" si="29"/>
        <v>78198</v>
      </c>
      <c r="AF20" s="315">
        <f t="shared" si="21"/>
        <v>78133</v>
      </c>
      <c r="AG20" s="315">
        <f t="shared" si="21"/>
        <v>65</v>
      </c>
      <c r="AH20" s="316">
        <f t="shared" si="17"/>
        <v>62</v>
      </c>
      <c r="AI20" s="1493">
        <f t="shared" si="17"/>
        <v>50</v>
      </c>
      <c r="AJ20" s="511">
        <f t="shared" si="30"/>
        <v>1561</v>
      </c>
      <c r="AK20" s="315">
        <f t="shared" si="22"/>
        <v>988</v>
      </c>
      <c r="AL20" s="315">
        <f t="shared" si="22"/>
        <v>573</v>
      </c>
      <c r="AM20" s="316">
        <f t="shared" si="17"/>
        <v>4</v>
      </c>
      <c r="AN20" s="1493">
        <f t="shared" si="17"/>
        <v>4</v>
      </c>
      <c r="AO20" s="511">
        <f t="shared" si="31"/>
        <v>96</v>
      </c>
      <c r="AP20" s="315">
        <f t="shared" si="23"/>
        <v>22</v>
      </c>
      <c r="AQ20" s="315">
        <f t="shared" si="23"/>
        <v>74</v>
      </c>
      <c r="AR20" s="710">
        <f t="shared" si="23"/>
        <v>304</v>
      </c>
    </row>
    <row r="21" spans="1:44" ht="17.25">
      <c r="A21" s="1661" t="s">
        <v>45</v>
      </c>
      <c r="B21" s="1663" t="s">
        <v>40</v>
      </c>
      <c r="C21" s="55" t="s">
        <v>46</v>
      </c>
      <c r="D21" s="222">
        <f>SUM(I21,N21,S21,X21,AC21,AH21,AM21)</f>
        <v>30963</v>
      </c>
      <c r="E21" s="223">
        <f>SUM(J21,O21,T21,Y21,AD21,AI21,AN21)</f>
        <v>28796</v>
      </c>
      <c r="F21" s="223">
        <f>SUM(G21:H21)</f>
        <v>881732</v>
      </c>
      <c r="G21" s="223">
        <f t="shared" si="0"/>
        <v>590757</v>
      </c>
      <c r="H21" s="224">
        <f t="shared" si="1"/>
        <v>290975</v>
      </c>
      <c r="I21" s="225">
        <f>SUM(I23,I37,I51,I65,I79,I93,I107,I121,I135,I149,I163,I177,I191,I205,I219,I233,I247)</f>
        <v>2667</v>
      </c>
      <c r="J21" s="226">
        <f>SUM(J23,J37,J51,J65,J79,J93,J107,J121,J135,J149,J163,J177,J191,J205,J219,J233,J247)</f>
        <v>2565</v>
      </c>
      <c r="K21" s="226">
        <f>SUM(K23,K37,K51,K65,K79,K93,K107,K121,K135,K149,K163,K177,K191,K205,K219,K233,K247)</f>
        <v>432077</v>
      </c>
      <c r="L21" s="226">
        <f t="shared" ref="L21:AR22" si="32">SUM(L23,L37,L51,L65,L79,L93,L107,L121,L135,L149,L163,L177,L191,L205,L219,L233,L247)</f>
        <v>227341</v>
      </c>
      <c r="M21" s="227">
        <f t="shared" si="32"/>
        <v>204736</v>
      </c>
      <c r="N21" s="225">
        <f>SUM(N23,N37,N51,N65,N79,N93,N107,N121,N135,N149,N163,N177,N191,N205,N219,N233,N247)</f>
        <v>90</v>
      </c>
      <c r="O21" s="226">
        <f>SUM(O23,O37,O51,O65,O79,O93,O107,O121,O135,O149,O163,O177,O191,O205,O219,O233,O247)</f>
        <v>81</v>
      </c>
      <c r="P21" s="226">
        <f t="shared" si="32"/>
        <v>7238</v>
      </c>
      <c r="Q21" s="226">
        <f t="shared" si="32"/>
        <v>4820</v>
      </c>
      <c r="R21" s="325">
        <f t="shared" si="32"/>
        <v>2418</v>
      </c>
      <c r="S21" s="225">
        <f t="shared" si="32"/>
        <v>781</v>
      </c>
      <c r="T21" s="226">
        <f t="shared" si="32"/>
        <v>738</v>
      </c>
      <c r="U21" s="226">
        <f t="shared" si="32"/>
        <v>24770</v>
      </c>
      <c r="V21" s="226">
        <f t="shared" si="32"/>
        <v>11892</v>
      </c>
      <c r="W21" s="227">
        <f t="shared" si="32"/>
        <v>12878</v>
      </c>
      <c r="X21" s="225">
        <f t="shared" si="32"/>
        <v>874</v>
      </c>
      <c r="Y21" s="226">
        <f t="shared" si="32"/>
        <v>853</v>
      </c>
      <c r="Z21" s="226">
        <f t="shared" si="32"/>
        <v>97072</v>
      </c>
      <c r="AA21" s="226">
        <f t="shared" si="32"/>
        <v>53749</v>
      </c>
      <c r="AB21" s="317">
        <f>SUM(AB23,AB37,AB51,AB65,AB79,AB93,AB107,AB121,AB135,AB149,AB163,AB177,AB191,AB205,AB219,AB233,AB247)</f>
        <v>43323</v>
      </c>
      <c r="AC21" s="225">
        <f>SUM(AC23,AC37,AC51,AC65,AC79,AC93,AC107,AC121,AC135,AC149,AC163,AC177,AC191,AC205,AC219,AC233,AC247)</f>
        <v>25409</v>
      </c>
      <c r="AD21" s="226">
        <f>SUM(AD23,AD37,AD51,AD65,AD79,AD93,AD107,AD121,AD135,AD149,AD163,AD177,AD191,AD205,AD219,AD233,AD247)</f>
        <v>23771</v>
      </c>
      <c r="AE21" s="226">
        <f t="shared" si="32"/>
        <v>274482</v>
      </c>
      <c r="AF21" s="226">
        <f t="shared" si="32"/>
        <v>269713</v>
      </c>
      <c r="AG21" s="317">
        <f t="shared" si="32"/>
        <v>4769</v>
      </c>
      <c r="AH21" s="225">
        <f t="shared" si="32"/>
        <v>558</v>
      </c>
      <c r="AI21" s="226">
        <f t="shared" si="32"/>
        <v>487</v>
      </c>
      <c r="AJ21" s="226">
        <f t="shared" si="32"/>
        <v>41494</v>
      </c>
      <c r="AK21" s="226">
        <f t="shared" si="32"/>
        <v>21715</v>
      </c>
      <c r="AL21" s="317">
        <f t="shared" si="32"/>
        <v>19779</v>
      </c>
      <c r="AM21" s="225">
        <f t="shared" si="32"/>
        <v>584</v>
      </c>
      <c r="AN21" s="226">
        <f t="shared" si="32"/>
        <v>301</v>
      </c>
      <c r="AO21" s="226">
        <f t="shared" si="32"/>
        <v>4599</v>
      </c>
      <c r="AP21" s="226">
        <f t="shared" si="32"/>
        <v>1527</v>
      </c>
      <c r="AQ21" s="317">
        <f t="shared" si="32"/>
        <v>3072</v>
      </c>
      <c r="AR21" s="317">
        <f t="shared" si="32"/>
        <v>34206</v>
      </c>
    </row>
    <row r="22" spans="1:44" ht="18" thickBot="1">
      <c r="A22" s="1666"/>
      <c r="B22" s="1667"/>
      <c r="C22" s="182" t="s">
        <v>47</v>
      </c>
      <c r="D22" s="228">
        <f t="shared" si="24"/>
        <v>22038</v>
      </c>
      <c r="E22" s="1535">
        <f t="shared" si="24"/>
        <v>20578</v>
      </c>
      <c r="F22" s="229">
        <f>SUM(G22:H22)</f>
        <v>757842</v>
      </c>
      <c r="G22" s="229">
        <f t="shared" si="0"/>
        <v>488375</v>
      </c>
      <c r="H22" s="230">
        <f t="shared" si="1"/>
        <v>269467</v>
      </c>
      <c r="I22" s="231">
        <f>SUM(I24,I38,I52,I66,I80,I94,I108,I122,I136,I150,I164,I178,I192,I206,I220,I234,I248)</f>
        <v>2665</v>
      </c>
      <c r="J22" s="232">
        <f>SUM(J24,J38,J52,J66,J80,J94,J108,J122,J136,J150,J164,J178,J192,J206,J220,J234,J248)</f>
        <v>2563</v>
      </c>
      <c r="K22" s="232">
        <f t="shared" ref="K22:AQ22" si="33">SUM(K24,K38,K52,K66,K80,K94,K108,K122,K136,K150,K164,K178,K192,K206,K220,K234,K248)</f>
        <v>418567</v>
      </c>
      <c r="L22" s="232">
        <f t="shared" si="33"/>
        <v>217702</v>
      </c>
      <c r="M22" s="233">
        <f t="shared" si="33"/>
        <v>200865</v>
      </c>
      <c r="N22" s="231">
        <f>SUM(N24,N38,N52,N66,N80,N94,N108,N122,N136,N150,N164,N178,N192,N206,N220,N234,N248)</f>
        <v>90</v>
      </c>
      <c r="O22" s="232">
        <f>SUM(O24,O38,O52,O66,O80,O94,O108,O122,O136,O150,O164,O178,O192,O206,O220,O234,O248)</f>
        <v>81</v>
      </c>
      <c r="P22" s="232">
        <f t="shared" si="33"/>
        <v>7238</v>
      </c>
      <c r="Q22" s="232">
        <f t="shared" si="33"/>
        <v>4820</v>
      </c>
      <c r="R22" s="326">
        <f t="shared" si="33"/>
        <v>2418</v>
      </c>
      <c r="S22" s="231">
        <f t="shared" si="33"/>
        <v>338</v>
      </c>
      <c r="T22" s="232">
        <f t="shared" si="32"/>
        <v>338</v>
      </c>
      <c r="U22" s="232">
        <f t="shared" si="33"/>
        <v>7133</v>
      </c>
      <c r="V22" s="232">
        <f t="shared" si="33"/>
        <v>3937</v>
      </c>
      <c r="W22" s="233">
        <f t="shared" si="33"/>
        <v>3196</v>
      </c>
      <c r="X22" s="231">
        <f>SUM(X24,X38,X52,X66,X80,X94,X108,X122,X136,X150,X164,X178,X192,X206,X220,X234,X248)</f>
        <v>742</v>
      </c>
      <c r="Y22" s="232">
        <f>SUM(Y24,Y38,Y52,Y66,Y80,Y94,Y108,Y122,Y136,Y150,Y164,Y178,Y192,Y206,Y220,Y234,Y248)</f>
        <v>721</v>
      </c>
      <c r="Z22" s="232">
        <f t="shared" si="33"/>
        <v>87971</v>
      </c>
      <c r="AA22" s="232">
        <f t="shared" si="33"/>
        <v>49179</v>
      </c>
      <c r="AB22" s="318">
        <f t="shared" si="33"/>
        <v>38792</v>
      </c>
      <c r="AC22" s="231">
        <f>SUM(AC24,AC38,AC52,AC66,AC80,AC94,AC108,AC122,AC136,AC150,AC164,AC178,AC192,AC206,AC220,AC234,AC248)</f>
        <v>17504</v>
      </c>
      <c r="AD22" s="232">
        <f>SUM(AD24,AD38,AD52,AD66,AD80,AD94,AD108,AD122,AD136,AD150,AD164,AD178,AD192,AD206,AD220,AD234,AD248)</f>
        <v>16284</v>
      </c>
      <c r="AE22" s="232">
        <f t="shared" si="33"/>
        <v>195049</v>
      </c>
      <c r="AF22" s="232">
        <f t="shared" si="33"/>
        <v>192126</v>
      </c>
      <c r="AG22" s="318">
        <f t="shared" si="33"/>
        <v>2923</v>
      </c>
      <c r="AH22" s="231">
        <f t="shared" si="33"/>
        <v>480</v>
      </c>
      <c r="AI22" s="232">
        <f t="shared" si="32"/>
        <v>410</v>
      </c>
      <c r="AJ22" s="232">
        <f t="shared" si="33"/>
        <v>38094</v>
      </c>
      <c r="AK22" s="232">
        <f t="shared" si="33"/>
        <v>19145</v>
      </c>
      <c r="AL22" s="318">
        <f t="shared" si="33"/>
        <v>18949</v>
      </c>
      <c r="AM22" s="231">
        <f t="shared" si="33"/>
        <v>219</v>
      </c>
      <c r="AN22" s="232">
        <f t="shared" si="32"/>
        <v>181</v>
      </c>
      <c r="AO22" s="232">
        <f t="shared" si="33"/>
        <v>3790</v>
      </c>
      <c r="AP22" s="232">
        <f t="shared" si="33"/>
        <v>1466</v>
      </c>
      <c r="AQ22" s="318">
        <f t="shared" si="33"/>
        <v>2324</v>
      </c>
      <c r="AR22" s="318">
        <f t="shared" si="32"/>
        <v>11891</v>
      </c>
    </row>
    <row r="23" spans="1:44" ht="17.25">
      <c r="A23" s="1650" t="s">
        <v>140</v>
      </c>
      <c r="B23" s="1645" t="s">
        <v>69</v>
      </c>
      <c r="C23" s="183" t="s">
        <v>43</v>
      </c>
      <c r="D23" s="234">
        <f>SUM(I23,N23,S23,X23,AC23,AH23,AM23)</f>
        <v>0</v>
      </c>
      <c r="E23" s="323">
        <f>SUM(J23,O23,T23,Y23,AD23,AI23,AN23)</f>
        <v>0</v>
      </c>
      <c r="F23" s="323">
        <f>G23+H23</f>
        <v>0</v>
      </c>
      <c r="G23" s="323">
        <f t="shared" si="0"/>
        <v>0</v>
      </c>
      <c r="H23" s="235">
        <f t="shared" si="1"/>
        <v>0</v>
      </c>
      <c r="I23" s="236">
        <f>SUM(I25,I27,I29,I31,I33,I35)</f>
        <v>0</v>
      </c>
      <c r="J23" s="237">
        <f>SUM(J25,J27,J29,J31,J33,J35)</f>
        <v>0</v>
      </c>
      <c r="K23" s="237">
        <f>L23+M23</f>
        <v>0</v>
      </c>
      <c r="L23" s="237">
        <f t="shared" ref="L23:M24" si="34">SUM(L25,L27,L29,L31,L33,L35)</f>
        <v>0</v>
      </c>
      <c r="M23" s="239">
        <f t="shared" si="34"/>
        <v>0</v>
      </c>
      <c r="N23" s="236">
        <f>SUM(N25,N27,N29,N31,N33,N35)</f>
        <v>0</v>
      </c>
      <c r="O23" s="237">
        <f>SUM(O25,O27,O29,O31,O33,O35)</f>
        <v>0</v>
      </c>
      <c r="P23" s="237">
        <f>Q23+R23</f>
        <v>0</v>
      </c>
      <c r="Q23" s="237">
        <f t="shared" ref="Q23:T24" si="35">SUM(Q25,Q27,Q29,Q31,Q33,Q35)</f>
        <v>0</v>
      </c>
      <c r="R23" s="238">
        <f t="shared" si="35"/>
        <v>0</v>
      </c>
      <c r="S23" s="236">
        <f>SUM(S25,S27,S29,S31,S33,S35)</f>
        <v>0</v>
      </c>
      <c r="T23" s="237">
        <f>SUM(T25,T27,T29,T31,T33,T35)</f>
        <v>0</v>
      </c>
      <c r="U23" s="237">
        <f>V23+W23</f>
        <v>0</v>
      </c>
      <c r="V23" s="237">
        <f t="shared" ref="V23:Y24" si="36">SUM(V25,V27,V29,V31,V33,V35)</f>
        <v>0</v>
      </c>
      <c r="W23" s="239">
        <f t="shared" si="36"/>
        <v>0</v>
      </c>
      <c r="X23" s="236">
        <f t="shared" si="36"/>
        <v>0</v>
      </c>
      <c r="Y23" s="237">
        <f t="shared" si="36"/>
        <v>0</v>
      </c>
      <c r="Z23" s="237">
        <f>AA23+AB23</f>
        <v>0</v>
      </c>
      <c r="AA23" s="237">
        <f t="shared" ref="AA23:AD24" si="37">SUM(AA25,AA27,AA29,AA31,AA33,AA35)</f>
        <v>0</v>
      </c>
      <c r="AB23" s="238">
        <f t="shared" si="37"/>
        <v>0</v>
      </c>
      <c r="AC23" s="236">
        <f t="shared" si="37"/>
        <v>0</v>
      </c>
      <c r="AD23" s="237">
        <f t="shared" si="37"/>
        <v>0</v>
      </c>
      <c r="AE23" s="237">
        <f>AF23+AG23</f>
        <v>0</v>
      </c>
      <c r="AF23" s="237">
        <f t="shared" ref="AF23:AI24" si="38">SUM(AF25,AF27,AF29,AF31,AF33,AF35)</f>
        <v>0</v>
      </c>
      <c r="AG23" s="239">
        <f t="shared" si="38"/>
        <v>0</v>
      </c>
      <c r="AH23" s="236">
        <f t="shared" si="38"/>
        <v>0</v>
      </c>
      <c r="AI23" s="237">
        <f t="shared" si="38"/>
        <v>0</v>
      </c>
      <c r="AJ23" s="237">
        <f>AK23+AL23</f>
        <v>0</v>
      </c>
      <c r="AK23" s="237">
        <f t="shared" ref="AK23:AN24" si="39">SUM(AK25,AK27,AK29,AK31,AK33,AK35)</f>
        <v>0</v>
      </c>
      <c r="AL23" s="238">
        <f t="shared" si="39"/>
        <v>0</v>
      </c>
      <c r="AM23" s="236">
        <f t="shared" si="39"/>
        <v>0</v>
      </c>
      <c r="AN23" s="237">
        <f t="shared" si="39"/>
        <v>0</v>
      </c>
      <c r="AO23" s="237">
        <f>AP23+AQ23</f>
        <v>0</v>
      </c>
      <c r="AP23" s="237">
        <f t="shared" ref="AP23:AR24" si="40">SUM(AP25,AP27,AP29,AP31,AP33,AP35)</f>
        <v>0</v>
      </c>
      <c r="AQ23" s="239">
        <f t="shared" si="40"/>
        <v>0</v>
      </c>
      <c r="AR23" s="368">
        <f t="shared" si="40"/>
        <v>0</v>
      </c>
    </row>
    <row r="24" spans="1:44" ht="17.25">
      <c r="A24" s="1651"/>
      <c r="B24" s="1646"/>
      <c r="C24" s="40" t="s">
        <v>44</v>
      </c>
      <c r="D24" s="240">
        <f>SUM(I24,N24,S24,X24,AC24,AH24,AM24)</f>
        <v>0</v>
      </c>
      <c r="E24" s="216">
        <f>SUM(J24,O24,T24,Y24,AD24,AI24,AN24)</f>
        <v>0</v>
      </c>
      <c r="F24" s="216">
        <f>G24+H24</f>
        <v>0</v>
      </c>
      <c r="G24" s="216">
        <f t="shared" si="0"/>
        <v>0</v>
      </c>
      <c r="H24" s="241">
        <f t="shared" si="1"/>
        <v>0</v>
      </c>
      <c r="I24" s="212">
        <f>SUM(I26,I28,I30,I32,I34,I36)</f>
        <v>0</v>
      </c>
      <c r="J24" s="211">
        <f>SUM(J26,J28,J30,J32,J34,J36)</f>
        <v>0</v>
      </c>
      <c r="K24" s="211">
        <f>L24+M24</f>
        <v>0</v>
      </c>
      <c r="L24" s="211">
        <f t="shared" si="34"/>
        <v>0</v>
      </c>
      <c r="M24" s="213">
        <f t="shared" si="34"/>
        <v>0</v>
      </c>
      <c r="N24" s="212">
        <f>SUM(N26,N28,N30,N32,N34,N36)</f>
        <v>0</v>
      </c>
      <c r="O24" s="211">
        <f>SUM(O26,O28,O30,O32,O34,O36)</f>
        <v>0</v>
      </c>
      <c r="P24" s="211">
        <f>Q24+R24</f>
        <v>0</v>
      </c>
      <c r="Q24" s="211">
        <f t="shared" si="35"/>
        <v>0</v>
      </c>
      <c r="R24" s="217">
        <f t="shared" si="35"/>
        <v>0</v>
      </c>
      <c r="S24" s="212">
        <f t="shared" si="35"/>
        <v>0</v>
      </c>
      <c r="T24" s="211">
        <f t="shared" si="35"/>
        <v>0</v>
      </c>
      <c r="U24" s="211">
        <f>V24+W24</f>
        <v>0</v>
      </c>
      <c r="V24" s="211">
        <f t="shared" si="36"/>
        <v>0</v>
      </c>
      <c r="W24" s="213">
        <f t="shared" si="36"/>
        <v>0</v>
      </c>
      <c r="X24" s="212">
        <f t="shared" si="36"/>
        <v>0</v>
      </c>
      <c r="Y24" s="211">
        <f t="shared" si="36"/>
        <v>0</v>
      </c>
      <c r="Z24" s="211">
        <f>AA24+AB24</f>
        <v>0</v>
      </c>
      <c r="AA24" s="211">
        <f t="shared" si="37"/>
        <v>0</v>
      </c>
      <c r="AB24" s="217">
        <f t="shared" si="37"/>
        <v>0</v>
      </c>
      <c r="AC24" s="212">
        <f t="shared" si="37"/>
        <v>0</v>
      </c>
      <c r="AD24" s="211">
        <f t="shared" si="37"/>
        <v>0</v>
      </c>
      <c r="AE24" s="211">
        <f>AF24+AG24</f>
        <v>0</v>
      </c>
      <c r="AF24" s="211">
        <f t="shared" si="38"/>
        <v>0</v>
      </c>
      <c r="AG24" s="213">
        <f t="shared" si="38"/>
        <v>0</v>
      </c>
      <c r="AH24" s="212">
        <f t="shared" si="38"/>
        <v>0</v>
      </c>
      <c r="AI24" s="211">
        <f t="shared" si="38"/>
        <v>0</v>
      </c>
      <c r="AJ24" s="211">
        <f>AK24+AL24</f>
        <v>0</v>
      </c>
      <c r="AK24" s="211">
        <f t="shared" si="39"/>
        <v>0</v>
      </c>
      <c r="AL24" s="217">
        <f t="shared" si="39"/>
        <v>0</v>
      </c>
      <c r="AM24" s="212">
        <f t="shared" si="39"/>
        <v>0</v>
      </c>
      <c r="AN24" s="211">
        <f t="shared" si="39"/>
        <v>0</v>
      </c>
      <c r="AO24" s="211">
        <f>AP24+AQ24</f>
        <v>0</v>
      </c>
      <c r="AP24" s="211">
        <f>SUM(AP26,AP28,AP30,AP32,AP34,AP36)</f>
        <v>0</v>
      </c>
      <c r="AQ24" s="213">
        <f t="shared" si="40"/>
        <v>0</v>
      </c>
      <c r="AR24" s="369">
        <f t="shared" si="40"/>
        <v>40</v>
      </c>
    </row>
    <row r="25" spans="1:44" ht="17.25">
      <c r="A25" s="1651"/>
      <c r="B25" s="1647" t="s">
        <v>70</v>
      </c>
      <c r="C25" s="184" t="s">
        <v>43</v>
      </c>
      <c r="D25" s="242">
        <f t="shared" ref="D25:E36" si="41">SUM(I25+N25+S25+X25+AC25+AH25+AM25)</f>
        <v>0</v>
      </c>
      <c r="E25" s="259">
        <f t="shared" si="41"/>
        <v>0</v>
      </c>
      <c r="F25" s="259">
        <f>G25+H25</f>
        <v>0</v>
      </c>
      <c r="G25" s="259">
        <f t="shared" ref="G25:H36" si="42">SUM(L25+Q25+V25+AA25+AF25+AK25+AP25)</f>
        <v>0</v>
      </c>
      <c r="H25" s="258">
        <f t="shared" si="42"/>
        <v>0</v>
      </c>
      <c r="I25" s="353"/>
      <c r="J25" s="354"/>
      <c r="K25" s="354"/>
      <c r="L25" s="354"/>
      <c r="M25" s="355"/>
      <c r="N25" s="353"/>
      <c r="O25" s="354"/>
      <c r="P25" s="354"/>
      <c r="Q25" s="354"/>
      <c r="R25" s="355"/>
      <c r="S25" s="243"/>
      <c r="T25" s="244"/>
      <c r="U25" s="244"/>
      <c r="V25" s="244"/>
      <c r="W25" s="245"/>
      <c r="X25" s="243"/>
      <c r="Y25" s="244"/>
      <c r="Z25" s="244"/>
      <c r="AA25" s="244"/>
      <c r="AB25" s="245"/>
      <c r="AC25" s="243"/>
      <c r="AD25" s="244"/>
      <c r="AE25" s="244"/>
      <c r="AF25" s="244"/>
      <c r="AG25" s="245"/>
      <c r="AH25" s="353"/>
      <c r="AI25" s="354"/>
      <c r="AJ25" s="354"/>
      <c r="AK25" s="354"/>
      <c r="AL25" s="355"/>
      <c r="AM25" s="353"/>
      <c r="AN25" s="354"/>
      <c r="AO25" s="354"/>
      <c r="AP25" s="354"/>
      <c r="AQ25" s="355"/>
      <c r="AR25" s="713"/>
    </row>
    <row r="26" spans="1:44" ht="17.25">
      <c r="A26" s="1651"/>
      <c r="B26" s="1646"/>
      <c r="C26" s="40" t="s">
        <v>44</v>
      </c>
      <c r="D26" s="279">
        <f t="shared" si="41"/>
        <v>0</v>
      </c>
      <c r="E26" s="513">
        <f t="shared" si="41"/>
        <v>0</v>
      </c>
      <c r="F26" s="513">
        <f t="shared" ref="F26:F36" si="43">G26+H26</f>
        <v>0</v>
      </c>
      <c r="G26" s="513">
        <f t="shared" si="42"/>
        <v>0</v>
      </c>
      <c r="H26" s="514">
        <f t="shared" si="42"/>
        <v>0</v>
      </c>
      <c r="I26" s="412"/>
      <c r="J26" s="413"/>
      <c r="K26" s="413"/>
      <c r="L26" s="413"/>
      <c r="M26" s="481"/>
      <c r="N26" s="412"/>
      <c r="O26" s="413"/>
      <c r="P26" s="413"/>
      <c r="Q26" s="413"/>
      <c r="R26" s="481"/>
      <c r="S26" s="412"/>
      <c r="T26" s="413"/>
      <c r="U26" s="413"/>
      <c r="V26" s="413"/>
      <c r="W26" s="481"/>
      <c r="X26" s="412"/>
      <c r="Y26" s="413"/>
      <c r="Z26" s="413"/>
      <c r="AA26" s="413"/>
      <c r="AB26" s="481"/>
      <c r="AC26" s="412"/>
      <c r="AD26" s="413"/>
      <c r="AE26" s="413"/>
      <c r="AF26" s="413"/>
      <c r="AG26" s="481"/>
      <c r="AH26" s="412"/>
      <c r="AI26" s="413"/>
      <c r="AJ26" s="413"/>
      <c r="AK26" s="413"/>
      <c r="AL26" s="481"/>
      <c r="AM26" s="412"/>
      <c r="AN26" s="413"/>
      <c r="AO26" s="413"/>
      <c r="AP26" s="413"/>
      <c r="AQ26" s="481"/>
      <c r="AR26" s="714"/>
    </row>
    <row r="27" spans="1:44" ht="17.25">
      <c r="A27" s="1651"/>
      <c r="B27" s="1647" t="s">
        <v>71</v>
      </c>
      <c r="C27" s="184" t="s">
        <v>43</v>
      </c>
      <c r="D27" s="242">
        <f t="shared" si="41"/>
        <v>0</v>
      </c>
      <c r="E27" s="259">
        <f t="shared" si="41"/>
        <v>0</v>
      </c>
      <c r="F27" s="259">
        <f t="shared" si="43"/>
        <v>0</v>
      </c>
      <c r="G27" s="259">
        <f t="shared" si="42"/>
        <v>0</v>
      </c>
      <c r="H27" s="258">
        <f t="shared" si="42"/>
        <v>0</v>
      </c>
      <c r="I27" s="243"/>
      <c r="J27" s="244"/>
      <c r="K27" s="244"/>
      <c r="L27" s="244"/>
      <c r="M27" s="245"/>
      <c r="N27" s="243"/>
      <c r="O27" s="244"/>
      <c r="P27" s="244"/>
      <c r="Q27" s="244"/>
      <c r="R27" s="245"/>
      <c r="S27" s="243"/>
      <c r="T27" s="244"/>
      <c r="U27" s="244"/>
      <c r="V27" s="244"/>
      <c r="W27" s="244"/>
      <c r="X27" s="243"/>
      <c r="Y27" s="244"/>
      <c r="Z27" s="244"/>
      <c r="AA27" s="244"/>
      <c r="AB27" s="245"/>
      <c r="AC27" s="243"/>
      <c r="AD27" s="244"/>
      <c r="AE27" s="244"/>
      <c r="AF27" s="244"/>
      <c r="AG27" s="245"/>
      <c r="AH27" s="243"/>
      <c r="AI27" s="244"/>
      <c r="AJ27" s="244"/>
      <c r="AK27" s="244"/>
      <c r="AL27" s="245"/>
      <c r="AM27" s="243"/>
      <c r="AN27" s="244"/>
      <c r="AO27" s="244"/>
      <c r="AP27" s="244"/>
      <c r="AQ27" s="245"/>
      <c r="AR27" s="713"/>
    </row>
    <row r="28" spans="1:44" ht="17.25">
      <c r="A28" s="1651"/>
      <c r="B28" s="1646"/>
      <c r="C28" s="40" t="s">
        <v>44</v>
      </c>
      <c r="D28" s="279">
        <f t="shared" si="41"/>
        <v>0</v>
      </c>
      <c r="E28" s="513">
        <f t="shared" si="41"/>
        <v>0</v>
      </c>
      <c r="F28" s="513">
        <f t="shared" si="43"/>
        <v>0</v>
      </c>
      <c r="G28" s="513">
        <f t="shared" si="42"/>
        <v>0</v>
      </c>
      <c r="H28" s="514">
        <f t="shared" si="42"/>
        <v>0</v>
      </c>
      <c r="I28" s="412"/>
      <c r="J28" s="413"/>
      <c r="K28" s="413"/>
      <c r="L28" s="413"/>
      <c r="M28" s="481"/>
      <c r="N28" s="412"/>
      <c r="O28" s="413"/>
      <c r="P28" s="413"/>
      <c r="Q28" s="413"/>
      <c r="R28" s="481"/>
      <c r="S28" s="412"/>
      <c r="T28" s="413"/>
      <c r="U28" s="413"/>
      <c r="V28" s="413"/>
      <c r="W28" s="413"/>
      <c r="X28" s="412"/>
      <c r="Y28" s="413"/>
      <c r="Z28" s="413"/>
      <c r="AA28" s="413"/>
      <c r="AB28" s="481"/>
      <c r="AC28" s="412"/>
      <c r="AD28" s="413"/>
      <c r="AE28" s="413"/>
      <c r="AF28" s="413"/>
      <c r="AG28" s="481"/>
      <c r="AH28" s="412"/>
      <c r="AI28" s="413"/>
      <c r="AJ28" s="413"/>
      <c r="AK28" s="413"/>
      <c r="AL28" s="481"/>
      <c r="AM28" s="412"/>
      <c r="AN28" s="413"/>
      <c r="AO28" s="413"/>
      <c r="AP28" s="413"/>
      <c r="AQ28" s="481"/>
      <c r="AR28" s="714"/>
    </row>
    <row r="29" spans="1:44" ht="17.25">
      <c r="A29" s="1651"/>
      <c r="B29" s="1647" t="s">
        <v>72</v>
      </c>
      <c r="C29" s="184" t="s">
        <v>43</v>
      </c>
      <c r="D29" s="242">
        <f t="shared" si="41"/>
        <v>0</v>
      </c>
      <c r="E29" s="259">
        <f t="shared" si="41"/>
        <v>0</v>
      </c>
      <c r="F29" s="259">
        <f t="shared" si="43"/>
        <v>0</v>
      </c>
      <c r="G29" s="259">
        <f t="shared" si="42"/>
        <v>0</v>
      </c>
      <c r="H29" s="258">
        <f t="shared" si="42"/>
        <v>0</v>
      </c>
      <c r="I29" s="243"/>
      <c r="J29" s="244"/>
      <c r="K29" s="244"/>
      <c r="L29" s="244"/>
      <c r="M29" s="245"/>
      <c r="N29" s="243"/>
      <c r="O29" s="244"/>
      <c r="P29" s="244"/>
      <c r="Q29" s="244"/>
      <c r="R29" s="245"/>
      <c r="S29" s="243"/>
      <c r="T29" s="244"/>
      <c r="U29" s="244"/>
      <c r="V29" s="244"/>
      <c r="W29" s="244"/>
      <c r="X29" s="243"/>
      <c r="Y29" s="244"/>
      <c r="Z29" s="244"/>
      <c r="AA29" s="244"/>
      <c r="AB29" s="245"/>
      <c r="AC29" s="243"/>
      <c r="AD29" s="244"/>
      <c r="AE29" s="244"/>
      <c r="AF29" s="244"/>
      <c r="AG29" s="245"/>
      <c r="AH29" s="243"/>
      <c r="AI29" s="244"/>
      <c r="AJ29" s="244"/>
      <c r="AK29" s="244"/>
      <c r="AL29" s="245"/>
      <c r="AM29" s="243"/>
      <c r="AN29" s="244"/>
      <c r="AO29" s="244"/>
      <c r="AP29" s="244"/>
      <c r="AQ29" s="245"/>
      <c r="AR29" s="713"/>
    </row>
    <row r="30" spans="1:44" ht="17.25">
      <c r="A30" s="1651"/>
      <c r="B30" s="1646"/>
      <c r="C30" s="40" t="s">
        <v>44</v>
      </c>
      <c r="D30" s="279">
        <f t="shared" si="41"/>
        <v>0</v>
      </c>
      <c r="E30" s="513">
        <f t="shared" si="41"/>
        <v>0</v>
      </c>
      <c r="F30" s="513">
        <f t="shared" si="43"/>
        <v>0</v>
      </c>
      <c r="G30" s="513">
        <f t="shared" si="42"/>
        <v>0</v>
      </c>
      <c r="H30" s="514">
        <f t="shared" si="42"/>
        <v>0</v>
      </c>
      <c r="I30" s="412"/>
      <c r="J30" s="413"/>
      <c r="K30" s="413"/>
      <c r="L30" s="413"/>
      <c r="M30" s="481"/>
      <c r="N30" s="412"/>
      <c r="O30" s="413"/>
      <c r="P30" s="413"/>
      <c r="Q30" s="413"/>
      <c r="R30" s="481"/>
      <c r="S30" s="412"/>
      <c r="T30" s="413"/>
      <c r="U30" s="413"/>
      <c r="V30" s="413"/>
      <c r="W30" s="413"/>
      <c r="X30" s="412"/>
      <c r="Y30" s="413"/>
      <c r="Z30" s="413"/>
      <c r="AA30" s="413"/>
      <c r="AB30" s="481"/>
      <c r="AC30" s="412"/>
      <c r="AD30" s="413"/>
      <c r="AE30" s="413"/>
      <c r="AF30" s="413"/>
      <c r="AG30" s="481"/>
      <c r="AH30" s="412"/>
      <c r="AI30" s="413"/>
      <c r="AJ30" s="413"/>
      <c r="AK30" s="413"/>
      <c r="AL30" s="481"/>
      <c r="AM30" s="412"/>
      <c r="AN30" s="413"/>
      <c r="AO30" s="413"/>
      <c r="AP30" s="413"/>
      <c r="AQ30" s="481"/>
      <c r="AR30" s="714"/>
    </row>
    <row r="31" spans="1:44" ht="17.25">
      <c r="A31" s="1651"/>
      <c r="B31" s="1647" t="s">
        <v>73</v>
      </c>
      <c r="C31" s="184" t="s">
        <v>43</v>
      </c>
      <c r="D31" s="242">
        <f t="shared" si="41"/>
        <v>0</v>
      </c>
      <c r="E31" s="259">
        <f t="shared" si="41"/>
        <v>0</v>
      </c>
      <c r="F31" s="259">
        <f t="shared" si="43"/>
        <v>0</v>
      </c>
      <c r="G31" s="259">
        <f t="shared" si="42"/>
        <v>0</v>
      </c>
      <c r="H31" s="258">
        <f t="shared" si="42"/>
        <v>0</v>
      </c>
      <c r="I31" s="243"/>
      <c r="J31" s="244"/>
      <c r="K31" s="244"/>
      <c r="L31" s="244"/>
      <c r="M31" s="245"/>
      <c r="N31" s="243"/>
      <c r="O31" s="244"/>
      <c r="P31" s="244"/>
      <c r="Q31" s="244"/>
      <c r="R31" s="245"/>
      <c r="S31" s="243"/>
      <c r="T31" s="244"/>
      <c r="U31" s="244"/>
      <c r="V31" s="244"/>
      <c r="W31" s="244"/>
      <c r="X31" s="243"/>
      <c r="Y31" s="244"/>
      <c r="Z31" s="244"/>
      <c r="AA31" s="244"/>
      <c r="AB31" s="245"/>
      <c r="AC31" s="243"/>
      <c r="AD31" s="244"/>
      <c r="AE31" s="244"/>
      <c r="AF31" s="244"/>
      <c r="AG31" s="245"/>
      <c r="AH31" s="243"/>
      <c r="AI31" s="244"/>
      <c r="AJ31" s="244"/>
      <c r="AK31" s="244"/>
      <c r="AL31" s="245"/>
      <c r="AM31" s="243"/>
      <c r="AN31" s="244"/>
      <c r="AO31" s="244"/>
      <c r="AP31" s="244"/>
      <c r="AQ31" s="245"/>
      <c r="AR31" s="713"/>
    </row>
    <row r="32" spans="1:44" ht="17.25">
      <c r="A32" s="1651"/>
      <c r="B32" s="1646"/>
      <c r="C32" s="40" t="s">
        <v>44</v>
      </c>
      <c r="D32" s="279">
        <f t="shared" si="41"/>
        <v>0</v>
      </c>
      <c r="E32" s="513">
        <f t="shared" si="41"/>
        <v>0</v>
      </c>
      <c r="F32" s="513">
        <f t="shared" si="43"/>
        <v>0</v>
      </c>
      <c r="G32" s="513">
        <f t="shared" si="42"/>
        <v>0</v>
      </c>
      <c r="H32" s="514">
        <f t="shared" si="42"/>
        <v>0</v>
      </c>
      <c r="I32" s="412"/>
      <c r="J32" s="413"/>
      <c r="K32" s="413"/>
      <c r="L32" s="413"/>
      <c r="M32" s="481"/>
      <c r="N32" s="412"/>
      <c r="O32" s="413"/>
      <c r="P32" s="413"/>
      <c r="Q32" s="413"/>
      <c r="R32" s="481"/>
      <c r="S32" s="412"/>
      <c r="T32" s="413"/>
      <c r="U32" s="413"/>
      <c r="V32" s="413"/>
      <c r="W32" s="413"/>
      <c r="X32" s="412"/>
      <c r="Y32" s="413"/>
      <c r="Z32" s="413"/>
      <c r="AA32" s="413"/>
      <c r="AB32" s="481"/>
      <c r="AC32" s="412"/>
      <c r="AD32" s="413"/>
      <c r="AE32" s="413"/>
      <c r="AF32" s="413"/>
      <c r="AG32" s="481"/>
      <c r="AH32" s="412"/>
      <c r="AI32" s="413"/>
      <c r="AJ32" s="413"/>
      <c r="AK32" s="413"/>
      <c r="AL32" s="481"/>
      <c r="AM32" s="412"/>
      <c r="AN32" s="413"/>
      <c r="AO32" s="413"/>
      <c r="AP32" s="413"/>
      <c r="AQ32" s="481"/>
      <c r="AR32" s="714"/>
    </row>
    <row r="33" spans="1:44" ht="17.25">
      <c r="A33" s="1651"/>
      <c r="B33" s="1647" t="s">
        <v>74</v>
      </c>
      <c r="C33" s="44" t="s">
        <v>43</v>
      </c>
      <c r="D33" s="242">
        <f t="shared" si="41"/>
        <v>0</v>
      </c>
      <c r="E33" s="259">
        <f t="shared" si="41"/>
        <v>0</v>
      </c>
      <c r="F33" s="259">
        <f t="shared" si="43"/>
        <v>0</v>
      </c>
      <c r="G33" s="259">
        <f t="shared" si="42"/>
        <v>0</v>
      </c>
      <c r="H33" s="258">
        <f t="shared" si="42"/>
        <v>0</v>
      </c>
      <c r="I33" s="243"/>
      <c r="J33" s="244"/>
      <c r="K33" s="244"/>
      <c r="L33" s="244"/>
      <c r="M33" s="245"/>
      <c r="N33" s="243"/>
      <c r="O33" s="244"/>
      <c r="P33" s="244"/>
      <c r="Q33" s="244"/>
      <c r="R33" s="245"/>
      <c r="S33" s="243"/>
      <c r="T33" s="244"/>
      <c r="U33" s="244"/>
      <c r="V33" s="244"/>
      <c r="W33" s="245"/>
      <c r="X33" s="243"/>
      <c r="Y33" s="244"/>
      <c r="Z33" s="244"/>
      <c r="AA33" s="244"/>
      <c r="AB33" s="245"/>
      <c r="AC33" s="243"/>
      <c r="AD33" s="244"/>
      <c r="AE33" s="244"/>
      <c r="AF33" s="244"/>
      <c r="AG33" s="245"/>
      <c r="AH33" s="243"/>
      <c r="AI33" s="244"/>
      <c r="AJ33" s="244"/>
      <c r="AK33" s="244"/>
      <c r="AL33" s="245"/>
      <c r="AM33" s="243"/>
      <c r="AN33" s="244"/>
      <c r="AO33" s="244"/>
      <c r="AP33" s="244"/>
      <c r="AQ33" s="245"/>
      <c r="AR33" s="713"/>
    </row>
    <row r="34" spans="1:44" ht="17.25">
      <c r="A34" s="1651"/>
      <c r="B34" s="1646"/>
      <c r="C34" s="185" t="s">
        <v>44</v>
      </c>
      <c r="D34" s="279">
        <f t="shared" si="41"/>
        <v>0</v>
      </c>
      <c r="E34" s="513">
        <f t="shared" si="41"/>
        <v>0</v>
      </c>
      <c r="F34" s="513">
        <f t="shared" si="43"/>
        <v>0</v>
      </c>
      <c r="G34" s="513">
        <f t="shared" si="42"/>
        <v>0</v>
      </c>
      <c r="H34" s="514">
        <f t="shared" si="42"/>
        <v>0</v>
      </c>
      <c r="I34" s="412"/>
      <c r="J34" s="413"/>
      <c r="K34" s="413"/>
      <c r="L34" s="413"/>
      <c r="M34" s="481"/>
      <c r="N34" s="412"/>
      <c r="O34" s="413"/>
      <c r="P34" s="413"/>
      <c r="Q34" s="413"/>
      <c r="R34" s="481"/>
      <c r="S34" s="412"/>
      <c r="T34" s="413"/>
      <c r="U34" s="413"/>
      <c r="V34" s="413"/>
      <c r="W34" s="481"/>
      <c r="X34" s="412"/>
      <c r="Y34" s="413"/>
      <c r="Z34" s="413"/>
      <c r="AA34" s="413"/>
      <c r="AB34" s="481"/>
      <c r="AC34" s="412"/>
      <c r="AD34" s="413"/>
      <c r="AE34" s="413"/>
      <c r="AF34" s="413"/>
      <c r="AG34" s="481"/>
      <c r="AH34" s="412"/>
      <c r="AI34" s="413"/>
      <c r="AJ34" s="413"/>
      <c r="AK34" s="413"/>
      <c r="AL34" s="481"/>
      <c r="AM34" s="412"/>
      <c r="AN34" s="413"/>
      <c r="AO34" s="413"/>
      <c r="AP34" s="413"/>
      <c r="AQ34" s="481"/>
      <c r="AR34" s="714"/>
    </row>
    <row r="35" spans="1:44" ht="17.25">
      <c r="A35" s="1651"/>
      <c r="B35" s="1648" t="s">
        <v>75</v>
      </c>
      <c r="C35" s="186" t="s">
        <v>43</v>
      </c>
      <c r="D35" s="242">
        <f t="shared" si="41"/>
        <v>0</v>
      </c>
      <c r="E35" s="259">
        <f t="shared" si="41"/>
        <v>0</v>
      </c>
      <c r="F35" s="259">
        <f t="shared" si="43"/>
        <v>0</v>
      </c>
      <c r="G35" s="259">
        <f t="shared" si="42"/>
        <v>0</v>
      </c>
      <c r="H35" s="258">
        <f t="shared" si="42"/>
        <v>0</v>
      </c>
      <c r="I35" s="243"/>
      <c r="J35" s="244"/>
      <c r="K35" s="244"/>
      <c r="L35" s="244"/>
      <c r="M35" s="245"/>
      <c r="N35" s="243"/>
      <c r="O35" s="244"/>
      <c r="P35" s="244"/>
      <c r="Q35" s="244"/>
      <c r="R35" s="245"/>
      <c r="S35" s="243"/>
      <c r="T35" s="244"/>
      <c r="U35" s="244"/>
      <c r="V35" s="244"/>
      <c r="W35" s="245"/>
      <c r="X35" s="243"/>
      <c r="Y35" s="244"/>
      <c r="Z35" s="244"/>
      <c r="AA35" s="244"/>
      <c r="AB35" s="245"/>
      <c r="AC35" s="243"/>
      <c r="AD35" s="244"/>
      <c r="AE35" s="244"/>
      <c r="AF35" s="244"/>
      <c r="AG35" s="245"/>
      <c r="AH35" s="243"/>
      <c r="AI35" s="244"/>
      <c r="AJ35" s="244"/>
      <c r="AK35" s="244"/>
      <c r="AL35" s="245"/>
      <c r="AM35" s="243"/>
      <c r="AN35" s="244"/>
      <c r="AO35" s="244"/>
      <c r="AP35" s="244"/>
      <c r="AQ35" s="245"/>
      <c r="AR35" s="713"/>
    </row>
    <row r="36" spans="1:44" ht="18" thickBot="1">
      <c r="A36" s="1652"/>
      <c r="B36" s="1649"/>
      <c r="C36" s="45" t="s">
        <v>44</v>
      </c>
      <c r="D36" s="279">
        <f t="shared" si="41"/>
        <v>0</v>
      </c>
      <c r="E36" s="513">
        <f t="shared" si="41"/>
        <v>0</v>
      </c>
      <c r="F36" s="259">
        <f t="shared" si="43"/>
        <v>0</v>
      </c>
      <c r="G36" s="259">
        <f t="shared" si="42"/>
        <v>0</v>
      </c>
      <c r="H36" s="258">
        <f t="shared" si="42"/>
        <v>0</v>
      </c>
      <c r="I36" s="510"/>
      <c r="J36" s="511"/>
      <c r="K36" s="511"/>
      <c r="L36" s="511"/>
      <c r="M36" s="512"/>
      <c r="N36" s="510"/>
      <c r="O36" s="511"/>
      <c r="P36" s="511"/>
      <c r="Q36" s="511"/>
      <c r="R36" s="512"/>
      <c r="S36" s="252"/>
      <c r="T36" s="253"/>
      <c r="U36" s="253"/>
      <c r="V36" s="244"/>
      <c r="W36" s="254"/>
      <c r="X36" s="243"/>
      <c r="Y36" s="244"/>
      <c r="Z36" s="244"/>
      <c r="AA36" s="244"/>
      <c r="AB36" s="245"/>
      <c r="AC36" s="252"/>
      <c r="AD36" s="253"/>
      <c r="AE36" s="253"/>
      <c r="AF36" s="253"/>
      <c r="AG36" s="254"/>
      <c r="AH36" s="412"/>
      <c r="AI36" s="413"/>
      <c r="AJ36" s="413"/>
      <c r="AK36" s="413"/>
      <c r="AL36" s="481"/>
      <c r="AM36" s="412"/>
      <c r="AN36" s="413"/>
      <c r="AO36" s="413"/>
      <c r="AP36" s="413"/>
      <c r="AQ36" s="481"/>
      <c r="AR36" s="715">
        <v>40</v>
      </c>
    </row>
    <row r="37" spans="1:44" ht="17.25">
      <c r="A37" s="1650" t="s">
        <v>141</v>
      </c>
      <c r="B37" s="1645" t="s">
        <v>69</v>
      </c>
      <c r="C37" s="183" t="s">
        <v>43</v>
      </c>
      <c r="D37" s="234">
        <f>SUM(I37,N37,S37,X37,AC37,AH37,AM37)</f>
        <v>186</v>
      </c>
      <c r="E37" s="323">
        <f>SUM(J37,O37,T37,Y37,AD37,AI37,AN37)</f>
        <v>186</v>
      </c>
      <c r="F37" s="323">
        <f>G37+H37</f>
        <v>6120</v>
      </c>
      <c r="G37" s="323">
        <f t="shared" ref="G37:H38" si="44">SUM(L37,Q37,V37,AA37,AF37,AK37,AP37)</f>
        <v>6118</v>
      </c>
      <c r="H37" s="235">
        <f t="shared" si="44"/>
        <v>2</v>
      </c>
      <c r="I37" s="236">
        <f>SUM(I39,I41,I43,I45,I47,I49)</f>
        <v>0</v>
      </c>
      <c r="J37" s="237">
        <f>SUM(J39,J41,J43,J45,J47,J49)</f>
        <v>0</v>
      </c>
      <c r="K37" s="237">
        <f>L37+M37</f>
        <v>0</v>
      </c>
      <c r="L37" s="237">
        <f t="shared" ref="L37:M38" si="45">SUM(L39,L41,L43,L45,L47,L49)</f>
        <v>0</v>
      </c>
      <c r="M37" s="239">
        <f t="shared" si="45"/>
        <v>0</v>
      </c>
      <c r="N37" s="236">
        <f>SUM(N39,N41,N43,N45,N47,N49)</f>
        <v>0</v>
      </c>
      <c r="O37" s="237">
        <f>SUM(O39,O41,O43,O45,O47,O49)</f>
        <v>0</v>
      </c>
      <c r="P37" s="237">
        <f>Q37+R37</f>
        <v>0</v>
      </c>
      <c r="Q37" s="237">
        <f t="shared" ref="Q37:T38" si="46">SUM(Q39,Q41,Q43,Q45,Q47,Q49)</f>
        <v>0</v>
      </c>
      <c r="R37" s="238">
        <f t="shared" si="46"/>
        <v>0</v>
      </c>
      <c r="S37" s="236">
        <f>SUM(S39,S41,S43,S45,S47,S49)</f>
        <v>0</v>
      </c>
      <c r="T37" s="237">
        <f>SUM(T39,T41,T43,T45,T47,T49)</f>
        <v>0</v>
      </c>
      <c r="U37" s="237">
        <f t="shared" ref="U37:U38" si="47">V37+W37</f>
        <v>0</v>
      </c>
      <c r="V37" s="237">
        <f t="shared" ref="V37:Y38" si="48">SUM(V39,V41,V43,V45,V47,V49)</f>
        <v>0</v>
      </c>
      <c r="W37" s="239">
        <f t="shared" si="48"/>
        <v>0</v>
      </c>
      <c r="X37" s="236">
        <f t="shared" si="48"/>
        <v>0</v>
      </c>
      <c r="Y37" s="237">
        <f t="shared" si="48"/>
        <v>0</v>
      </c>
      <c r="Z37" s="237">
        <f>AA37+AB37</f>
        <v>0</v>
      </c>
      <c r="AA37" s="237">
        <f t="shared" ref="AA37:AD38" si="49">SUM(AA39,AA41,AA43,AA45,AA47,AA49)</f>
        <v>0</v>
      </c>
      <c r="AB37" s="238">
        <f t="shared" si="49"/>
        <v>0</v>
      </c>
      <c r="AC37" s="236">
        <f t="shared" si="49"/>
        <v>186</v>
      </c>
      <c r="AD37" s="237">
        <f t="shared" si="49"/>
        <v>186</v>
      </c>
      <c r="AE37" s="237">
        <f>AF37+AG37</f>
        <v>6119</v>
      </c>
      <c r="AF37" s="237">
        <f t="shared" ref="AF37:AI38" si="50">SUM(AF39,AF41,AF43,AF45,AF47,AF49)</f>
        <v>6118</v>
      </c>
      <c r="AG37" s="239">
        <f t="shared" si="50"/>
        <v>1</v>
      </c>
      <c r="AH37" s="236">
        <f t="shared" si="50"/>
        <v>0</v>
      </c>
      <c r="AI37" s="237">
        <f t="shared" si="50"/>
        <v>0</v>
      </c>
      <c r="AJ37" s="237">
        <f>AK37+AL37</f>
        <v>0</v>
      </c>
      <c r="AK37" s="237">
        <f t="shared" ref="AK37:AN38" si="51">SUM(AK39,AK41,AK43,AK45,AK47,AK49)</f>
        <v>0</v>
      </c>
      <c r="AL37" s="238">
        <f t="shared" si="51"/>
        <v>0</v>
      </c>
      <c r="AM37" s="236">
        <f t="shared" si="51"/>
        <v>0</v>
      </c>
      <c r="AN37" s="237">
        <f t="shared" si="51"/>
        <v>0</v>
      </c>
      <c r="AO37" s="237">
        <f>AP37+AQ37</f>
        <v>1</v>
      </c>
      <c r="AP37" s="237">
        <f t="shared" ref="AP37:AR38" si="52">SUM(AP39,AP41,AP43,AP45,AP47,AP49)</f>
        <v>0</v>
      </c>
      <c r="AQ37" s="239">
        <f t="shared" si="52"/>
        <v>1</v>
      </c>
      <c r="AR37" s="368">
        <f t="shared" si="52"/>
        <v>264</v>
      </c>
    </row>
    <row r="38" spans="1:44" ht="17.25">
      <c r="A38" s="1651"/>
      <c r="B38" s="1646"/>
      <c r="C38" s="40" t="s">
        <v>44</v>
      </c>
      <c r="D38" s="240">
        <f>SUM(I38,N38,S38,X38,AC38,AH38,AM38)</f>
        <v>166</v>
      </c>
      <c r="E38" s="216">
        <f>SUM(J38,O38,T38,Y38,AD38,AI38,AN38)</f>
        <v>166</v>
      </c>
      <c r="F38" s="216">
        <f>G38+H38</f>
        <v>5974</v>
      </c>
      <c r="G38" s="216">
        <f t="shared" si="44"/>
        <v>5974</v>
      </c>
      <c r="H38" s="241">
        <f t="shared" si="44"/>
        <v>0</v>
      </c>
      <c r="I38" s="212">
        <f>SUM(I40,I42,I44,I46,I48,I50)</f>
        <v>0</v>
      </c>
      <c r="J38" s="211">
        <f>SUM(J40,J42,J44,J46,J48,J50)</f>
        <v>0</v>
      </c>
      <c r="K38" s="211">
        <f>L38+M38</f>
        <v>0</v>
      </c>
      <c r="L38" s="211">
        <f t="shared" si="45"/>
        <v>0</v>
      </c>
      <c r="M38" s="213">
        <f t="shared" si="45"/>
        <v>0</v>
      </c>
      <c r="N38" s="212">
        <f>SUM(N40,N42,N44,N46,N48,N50)</f>
        <v>0</v>
      </c>
      <c r="O38" s="211">
        <f>SUM(O40,O42,O44,O46,O48,O50)</f>
        <v>0</v>
      </c>
      <c r="P38" s="211">
        <f>Q38+R38</f>
        <v>0</v>
      </c>
      <c r="Q38" s="211">
        <f t="shared" si="46"/>
        <v>0</v>
      </c>
      <c r="R38" s="217">
        <f>SUM(R40,R42,R44,R46,R48,R50)</f>
        <v>0</v>
      </c>
      <c r="S38" s="212">
        <f t="shared" si="46"/>
        <v>0</v>
      </c>
      <c r="T38" s="211">
        <f t="shared" si="46"/>
        <v>0</v>
      </c>
      <c r="U38" s="211">
        <f t="shared" si="47"/>
        <v>0</v>
      </c>
      <c r="V38" s="211">
        <f t="shared" si="48"/>
        <v>0</v>
      </c>
      <c r="W38" s="213">
        <f t="shared" si="48"/>
        <v>0</v>
      </c>
      <c r="X38" s="212">
        <f t="shared" si="48"/>
        <v>0</v>
      </c>
      <c r="Y38" s="211">
        <f t="shared" si="48"/>
        <v>0</v>
      </c>
      <c r="Z38" s="211">
        <f>AA38+AB38</f>
        <v>0</v>
      </c>
      <c r="AA38" s="211">
        <f t="shared" si="49"/>
        <v>0</v>
      </c>
      <c r="AB38" s="217">
        <f t="shared" si="49"/>
        <v>0</v>
      </c>
      <c r="AC38" s="212">
        <f t="shared" si="49"/>
        <v>166</v>
      </c>
      <c r="AD38" s="211">
        <f t="shared" si="49"/>
        <v>166</v>
      </c>
      <c r="AE38" s="211">
        <f>AF38+AG38</f>
        <v>5974</v>
      </c>
      <c r="AF38" s="211">
        <f t="shared" si="50"/>
        <v>5974</v>
      </c>
      <c r="AG38" s="213">
        <f t="shared" si="50"/>
        <v>0</v>
      </c>
      <c r="AH38" s="212">
        <f t="shared" si="50"/>
        <v>0</v>
      </c>
      <c r="AI38" s="211">
        <f t="shared" si="50"/>
        <v>0</v>
      </c>
      <c r="AJ38" s="211">
        <f>AK38+AL38</f>
        <v>0</v>
      </c>
      <c r="AK38" s="211">
        <f t="shared" si="51"/>
        <v>0</v>
      </c>
      <c r="AL38" s="217">
        <f t="shared" si="51"/>
        <v>0</v>
      </c>
      <c r="AM38" s="212">
        <f t="shared" si="51"/>
        <v>0</v>
      </c>
      <c r="AN38" s="211">
        <f t="shared" si="51"/>
        <v>0</v>
      </c>
      <c r="AO38" s="211">
        <f>AP38+AQ38</f>
        <v>0</v>
      </c>
      <c r="AP38" s="211">
        <f t="shared" si="52"/>
        <v>0</v>
      </c>
      <c r="AQ38" s="213">
        <f t="shared" si="52"/>
        <v>0</v>
      </c>
      <c r="AR38" s="369">
        <f t="shared" si="52"/>
        <v>264</v>
      </c>
    </row>
    <row r="39" spans="1:44" ht="23.25" customHeight="1">
      <c r="A39" s="1651"/>
      <c r="B39" s="1647" t="s">
        <v>70</v>
      </c>
      <c r="C39" s="189" t="s">
        <v>43</v>
      </c>
      <c r="D39" s="324">
        <f t="shared" ref="D39:E42" si="53">SUM(I39+N39+S39+X39+AC39+AH39+AM39)</f>
        <v>0</v>
      </c>
      <c r="E39" s="535">
        <f t="shared" si="53"/>
        <v>0</v>
      </c>
      <c r="F39" s="259">
        <f>G39+H39</f>
        <v>0</v>
      </c>
      <c r="G39" s="259">
        <f t="shared" ref="G39:H50" si="54">SUM(L39+Q39+V39+AA39+AF39+AK39+AP39)</f>
        <v>0</v>
      </c>
      <c r="H39" s="258">
        <f t="shared" si="54"/>
        <v>0</v>
      </c>
      <c r="I39" s="372"/>
      <c r="J39" s="373"/>
      <c r="K39" s="373"/>
      <c r="L39" s="373"/>
      <c r="M39" s="374"/>
      <c r="N39" s="372"/>
      <c r="O39" s="373"/>
      <c r="P39" s="373"/>
      <c r="Q39" s="373"/>
      <c r="R39" s="374"/>
      <c r="S39" s="372"/>
      <c r="T39" s="373"/>
      <c r="U39" s="373"/>
      <c r="V39" s="373"/>
      <c r="W39" s="374"/>
      <c r="X39" s="372"/>
      <c r="Y39" s="373"/>
      <c r="Z39" s="373"/>
      <c r="AA39" s="373"/>
      <c r="AB39" s="374"/>
      <c r="AC39" s="372"/>
      <c r="AD39" s="373"/>
      <c r="AE39" s="373"/>
      <c r="AF39" s="373"/>
      <c r="AG39" s="374"/>
      <c r="AH39" s="478"/>
      <c r="AI39" s="479"/>
      <c r="AJ39" s="479"/>
      <c r="AK39" s="479"/>
      <c r="AL39" s="480"/>
      <c r="AM39" s="372"/>
      <c r="AN39" s="373"/>
      <c r="AO39" s="373"/>
      <c r="AP39" s="373"/>
      <c r="AQ39" s="375"/>
      <c r="AR39" s="370"/>
    </row>
    <row r="40" spans="1:44" ht="21.75" customHeight="1">
      <c r="A40" s="1651"/>
      <c r="B40" s="1646"/>
      <c r="C40" s="188" t="s">
        <v>44</v>
      </c>
      <c r="D40" s="279">
        <f t="shared" si="53"/>
        <v>0</v>
      </c>
      <c r="E40" s="513">
        <f t="shared" si="53"/>
        <v>0</v>
      </c>
      <c r="F40" s="513">
        <f t="shared" ref="F40:F50" si="55">G40+H40</f>
        <v>0</v>
      </c>
      <c r="G40" s="513">
        <f t="shared" si="54"/>
        <v>0</v>
      </c>
      <c r="H40" s="514">
        <f t="shared" si="54"/>
        <v>0</v>
      </c>
      <c r="I40" s="515"/>
      <c r="J40" s="516"/>
      <c r="K40" s="516"/>
      <c r="L40" s="516"/>
      <c r="M40" s="517"/>
      <c r="N40" s="515"/>
      <c r="O40" s="516"/>
      <c r="P40" s="516"/>
      <c r="Q40" s="516"/>
      <c r="R40" s="517"/>
      <c r="S40" s="515"/>
      <c r="T40" s="516"/>
      <c r="U40" s="516"/>
      <c r="V40" s="516"/>
      <c r="W40" s="517"/>
      <c r="X40" s="515"/>
      <c r="Y40" s="516"/>
      <c r="Z40" s="516"/>
      <c r="AA40" s="516"/>
      <c r="AB40" s="517"/>
      <c r="AC40" s="515"/>
      <c r="AD40" s="516"/>
      <c r="AE40" s="516"/>
      <c r="AF40" s="516"/>
      <c r="AG40" s="517"/>
      <c r="AH40" s="515"/>
      <c r="AI40" s="516"/>
      <c r="AJ40" s="516"/>
      <c r="AK40" s="516"/>
      <c r="AL40" s="517"/>
      <c r="AM40" s="515"/>
      <c r="AN40" s="516"/>
      <c r="AO40" s="516"/>
      <c r="AP40" s="516"/>
      <c r="AQ40" s="518"/>
      <c r="AR40" s="519"/>
    </row>
    <row r="41" spans="1:44" ht="21.75" customHeight="1">
      <c r="A41" s="1651"/>
      <c r="B41" s="1647" t="s">
        <v>71</v>
      </c>
      <c r="C41" s="189" t="s">
        <v>43</v>
      </c>
      <c r="D41" s="242">
        <f t="shared" si="53"/>
        <v>18</v>
      </c>
      <c r="E41" s="259">
        <f t="shared" si="53"/>
        <v>18</v>
      </c>
      <c r="F41" s="259">
        <f t="shared" si="55"/>
        <v>558</v>
      </c>
      <c r="G41" s="259">
        <f t="shared" si="54"/>
        <v>558</v>
      </c>
      <c r="H41" s="258">
        <f t="shared" si="54"/>
        <v>0</v>
      </c>
      <c r="I41" s="372"/>
      <c r="J41" s="373"/>
      <c r="K41" s="373"/>
      <c r="L41" s="373"/>
      <c r="M41" s="374"/>
      <c r="N41" s="372"/>
      <c r="O41" s="373"/>
      <c r="P41" s="373"/>
      <c r="Q41" s="373"/>
      <c r="R41" s="374"/>
      <c r="S41" s="372"/>
      <c r="T41" s="373"/>
      <c r="U41" s="373"/>
      <c r="V41" s="373"/>
      <c r="W41" s="374"/>
      <c r="X41" s="372"/>
      <c r="Y41" s="373"/>
      <c r="Z41" s="373"/>
      <c r="AA41" s="373"/>
      <c r="AB41" s="374"/>
      <c r="AC41" s="372">
        <v>18</v>
      </c>
      <c r="AD41" s="373">
        <v>18</v>
      </c>
      <c r="AE41" s="373">
        <v>558</v>
      </c>
      <c r="AF41" s="373">
        <v>558</v>
      </c>
      <c r="AG41" s="374"/>
      <c r="AH41" s="372"/>
      <c r="AI41" s="373"/>
      <c r="AJ41" s="373"/>
      <c r="AK41" s="373"/>
      <c r="AL41" s="374"/>
      <c r="AM41" s="372"/>
      <c r="AN41" s="373"/>
      <c r="AO41" s="373"/>
      <c r="AP41" s="373"/>
      <c r="AQ41" s="375"/>
      <c r="AR41" s="370"/>
    </row>
    <row r="42" spans="1:44" ht="21.75" customHeight="1">
      <c r="A42" s="1651"/>
      <c r="B42" s="1646"/>
      <c r="C42" s="188" t="s">
        <v>44</v>
      </c>
      <c r="D42" s="279">
        <f t="shared" si="53"/>
        <v>12</v>
      </c>
      <c r="E42" s="513">
        <f t="shared" si="53"/>
        <v>12</v>
      </c>
      <c r="F42" s="513">
        <f t="shared" si="55"/>
        <v>558</v>
      </c>
      <c r="G42" s="513">
        <f t="shared" si="54"/>
        <v>558</v>
      </c>
      <c r="H42" s="514">
        <f t="shared" si="54"/>
        <v>0</v>
      </c>
      <c r="I42" s="515"/>
      <c r="J42" s="516"/>
      <c r="K42" s="516"/>
      <c r="L42" s="516"/>
      <c r="M42" s="517"/>
      <c r="N42" s="515"/>
      <c r="O42" s="516"/>
      <c r="P42" s="516"/>
      <c r="Q42" s="516"/>
      <c r="R42" s="517"/>
      <c r="S42" s="515"/>
      <c r="T42" s="516"/>
      <c r="U42" s="516"/>
      <c r="V42" s="516"/>
      <c r="W42" s="517"/>
      <c r="X42" s="515"/>
      <c r="Y42" s="516"/>
      <c r="Z42" s="516"/>
      <c r="AA42" s="516"/>
      <c r="AB42" s="517"/>
      <c r="AC42" s="515">
        <v>12</v>
      </c>
      <c r="AD42" s="516">
        <v>12</v>
      </c>
      <c r="AE42" s="516">
        <v>558</v>
      </c>
      <c r="AF42" s="516">
        <v>558</v>
      </c>
      <c r="AG42" s="517"/>
      <c r="AH42" s="515"/>
      <c r="AI42" s="516"/>
      <c r="AJ42" s="516"/>
      <c r="AK42" s="516"/>
      <c r="AL42" s="517"/>
      <c r="AM42" s="515"/>
      <c r="AN42" s="516"/>
      <c r="AO42" s="516"/>
      <c r="AP42" s="516"/>
      <c r="AQ42" s="518"/>
      <c r="AR42" s="519"/>
    </row>
    <row r="43" spans="1:44" ht="21.75" customHeight="1">
      <c r="A43" s="1651"/>
      <c r="B43" s="1647" t="s">
        <v>72</v>
      </c>
      <c r="C43" s="189" t="s">
        <v>43</v>
      </c>
      <c r="D43" s="242">
        <f t="shared" ref="D43:E50" si="56">SUM(I43+N43+S43+X43+AC43+AH43+AM43)</f>
        <v>0</v>
      </c>
      <c r="E43" s="259">
        <f t="shared" si="56"/>
        <v>0</v>
      </c>
      <c r="F43" s="259">
        <f t="shared" si="55"/>
        <v>0</v>
      </c>
      <c r="G43" s="259">
        <f t="shared" si="54"/>
        <v>0</v>
      </c>
      <c r="H43" s="258">
        <f t="shared" si="54"/>
        <v>0</v>
      </c>
      <c r="I43" s="372"/>
      <c r="J43" s="373"/>
      <c r="K43" s="373"/>
      <c r="L43" s="373"/>
      <c r="M43" s="374"/>
      <c r="N43" s="372"/>
      <c r="O43" s="373"/>
      <c r="P43" s="373"/>
      <c r="Q43" s="373"/>
      <c r="R43" s="374"/>
      <c r="S43" s="372"/>
      <c r="T43" s="373"/>
      <c r="U43" s="373"/>
      <c r="V43" s="373"/>
      <c r="W43" s="374"/>
      <c r="X43" s="372"/>
      <c r="Y43" s="373"/>
      <c r="Z43" s="373"/>
      <c r="AA43" s="373"/>
      <c r="AB43" s="374"/>
      <c r="AC43" s="372"/>
      <c r="AD43" s="373"/>
      <c r="AE43" s="373"/>
      <c r="AF43" s="373"/>
      <c r="AG43" s="374"/>
      <c r="AH43" s="372"/>
      <c r="AI43" s="373"/>
      <c r="AJ43" s="373"/>
      <c r="AK43" s="373"/>
      <c r="AL43" s="374"/>
      <c r="AM43" s="372"/>
      <c r="AN43" s="373"/>
      <c r="AO43" s="373"/>
      <c r="AP43" s="373"/>
      <c r="AQ43" s="375"/>
      <c r="AR43" s="370"/>
    </row>
    <row r="44" spans="1:44" ht="21.75" customHeight="1">
      <c r="A44" s="1651"/>
      <c r="B44" s="1646"/>
      <c r="C44" s="188" t="s">
        <v>44</v>
      </c>
      <c r="D44" s="279">
        <f t="shared" si="56"/>
        <v>0</v>
      </c>
      <c r="E44" s="513">
        <f t="shared" si="56"/>
        <v>0</v>
      </c>
      <c r="F44" s="513">
        <f t="shared" si="55"/>
        <v>0</v>
      </c>
      <c r="G44" s="513">
        <f t="shared" si="54"/>
        <v>0</v>
      </c>
      <c r="H44" s="514">
        <f t="shared" si="54"/>
        <v>0</v>
      </c>
      <c r="I44" s="515"/>
      <c r="J44" s="516"/>
      <c r="K44" s="516"/>
      <c r="L44" s="516"/>
      <c r="M44" s="517"/>
      <c r="N44" s="515"/>
      <c r="O44" s="516"/>
      <c r="P44" s="516"/>
      <c r="Q44" s="516"/>
      <c r="R44" s="517"/>
      <c r="S44" s="515"/>
      <c r="T44" s="516"/>
      <c r="U44" s="516"/>
      <c r="V44" s="516"/>
      <c r="W44" s="517"/>
      <c r="X44" s="515"/>
      <c r="Y44" s="516"/>
      <c r="Z44" s="516"/>
      <c r="AA44" s="516"/>
      <c r="AB44" s="517"/>
      <c r="AC44" s="515"/>
      <c r="AD44" s="516"/>
      <c r="AE44" s="516"/>
      <c r="AF44" s="516"/>
      <c r="AG44" s="517"/>
      <c r="AH44" s="515"/>
      <c r="AI44" s="516"/>
      <c r="AJ44" s="516"/>
      <c r="AK44" s="516"/>
      <c r="AL44" s="517"/>
      <c r="AM44" s="515"/>
      <c r="AN44" s="516"/>
      <c r="AO44" s="516"/>
      <c r="AP44" s="516"/>
      <c r="AQ44" s="518"/>
      <c r="AR44" s="519"/>
    </row>
    <row r="45" spans="1:44" ht="21.75" customHeight="1">
      <c r="A45" s="1651"/>
      <c r="B45" s="1647" t="s">
        <v>73</v>
      </c>
      <c r="C45" s="189" t="s">
        <v>43</v>
      </c>
      <c r="D45" s="242">
        <f t="shared" si="56"/>
        <v>0</v>
      </c>
      <c r="E45" s="259">
        <f t="shared" si="56"/>
        <v>0</v>
      </c>
      <c r="F45" s="259">
        <f t="shared" si="55"/>
        <v>0</v>
      </c>
      <c r="G45" s="259">
        <f t="shared" si="54"/>
        <v>0</v>
      </c>
      <c r="H45" s="258">
        <f t="shared" si="54"/>
        <v>0</v>
      </c>
      <c r="I45" s="372"/>
      <c r="J45" s="373"/>
      <c r="K45" s="373"/>
      <c r="L45" s="373"/>
      <c r="M45" s="374"/>
      <c r="N45" s="372"/>
      <c r="O45" s="373"/>
      <c r="P45" s="373"/>
      <c r="Q45" s="373"/>
      <c r="R45" s="374"/>
      <c r="S45" s="372"/>
      <c r="T45" s="373"/>
      <c r="U45" s="373"/>
      <c r="V45" s="373"/>
      <c r="W45" s="374"/>
      <c r="X45" s="372"/>
      <c r="Y45" s="373"/>
      <c r="Z45" s="373"/>
      <c r="AA45" s="373"/>
      <c r="AB45" s="374"/>
      <c r="AC45" s="372"/>
      <c r="AD45" s="373"/>
      <c r="AE45" s="373"/>
      <c r="AF45" s="373"/>
      <c r="AG45" s="374"/>
      <c r="AH45" s="372"/>
      <c r="AI45" s="373"/>
      <c r="AJ45" s="373"/>
      <c r="AK45" s="373"/>
      <c r="AL45" s="374"/>
      <c r="AM45" s="372"/>
      <c r="AN45" s="373"/>
      <c r="AO45" s="373"/>
      <c r="AP45" s="373"/>
      <c r="AQ45" s="375"/>
      <c r="AR45" s="370"/>
    </row>
    <row r="46" spans="1:44" ht="21.75" customHeight="1">
      <c r="A46" s="1651"/>
      <c r="B46" s="1646"/>
      <c r="C46" s="188" t="s">
        <v>44</v>
      </c>
      <c r="D46" s="279">
        <f t="shared" si="56"/>
        <v>0</v>
      </c>
      <c r="E46" s="513">
        <f t="shared" si="56"/>
        <v>0</v>
      </c>
      <c r="F46" s="513">
        <f t="shared" si="55"/>
        <v>0</v>
      </c>
      <c r="G46" s="513">
        <f t="shared" si="54"/>
        <v>0</v>
      </c>
      <c r="H46" s="514">
        <f t="shared" si="54"/>
        <v>0</v>
      </c>
      <c r="I46" s="515"/>
      <c r="J46" s="516"/>
      <c r="K46" s="516"/>
      <c r="L46" s="516"/>
      <c r="M46" s="517"/>
      <c r="N46" s="515"/>
      <c r="O46" s="516"/>
      <c r="P46" s="516"/>
      <c r="Q46" s="516"/>
      <c r="R46" s="517"/>
      <c r="S46" s="515"/>
      <c r="T46" s="516"/>
      <c r="U46" s="516"/>
      <c r="V46" s="516"/>
      <c r="W46" s="517"/>
      <c r="X46" s="515"/>
      <c r="Y46" s="516"/>
      <c r="Z46" s="516"/>
      <c r="AA46" s="516"/>
      <c r="AB46" s="517"/>
      <c r="AC46" s="515"/>
      <c r="AD46" s="516"/>
      <c r="AE46" s="516"/>
      <c r="AF46" s="516"/>
      <c r="AG46" s="517"/>
      <c r="AH46" s="515"/>
      <c r="AI46" s="516"/>
      <c r="AJ46" s="516"/>
      <c r="AK46" s="516"/>
      <c r="AL46" s="517"/>
      <c r="AM46" s="515"/>
      <c r="AN46" s="516"/>
      <c r="AO46" s="516"/>
      <c r="AP46" s="516"/>
      <c r="AQ46" s="518"/>
      <c r="AR46" s="519"/>
    </row>
    <row r="47" spans="1:44" ht="21.75" customHeight="1">
      <c r="A47" s="1651"/>
      <c r="B47" s="1647" t="s">
        <v>74</v>
      </c>
      <c r="C47" s="190" t="s">
        <v>43</v>
      </c>
      <c r="D47" s="242">
        <f t="shared" si="56"/>
        <v>5</v>
      </c>
      <c r="E47" s="259">
        <f t="shared" si="56"/>
        <v>5</v>
      </c>
      <c r="F47" s="259">
        <f t="shared" si="55"/>
        <v>290</v>
      </c>
      <c r="G47" s="259">
        <f t="shared" si="54"/>
        <v>290</v>
      </c>
      <c r="H47" s="258">
        <f t="shared" si="54"/>
        <v>0</v>
      </c>
      <c r="I47" s="372"/>
      <c r="J47" s="373"/>
      <c r="K47" s="373"/>
      <c r="L47" s="373"/>
      <c r="M47" s="374"/>
      <c r="N47" s="372"/>
      <c r="O47" s="373"/>
      <c r="P47" s="373"/>
      <c r="Q47" s="373"/>
      <c r="R47" s="374"/>
      <c r="S47" s="372"/>
      <c r="T47" s="373"/>
      <c r="U47" s="373"/>
      <c r="V47" s="373"/>
      <c r="W47" s="374"/>
      <c r="X47" s="372"/>
      <c r="Y47" s="373"/>
      <c r="Z47" s="373"/>
      <c r="AA47" s="373"/>
      <c r="AB47" s="374"/>
      <c r="AC47" s="372">
        <v>5</v>
      </c>
      <c r="AD47" s="373">
        <v>5</v>
      </c>
      <c r="AE47" s="373">
        <v>290</v>
      </c>
      <c r="AF47" s="373">
        <v>290</v>
      </c>
      <c r="AG47" s="374"/>
      <c r="AH47" s="372"/>
      <c r="AI47" s="373"/>
      <c r="AJ47" s="373"/>
      <c r="AK47" s="373"/>
      <c r="AL47" s="374"/>
      <c r="AM47" s="372"/>
      <c r="AN47" s="373"/>
      <c r="AO47" s="373"/>
      <c r="AP47" s="373"/>
      <c r="AQ47" s="375"/>
      <c r="AR47" s="370"/>
    </row>
    <row r="48" spans="1:44" ht="21.75" customHeight="1">
      <c r="A48" s="1651"/>
      <c r="B48" s="1646"/>
      <c r="C48" s="191" t="s">
        <v>44</v>
      </c>
      <c r="D48" s="279">
        <f t="shared" si="56"/>
        <v>5</v>
      </c>
      <c r="E48" s="513">
        <f t="shared" si="56"/>
        <v>5</v>
      </c>
      <c r="F48" s="513">
        <f t="shared" si="55"/>
        <v>282</v>
      </c>
      <c r="G48" s="513">
        <f t="shared" si="54"/>
        <v>282</v>
      </c>
      <c r="H48" s="514">
        <f t="shared" si="54"/>
        <v>0</v>
      </c>
      <c r="I48" s="515"/>
      <c r="J48" s="516"/>
      <c r="K48" s="516"/>
      <c r="L48" s="516"/>
      <c r="M48" s="517"/>
      <c r="N48" s="515"/>
      <c r="O48" s="516"/>
      <c r="P48" s="516"/>
      <c r="Q48" s="516"/>
      <c r="R48" s="517"/>
      <c r="S48" s="515"/>
      <c r="T48" s="516"/>
      <c r="U48" s="516"/>
      <c r="V48" s="516"/>
      <c r="W48" s="517"/>
      <c r="X48" s="515"/>
      <c r="Y48" s="516"/>
      <c r="Z48" s="516"/>
      <c r="AA48" s="516"/>
      <c r="AB48" s="517"/>
      <c r="AC48" s="515">
        <v>5</v>
      </c>
      <c r="AD48" s="516">
        <v>5</v>
      </c>
      <c r="AE48" s="516">
        <v>282</v>
      </c>
      <c r="AF48" s="516">
        <v>282</v>
      </c>
      <c r="AG48" s="517"/>
      <c r="AH48" s="515"/>
      <c r="AI48" s="516"/>
      <c r="AJ48" s="516"/>
      <c r="AK48" s="516"/>
      <c r="AL48" s="517"/>
      <c r="AM48" s="515"/>
      <c r="AN48" s="516"/>
      <c r="AO48" s="516"/>
      <c r="AP48" s="516"/>
      <c r="AQ48" s="518"/>
      <c r="AR48" s="519"/>
    </row>
    <row r="49" spans="1:44" ht="21.75" customHeight="1">
      <c r="A49" s="1651"/>
      <c r="B49" s="1648" t="s">
        <v>75</v>
      </c>
      <c r="C49" s="192" t="s">
        <v>43</v>
      </c>
      <c r="D49" s="242">
        <f t="shared" si="56"/>
        <v>163</v>
      </c>
      <c r="E49" s="259">
        <f t="shared" si="56"/>
        <v>163</v>
      </c>
      <c r="F49" s="259">
        <f t="shared" si="55"/>
        <v>5272</v>
      </c>
      <c r="G49" s="259">
        <f t="shared" si="54"/>
        <v>5270</v>
      </c>
      <c r="H49" s="258">
        <f t="shared" si="54"/>
        <v>2</v>
      </c>
      <c r="I49" s="372"/>
      <c r="J49" s="373"/>
      <c r="K49" s="373"/>
      <c r="L49" s="373"/>
      <c r="M49" s="374"/>
      <c r="N49" s="372"/>
      <c r="O49" s="373"/>
      <c r="P49" s="373"/>
      <c r="Q49" s="373"/>
      <c r="R49" s="374"/>
      <c r="S49" s="372"/>
      <c r="T49" s="373"/>
      <c r="U49" s="373"/>
      <c r="V49" s="373"/>
      <c r="W49" s="374"/>
      <c r="X49" s="372"/>
      <c r="Y49" s="373"/>
      <c r="Z49" s="373"/>
      <c r="AA49" s="373"/>
      <c r="AB49" s="374"/>
      <c r="AC49" s="1561">
        <v>163</v>
      </c>
      <c r="AD49" s="1562">
        <v>163</v>
      </c>
      <c r="AE49" s="1562">
        <v>5271</v>
      </c>
      <c r="AF49" s="1562">
        <v>5270</v>
      </c>
      <c r="AG49" s="374">
        <v>1</v>
      </c>
      <c r="AH49" s="372"/>
      <c r="AI49" s="373"/>
      <c r="AJ49" s="373"/>
      <c r="AK49" s="373"/>
      <c r="AL49" s="374"/>
      <c r="AM49" s="372"/>
      <c r="AN49" s="373"/>
      <c r="AO49" s="373">
        <v>1</v>
      </c>
      <c r="AP49" s="373"/>
      <c r="AQ49" s="375">
        <v>1</v>
      </c>
      <c r="AR49" s="1450">
        <v>264</v>
      </c>
    </row>
    <row r="50" spans="1:44" ht="21.75" customHeight="1" thickBot="1">
      <c r="A50" s="1652"/>
      <c r="B50" s="1649"/>
      <c r="C50" s="193" t="s">
        <v>44</v>
      </c>
      <c r="D50" s="279">
        <f t="shared" si="56"/>
        <v>149</v>
      </c>
      <c r="E50" s="513">
        <f t="shared" si="56"/>
        <v>149</v>
      </c>
      <c r="F50" s="259">
        <f t="shared" si="55"/>
        <v>5134</v>
      </c>
      <c r="G50" s="259">
        <f t="shared" si="54"/>
        <v>5134</v>
      </c>
      <c r="H50" s="258">
        <f t="shared" si="54"/>
        <v>0</v>
      </c>
      <c r="I50" s="372"/>
      <c r="J50" s="373"/>
      <c r="K50" s="373"/>
      <c r="L50" s="373"/>
      <c r="M50" s="374"/>
      <c r="N50" s="372"/>
      <c r="O50" s="373"/>
      <c r="P50" s="373"/>
      <c r="Q50" s="373"/>
      <c r="R50" s="374"/>
      <c r="S50" s="376"/>
      <c r="T50" s="377"/>
      <c r="U50" s="377"/>
      <c r="V50" s="377"/>
      <c r="W50" s="378"/>
      <c r="X50" s="379"/>
      <c r="Y50" s="380"/>
      <c r="Z50" s="380"/>
      <c r="AA50" s="380"/>
      <c r="AB50" s="381"/>
      <c r="AC50" s="1563">
        <v>149</v>
      </c>
      <c r="AD50" s="1564">
        <v>149</v>
      </c>
      <c r="AE50" s="1564">
        <v>5134</v>
      </c>
      <c r="AF50" s="1564">
        <v>5134</v>
      </c>
      <c r="AG50" s="381"/>
      <c r="AH50" s="379"/>
      <c r="AI50" s="380"/>
      <c r="AJ50" s="380"/>
      <c r="AK50" s="380"/>
      <c r="AL50" s="381"/>
      <c r="AM50" s="379"/>
      <c r="AN50" s="380"/>
      <c r="AO50" s="380"/>
      <c r="AP50" s="380"/>
      <c r="AQ50" s="382"/>
      <c r="AR50" s="1451">
        <v>264</v>
      </c>
    </row>
    <row r="51" spans="1:44" ht="17.25">
      <c r="A51" s="1642" t="s">
        <v>142</v>
      </c>
      <c r="B51" s="1645" t="s">
        <v>69</v>
      </c>
      <c r="C51" s="183" t="s">
        <v>43</v>
      </c>
      <c r="D51" s="234">
        <f>SUM(I51,N51,S51,X51,AC51,AH51,AM51)</f>
        <v>13</v>
      </c>
      <c r="E51" s="323">
        <f>SUM(J51,O51,T51,Y51,AD51,AI51,AN51)</f>
        <v>12</v>
      </c>
      <c r="F51" s="323">
        <f>G51+H51</f>
        <v>194</v>
      </c>
      <c r="G51" s="323">
        <f t="shared" ref="G51:H52" si="57">SUM(L51,Q51,V51,AA51,AF51,AK51,AP51)</f>
        <v>162</v>
      </c>
      <c r="H51" s="235">
        <f t="shared" si="57"/>
        <v>32</v>
      </c>
      <c r="I51" s="748">
        <f>SUM(I53,I55,I57,I59,I61,I63)</f>
        <v>0</v>
      </c>
      <c r="J51" s="749">
        <f>SUM(J53,J55,J57,J59,J61,J63)</f>
        <v>0</v>
      </c>
      <c r="K51" s="749">
        <f>L51+M51</f>
        <v>0</v>
      </c>
      <c r="L51" s="749">
        <f t="shared" ref="L51:M52" si="58">SUM(L53,L55,L57,L59,L61,L63)</f>
        <v>0</v>
      </c>
      <c r="M51" s="750">
        <f t="shared" si="58"/>
        <v>0</v>
      </c>
      <c r="N51" s="748">
        <f>SUM(N53,N55,N57,N59,N61,N63)</f>
        <v>0</v>
      </c>
      <c r="O51" s="749">
        <f>SUM(O53,O55,O57,O59,O61,O63)</f>
        <v>0</v>
      </c>
      <c r="P51" s="749">
        <f>Q51+R51</f>
        <v>0</v>
      </c>
      <c r="Q51" s="749">
        <f t="shared" ref="Q51:T52" si="59">SUM(Q53,Q55,Q57,Q59,Q61,Q63)</f>
        <v>0</v>
      </c>
      <c r="R51" s="751">
        <f t="shared" si="59"/>
        <v>0</v>
      </c>
      <c r="S51" s="236">
        <f>SUM(S53,S55,S57,S59,S61,S63)</f>
        <v>12</v>
      </c>
      <c r="T51" s="237">
        <f>SUM(T53,T55,T57,T59,T61,T63)</f>
        <v>12</v>
      </c>
      <c r="U51" s="237">
        <f>V51+W51</f>
        <v>168</v>
      </c>
      <c r="V51" s="237">
        <f t="shared" ref="V51:Y52" si="60">SUM(V53,V55,V57,V59,V61,V63)</f>
        <v>159</v>
      </c>
      <c r="W51" s="239">
        <f t="shared" si="60"/>
        <v>9</v>
      </c>
      <c r="X51" s="748">
        <f t="shared" si="60"/>
        <v>0</v>
      </c>
      <c r="Y51" s="749">
        <f t="shared" si="60"/>
        <v>0</v>
      </c>
      <c r="Z51" s="749">
        <f>AA51+AB51</f>
        <v>0</v>
      </c>
      <c r="AA51" s="749">
        <f t="shared" ref="AA51:AD52" si="61">SUM(AA53,AA55,AA57,AA59,AA61,AA63)</f>
        <v>0</v>
      </c>
      <c r="AB51" s="751">
        <f t="shared" si="61"/>
        <v>0</v>
      </c>
      <c r="AC51" s="236">
        <f t="shared" si="61"/>
        <v>0</v>
      </c>
      <c r="AD51" s="237">
        <f t="shared" si="61"/>
        <v>0</v>
      </c>
      <c r="AE51" s="237">
        <f>AF51+AG51</f>
        <v>0</v>
      </c>
      <c r="AF51" s="237">
        <f t="shared" ref="AF51:AI52" si="62">SUM(AF53,AF55,AF57,AF59,AF61,AF63)</f>
        <v>0</v>
      </c>
      <c r="AG51" s="239">
        <f t="shared" si="62"/>
        <v>0</v>
      </c>
      <c r="AH51" s="807">
        <f t="shared" si="62"/>
        <v>1</v>
      </c>
      <c r="AI51" s="808">
        <f t="shared" si="62"/>
        <v>0</v>
      </c>
      <c r="AJ51" s="808">
        <f>AK51+AL51</f>
        <v>26</v>
      </c>
      <c r="AK51" s="808">
        <f t="shared" ref="AK51:AN52" si="63">SUM(AK53,AK55,AK57,AK59,AK61,AK63)</f>
        <v>3</v>
      </c>
      <c r="AL51" s="809">
        <f t="shared" si="63"/>
        <v>23</v>
      </c>
      <c r="AM51" s="748">
        <f t="shared" si="63"/>
        <v>0</v>
      </c>
      <c r="AN51" s="749">
        <f t="shared" si="63"/>
        <v>0</v>
      </c>
      <c r="AO51" s="749">
        <f>AP51+AQ51</f>
        <v>0</v>
      </c>
      <c r="AP51" s="749">
        <f t="shared" ref="AP51:AR52" si="64">SUM(AP53,AP55,AP57,AP59,AP61,AP63)</f>
        <v>0</v>
      </c>
      <c r="AQ51" s="750">
        <f t="shared" si="64"/>
        <v>0</v>
      </c>
      <c r="AR51" s="803">
        <f t="shared" si="64"/>
        <v>0</v>
      </c>
    </row>
    <row r="52" spans="1:44" ht="17.25">
      <c r="A52" s="1643"/>
      <c r="B52" s="1646"/>
      <c r="C52" s="40" t="s">
        <v>44</v>
      </c>
      <c r="D52" s="240">
        <f>SUM(I52,N52,S52,X52,AC52,AH52,AM52)</f>
        <v>13</v>
      </c>
      <c r="E52" s="216">
        <f>SUM(J52,O52,T52,Y52,AD52,AI52,AN52)</f>
        <v>12</v>
      </c>
      <c r="F52" s="216">
        <f>G52+H52</f>
        <v>194</v>
      </c>
      <c r="G52" s="216">
        <f t="shared" si="57"/>
        <v>162</v>
      </c>
      <c r="H52" s="241">
        <f t="shared" si="57"/>
        <v>32</v>
      </c>
      <c r="I52" s="752">
        <f>SUM(I54,I56,I58,I60,I62,I64)</f>
        <v>0</v>
      </c>
      <c r="J52" s="753">
        <f>SUM(J54,J56,J58,J60,J62,J64)</f>
        <v>0</v>
      </c>
      <c r="K52" s="753">
        <f>L52+M52</f>
        <v>0</v>
      </c>
      <c r="L52" s="753">
        <f t="shared" si="58"/>
        <v>0</v>
      </c>
      <c r="M52" s="754">
        <f t="shared" si="58"/>
        <v>0</v>
      </c>
      <c r="N52" s="752">
        <f>SUM(N54,N56,N58,N60,N62,N64)</f>
        <v>0</v>
      </c>
      <c r="O52" s="753">
        <f>SUM(O54,O56,O58,O60,O62,O64)</f>
        <v>0</v>
      </c>
      <c r="P52" s="753">
        <f>Q52+R52</f>
        <v>0</v>
      </c>
      <c r="Q52" s="753">
        <f t="shared" si="59"/>
        <v>0</v>
      </c>
      <c r="R52" s="755">
        <f t="shared" si="59"/>
        <v>0</v>
      </c>
      <c r="S52" s="212">
        <f t="shared" si="59"/>
        <v>12</v>
      </c>
      <c r="T52" s="211">
        <f t="shared" si="59"/>
        <v>12</v>
      </c>
      <c r="U52" s="211">
        <f>V52+W52</f>
        <v>168</v>
      </c>
      <c r="V52" s="211">
        <f t="shared" si="60"/>
        <v>159</v>
      </c>
      <c r="W52" s="213">
        <f t="shared" si="60"/>
        <v>9</v>
      </c>
      <c r="X52" s="791">
        <f t="shared" si="60"/>
        <v>0</v>
      </c>
      <c r="Y52" s="792">
        <f t="shared" si="60"/>
        <v>0</v>
      </c>
      <c r="Z52" s="792">
        <f>AA52+AB52</f>
        <v>0</v>
      </c>
      <c r="AA52" s="792">
        <f t="shared" si="61"/>
        <v>0</v>
      </c>
      <c r="AB52" s="793">
        <f t="shared" si="61"/>
        <v>0</v>
      </c>
      <c r="AC52" s="564">
        <f t="shared" si="61"/>
        <v>0</v>
      </c>
      <c r="AD52" s="565">
        <f t="shared" si="61"/>
        <v>0</v>
      </c>
      <c r="AE52" s="565">
        <f>AF52+AG52</f>
        <v>0</v>
      </c>
      <c r="AF52" s="565">
        <f t="shared" si="62"/>
        <v>0</v>
      </c>
      <c r="AG52" s="567">
        <f t="shared" si="62"/>
        <v>0</v>
      </c>
      <c r="AH52" s="810">
        <f t="shared" si="62"/>
        <v>1</v>
      </c>
      <c r="AI52" s="811">
        <f t="shared" si="62"/>
        <v>0</v>
      </c>
      <c r="AJ52" s="811">
        <f>AK52+AL52</f>
        <v>26</v>
      </c>
      <c r="AK52" s="811">
        <f t="shared" si="63"/>
        <v>3</v>
      </c>
      <c r="AL52" s="812">
        <f t="shared" si="63"/>
        <v>23</v>
      </c>
      <c r="AM52" s="752">
        <f t="shared" si="63"/>
        <v>0</v>
      </c>
      <c r="AN52" s="753">
        <f t="shared" si="63"/>
        <v>0</v>
      </c>
      <c r="AO52" s="753">
        <f>AP52+AQ52</f>
        <v>0</v>
      </c>
      <c r="AP52" s="753">
        <f t="shared" si="64"/>
        <v>0</v>
      </c>
      <c r="AQ52" s="754">
        <f t="shared" si="64"/>
        <v>0</v>
      </c>
      <c r="AR52" s="804">
        <f t="shared" si="64"/>
        <v>0</v>
      </c>
    </row>
    <row r="53" spans="1:44" ht="21.75" customHeight="1">
      <c r="A53" s="1643"/>
      <c r="B53" s="1647" t="s">
        <v>70</v>
      </c>
      <c r="C53" s="189" t="s">
        <v>43</v>
      </c>
      <c r="D53" s="324">
        <f t="shared" ref="D53:E64" si="65">SUM(I53,N53,S53,X53,AC53,AH53,AM53)</f>
        <v>1</v>
      </c>
      <c r="E53" s="535">
        <f t="shared" si="65"/>
        <v>0</v>
      </c>
      <c r="F53" s="535">
        <f>G53+H53</f>
        <v>26</v>
      </c>
      <c r="G53" s="535">
        <f t="shared" ref="G53:H64" si="66">SUM(L53+Q53+V53+AA53+AF53+AK53+AP53)</f>
        <v>3</v>
      </c>
      <c r="H53" s="641">
        <f t="shared" si="66"/>
        <v>23</v>
      </c>
      <c r="I53" s="773"/>
      <c r="J53" s="757"/>
      <c r="K53" s="757"/>
      <c r="L53" s="757"/>
      <c r="M53" s="758"/>
      <c r="N53" s="759"/>
      <c r="O53" s="760"/>
      <c r="P53" s="760"/>
      <c r="Q53" s="760"/>
      <c r="R53" s="761"/>
      <c r="S53" s="773"/>
      <c r="T53" s="757"/>
      <c r="U53" s="756"/>
      <c r="V53" s="756"/>
      <c r="W53" s="756"/>
      <c r="X53" s="759"/>
      <c r="Y53" s="760"/>
      <c r="Z53" s="760"/>
      <c r="AA53" s="760"/>
      <c r="AB53" s="761"/>
      <c r="AC53" s="852"/>
      <c r="AD53" s="1507"/>
      <c r="AE53" s="853"/>
      <c r="AF53" s="853"/>
      <c r="AG53" s="854"/>
      <c r="AH53" s="372">
        <v>1</v>
      </c>
      <c r="AI53" s="373"/>
      <c r="AJ53" s="373">
        <v>26</v>
      </c>
      <c r="AK53" s="373">
        <v>3</v>
      </c>
      <c r="AL53" s="374">
        <v>23</v>
      </c>
      <c r="AM53" s="773"/>
      <c r="AN53" s="757"/>
      <c r="AO53" s="757"/>
      <c r="AP53" s="757"/>
      <c r="AQ53" s="758"/>
      <c r="AR53" s="805"/>
    </row>
    <row r="54" spans="1:44" ht="21.75" customHeight="1">
      <c r="A54" s="1643"/>
      <c r="B54" s="1646"/>
      <c r="C54" s="188" t="s">
        <v>44</v>
      </c>
      <c r="D54" s="279">
        <f t="shared" si="65"/>
        <v>1</v>
      </c>
      <c r="E54" s="513">
        <f t="shared" si="65"/>
        <v>0</v>
      </c>
      <c r="F54" s="513">
        <f t="shared" ref="F54:F64" si="67">G54+H54</f>
        <v>26</v>
      </c>
      <c r="G54" s="513">
        <f t="shared" si="66"/>
        <v>3</v>
      </c>
      <c r="H54" s="733">
        <f t="shared" si="66"/>
        <v>23</v>
      </c>
      <c r="I54" s="780"/>
      <c r="J54" s="764"/>
      <c r="K54" s="764"/>
      <c r="L54" s="764"/>
      <c r="M54" s="765"/>
      <c r="N54" s="780"/>
      <c r="O54" s="764"/>
      <c r="P54" s="764"/>
      <c r="Q54" s="764"/>
      <c r="R54" s="781"/>
      <c r="S54" s="780"/>
      <c r="T54" s="764"/>
      <c r="U54" s="763"/>
      <c r="V54" s="763"/>
      <c r="W54" s="763"/>
      <c r="X54" s="766"/>
      <c r="Y54" s="767"/>
      <c r="Z54" s="767"/>
      <c r="AA54" s="767"/>
      <c r="AB54" s="768"/>
      <c r="AC54" s="855"/>
      <c r="AD54" s="1509"/>
      <c r="AE54" s="856"/>
      <c r="AF54" s="856"/>
      <c r="AG54" s="857"/>
      <c r="AH54" s="813">
        <v>1</v>
      </c>
      <c r="AI54" s="814"/>
      <c r="AJ54" s="814">
        <v>26</v>
      </c>
      <c r="AK54" s="814">
        <v>3</v>
      </c>
      <c r="AL54" s="815">
        <v>23</v>
      </c>
      <c r="AM54" s="766"/>
      <c r="AN54" s="767"/>
      <c r="AO54" s="767"/>
      <c r="AP54" s="767"/>
      <c r="AQ54" s="769"/>
      <c r="AR54" s="806"/>
    </row>
    <row r="55" spans="1:44" ht="21.75" customHeight="1">
      <c r="A55" s="1643"/>
      <c r="B55" s="1647" t="s">
        <v>71</v>
      </c>
      <c r="C55" s="189" t="s">
        <v>43</v>
      </c>
      <c r="D55" s="242">
        <f t="shared" si="65"/>
        <v>0</v>
      </c>
      <c r="E55" s="259">
        <f t="shared" si="65"/>
        <v>0</v>
      </c>
      <c r="F55" s="259">
        <f t="shared" si="67"/>
        <v>0</v>
      </c>
      <c r="G55" s="259">
        <f t="shared" si="66"/>
        <v>0</v>
      </c>
      <c r="H55" s="638">
        <f t="shared" si="66"/>
        <v>0</v>
      </c>
      <c r="I55" s="759"/>
      <c r="J55" s="760"/>
      <c r="K55" s="760"/>
      <c r="L55" s="760"/>
      <c r="M55" s="844"/>
      <c r="N55" s="759"/>
      <c r="O55" s="760"/>
      <c r="P55" s="760"/>
      <c r="Q55" s="760"/>
      <c r="R55" s="761"/>
      <c r="S55" s="759"/>
      <c r="T55" s="760"/>
      <c r="U55" s="771"/>
      <c r="V55" s="771"/>
      <c r="W55" s="761"/>
      <c r="X55" s="773"/>
      <c r="Y55" s="757"/>
      <c r="Z55" s="757"/>
      <c r="AA55" s="757"/>
      <c r="AB55" s="772"/>
      <c r="AC55" s="264"/>
      <c r="AD55" s="262"/>
      <c r="AE55" s="261"/>
      <c r="AF55" s="261"/>
      <c r="AG55" s="261"/>
      <c r="AH55" s="773"/>
      <c r="AI55" s="757"/>
      <c r="AJ55" s="757"/>
      <c r="AK55" s="757"/>
      <c r="AL55" s="772"/>
      <c r="AM55" s="773"/>
      <c r="AN55" s="757"/>
      <c r="AO55" s="757"/>
      <c r="AP55" s="757"/>
      <c r="AQ55" s="758"/>
      <c r="AR55" s="762"/>
    </row>
    <row r="56" spans="1:44" ht="21.75" customHeight="1">
      <c r="A56" s="1643"/>
      <c r="B56" s="1646"/>
      <c r="C56" s="188" t="s">
        <v>44</v>
      </c>
      <c r="D56" s="279">
        <f t="shared" si="65"/>
        <v>0</v>
      </c>
      <c r="E56" s="513">
        <f t="shared" si="65"/>
        <v>0</v>
      </c>
      <c r="F56" s="513">
        <f t="shared" si="67"/>
        <v>0</v>
      </c>
      <c r="G56" s="513">
        <f t="shared" si="66"/>
        <v>0</v>
      </c>
      <c r="H56" s="733">
        <f t="shared" si="66"/>
        <v>0</v>
      </c>
      <c r="I56" s="774"/>
      <c r="J56" s="846"/>
      <c r="K56" s="775"/>
      <c r="L56" s="775"/>
      <c r="M56" s="845"/>
      <c r="N56" s="774"/>
      <c r="O56" s="846"/>
      <c r="P56" s="846"/>
      <c r="Q56" s="846"/>
      <c r="R56" s="776"/>
      <c r="S56" s="774"/>
      <c r="T56" s="846"/>
      <c r="U56" s="777"/>
      <c r="V56" s="777"/>
      <c r="W56" s="776"/>
      <c r="X56" s="794"/>
      <c r="Y56" s="795"/>
      <c r="Z56" s="795"/>
      <c r="AA56" s="795"/>
      <c r="AB56" s="796"/>
      <c r="AC56" s="1511"/>
      <c r="AD56" s="1512"/>
      <c r="AE56" s="849"/>
      <c r="AF56" s="849"/>
      <c r="AG56" s="849"/>
      <c r="AH56" s="766"/>
      <c r="AI56" s="767"/>
      <c r="AJ56" s="767"/>
      <c r="AK56" s="767"/>
      <c r="AL56" s="768"/>
      <c r="AM56" s="766"/>
      <c r="AN56" s="767"/>
      <c r="AO56" s="767"/>
      <c r="AP56" s="767"/>
      <c r="AQ56" s="769"/>
      <c r="AR56" s="770"/>
    </row>
    <row r="57" spans="1:44" ht="21.75" customHeight="1">
      <c r="A57" s="1643"/>
      <c r="B57" s="1647" t="s">
        <v>72</v>
      </c>
      <c r="C57" s="189" t="s">
        <v>43</v>
      </c>
      <c r="D57" s="242">
        <f t="shared" si="65"/>
        <v>0</v>
      </c>
      <c r="E57" s="259">
        <f t="shared" si="65"/>
        <v>0</v>
      </c>
      <c r="F57" s="259">
        <f t="shared" si="67"/>
        <v>0</v>
      </c>
      <c r="G57" s="259">
        <f t="shared" si="66"/>
        <v>0</v>
      </c>
      <c r="H57" s="638">
        <f t="shared" si="66"/>
        <v>0</v>
      </c>
      <c r="I57" s="773"/>
      <c r="J57" s="757"/>
      <c r="K57" s="757"/>
      <c r="L57" s="757"/>
      <c r="M57" s="758"/>
      <c r="N57" s="773"/>
      <c r="O57" s="757"/>
      <c r="P57" s="757"/>
      <c r="Q57" s="757"/>
      <c r="R57" s="772"/>
      <c r="S57" s="759"/>
      <c r="T57" s="760"/>
      <c r="U57" s="771"/>
      <c r="V57" s="771"/>
      <c r="W57" s="778"/>
      <c r="X57" s="759"/>
      <c r="Y57" s="760"/>
      <c r="Z57" s="760"/>
      <c r="AA57" s="760"/>
      <c r="AB57" s="761"/>
      <c r="AC57" s="852"/>
      <c r="AD57" s="1507"/>
      <c r="AE57" s="853"/>
      <c r="AF57" s="853"/>
      <c r="AG57" s="854"/>
      <c r="AH57" s="773"/>
      <c r="AI57" s="757"/>
      <c r="AJ57" s="757"/>
      <c r="AK57" s="757"/>
      <c r="AL57" s="772"/>
      <c r="AM57" s="773"/>
      <c r="AN57" s="757"/>
      <c r="AO57" s="757"/>
      <c r="AP57" s="757"/>
      <c r="AQ57" s="758"/>
      <c r="AR57" s="762"/>
    </row>
    <row r="58" spans="1:44" ht="21.75" customHeight="1">
      <c r="A58" s="1643"/>
      <c r="B58" s="1646"/>
      <c r="C58" s="188" t="s">
        <v>44</v>
      </c>
      <c r="D58" s="279">
        <f t="shared" si="65"/>
        <v>0</v>
      </c>
      <c r="E58" s="513">
        <f t="shared" si="65"/>
        <v>0</v>
      </c>
      <c r="F58" s="513">
        <f t="shared" si="67"/>
        <v>0</v>
      </c>
      <c r="G58" s="513">
        <f t="shared" si="66"/>
        <v>0</v>
      </c>
      <c r="H58" s="733">
        <f t="shared" si="66"/>
        <v>0</v>
      </c>
      <c r="I58" s="780"/>
      <c r="J58" s="764"/>
      <c r="K58" s="764"/>
      <c r="L58" s="764"/>
      <c r="M58" s="765"/>
      <c r="N58" s="780"/>
      <c r="O58" s="764"/>
      <c r="P58" s="764"/>
      <c r="Q58" s="764"/>
      <c r="R58" s="781"/>
      <c r="S58" s="774"/>
      <c r="T58" s="846"/>
      <c r="U58" s="777"/>
      <c r="V58" s="777"/>
      <c r="W58" s="779"/>
      <c r="X58" s="766"/>
      <c r="Y58" s="767"/>
      <c r="Z58" s="767"/>
      <c r="AA58" s="767"/>
      <c r="AB58" s="768"/>
      <c r="AC58" s="855"/>
      <c r="AD58" s="1509"/>
      <c r="AE58" s="856"/>
      <c r="AF58" s="856"/>
      <c r="AG58" s="857"/>
      <c r="AH58" s="766"/>
      <c r="AI58" s="767"/>
      <c r="AJ58" s="767"/>
      <c r="AK58" s="767"/>
      <c r="AL58" s="768"/>
      <c r="AM58" s="766"/>
      <c r="AN58" s="767"/>
      <c r="AO58" s="767"/>
      <c r="AP58" s="767"/>
      <c r="AQ58" s="769"/>
      <c r="AR58" s="770"/>
    </row>
    <row r="59" spans="1:44" ht="21.75" customHeight="1">
      <c r="A59" s="1643"/>
      <c r="B59" s="1647" t="s">
        <v>73</v>
      </c>
      <c r="C59" s="189" t="s">
        <v>43</v>
      </c>
      <c r="D59" s="242">
        <f t="shared" si="65"/>
        <v>0</v>
      </c>
      <c r="E59" s="259">
        <f t="shared" si="65"/>
        <v>0</v>
      </c>
      <c r="F59" s="259">
        <f t="shared" si="67"/>
        <v>0</v>
      </c>
      <c r="G59" s="259">
        <f t="shared" si="66"/>
        <v>0</v>
      </c>
      <c r="H59" s="638">
        <f t="shared" si="66"/>
        <v>0</v>
      </c>
      <c r="I59" s="759"/>
      <c r="J59" s="760"/>
      <c r="K59" s="760"/>
      <c r="L59" s="760"/>
      <c r="M59" s="844"/>
      <c r="N59" s="759"/>
      <c r="O59" s="760"/>
      <c r="P59" s="760"/>
      <c r="Q59" s="760"/>
      <c r="R59" s="761"/>
      <c r="S59" s="759"/>
      <c r="T59" s="760"/>
      <c r="U59" s="771"/>
      <c r="V59" s="771"/>
      <c r="W59" s="778"/>
      <c r="X59" s="773"/>
      <c r="Y59" s="757"/>
      <c r="Z59" s="757"/>
      <c r="AA59" s="757"/>
      <c r="AB59" s="772"/>
      <c r="AC59" s="264"/>
      <c r="AD59" s="262"/>
      <c r="AE59" s="261"/>
      <c r="AF59" s="261"/>
      <c r="AG59" s="261"/>
      <c r="AH59" s="773"/>
      <c r="AI59" s="757"/>
      <c r="AJ59" s="757"/>
      <c r="AK59" s="757"/>
      <c r="AL59" s="772"/>
      <c r="AM59" s="773"/>
      <c r="AN59" s="757"/>
      <c r="AO59" s="757"/>
      <c r="AP59" s="757"/>
      <c r="AQ59" s="758"/>
      <c r="AR59" s="762"/>
    </row>
    <row r="60" spans="1:44" ht="21.75" customHeight="1">
      <c r="A60" s="1643"/>
      <c r="B60" s="1646"/>
      <c r="C60" s="188" t="s">
        <v>44</v>
      </c>
      <c r="D60" s="279">
        <f t="shared" si="65"/>
        <v>0</v>
      </c>
      <c r="E60" s="513">
        <f t="shared" si="65"/>
        <v>0</v>
      </c>
      <c r="F60" s="513">
        <f t="shared" si="67"/>
        <v>0</v>
      </c>
      <c r="G60" s="513">
        <f t="shared" si="66"/>
        <v>0</v>
      </c>
      <c r="H60" s="733">
        <f t="shared" si="66"/>
        <v>0</v>
      </c>
      <c r="I60" s="774"/>
      <c r="J60" s="846"/>
      <c r="K60" s="775"/>
      <c r="L60" s="775"/>
      <c r="M60" s="845"/>
      <c r="N60" s="774"/>
      <c r="O60" s="846"/>
      <c r="P60" s="846"/>
      <c r="Q60" s="846"/>
      <c r="R60" s="776"/>
      <c r="S60" s="774"/>
      <c r="T60" s="846"/>
      <c r="U60" s="777"/>
      <c r="V60" s="777"/>
      <c r="W60" s="779"/>
      <c r="X60" s="794"/>
      <c r="Y60" s="795"/>
      <c r="Z60" s="795"/>
      <c r="AA60" s="795"/>
      <c r="AB60" s="796"/>
      <c r="AC60" s="1511"/>
      <c r="AD60" s="1512"/>
      <c r="AE60" s="849"/>
      <c r="AF60" s="849"/>
      <c r="AG60" s="849"/>
      <c r="AH60" s="766"/>
      <c r="AI60" s="767"/>
      <c r="AJ60" s="767"/>
      <c r="AK60" s="767"/>
      <c r="AL60" s="768"/>
      <c r="AM60" s="766"/>
      <c r="AN60" s="767"/>
      <c r="AO60" s="767"/>
      <c r="AP60" s="767"/>
      <c r="AQ60" s="769"/>
      <c r="AR60" s="770"/>
    </row>
    <row r="61" spans="1:44" ht="21.75" customHeight="1">
      <c r="A61" s="1643"/>
      <c r="B61" s="1647" t="s">
        <v>74</v>
      </c>
      <c r="C61" s="190" t="s">
        <v>43</v>
      </c>
      <c r="D61" s="242">
        <f t="shared" si="65"/>
        <v>12</v>
      </c>
      <c r="E61" s="259">
        <f t="shared" si="65"/>
        <v>12</v>
      </c>
      <c r="F61" s="259">
        <f t="shared" si="67"/>
        <v>168</v>
      </c>
      <c r="G61" s="259">
        <f t="shared" si="66"/>
        <v>159</v>
      </c>
      <c r="H61" s="638">
        <f t="shared" si="66"/>
        <v>9</v>
      </c>
      <c r="I61" s="773"/>
      <c r="J61" s="757"/>
      <c r="K61" s="757"/>
      <c r="L61" s="757"/>
      <c r="M61" s="758"/>
      <c r="N61" s="773"/>
      <c r="O61" s="757"/>
      <c r="P61" s="757"/>
      <c r="Q61" s="757"/>
      <c r="R61" s="772"/>
      <c r="S61" s="264">
        <v>12</v>
      </c>
      <c r="T61" s="262">
        <v>12</v>
      </c>
      <c r="U61" s="261">
        <v>168</v>
      </c>
      <c r="V61" s="261">
        <v>159</v>
      </c>
      <c r="W61" s="261">
        <v>9</v>
      </c>
      <c r="X61" s="759"/>
      <c r="Y61" s="760"/>
      <c r="Z61" s="760"/>
      <c r="AA61" s="760"/>
      <c r="AB61" s="761"/>
      <c r="AC61" s="852"/>
      <c r="AD61" s="1507"/>
      <c r="AE61" s="853"/>
      <c r="AF61" s="853"/>
      <c r="AG61" s="854"/>
      <c r="AH61" s="773"/>
      <c r="AI61" s="757"/>
      <c r="AJ61" s="757"/>
      <c r="AK61" s="757"/>
      <c r="AL61" s="772"/>
      <c r="AM61" s="773"/>
      <c r="AN61" s="757"/>
      <c r="AO61" s="757"/>
      <c r="AP61" s="757"/>
      <c r="AQ61" s="758"/>
      <c r="AR61" s="762"/>
    </row>
    <row r="62" spans="1:44" ht="21.75" customHeight="1">
      <c r="A62" s="1643"/>
      <c r="B62" s="1646"/>
      <c r="C62" s="191" t="s">
        <v>44</v>
      </c>
      <c r="D62" s="279">
        <f t="shared" si="65"/>
        <v>12</v>
      </c>
      <c r="E62" s="513">
        <f t="shared" si="65"/>
        <v>12</v>
      </c>
      <c r="F62" s="513">
        <f t="shared" si="67"/>
        <v>168</v>
      </c>
      <c r="G62" s="513">
        <f t="shared" si="66"/>
        <v>159</v>
      </c>
      <c r="H62" s="733">
        <f t="shared" si="66"/>
        <v>9</v>
      </c>
      <c r="I62" s="780"/>
      <c r="J62" s="764"/>
      <c r="K62" s="764"/>
      <c r="L62" s="764"/>
      <c r="M62" s="765"/>
      <c r="N62" s="780"/>
      <c r="O62" s="764"/>
      <c r="P62" s="764"/>
      <c r="Q62" s="764"/>
      <c r="R62" s="781"/>
      <c r="S62" s="1511">
        <v>12</v>
      </c>
      <c r="T62" s="1512">
        <v>12</v>
      </c>
      <c r="U62" s="849">
        <v>168</v>
      </c>
      <c r="V62" s="849">
        <v>159</v>
      </c>
      <c r="W62" s="849">
        <v>9</v>
      </c>
      <c r="X62" s="766"/>
      <c r="Y62" s="767"/>
      <c r="Z62" s="767"/>
      <c r="AA62" s="767"/>
      <c r="AB62" s="768"/>
      <c r="AC62" s="855"/>
      <c r="AD62" s="1509"/>
      <c r="AE62" s="856"/>
      <c r="AF62" s="856"/>
      <c r="AG62" s="857"/>
      <c r="AH62" s="766"/>
      <c r="AI62" s="767"/>
      <c r="AJ62" s="767"/>
      <c r="AK62" s="767"/>
      <c r="AL62" s="768"/>
      <c r="AM62" s="766"/>
      <c r="AN62" s="767"/>
      <c r="AO62" s="767"/>
      <c r="AP62" s="767"/>
      <c r="AQ62" s="769"/>
      <c r="AR62" s="770"/>
    </row>
    <row r="63" spans="1:44" ht="21.75" customHeight="1">
      <c r="A63" s="1643"/>
      <c r="B63" s="1648" t="s">
        <v>75</v>
      </c>
      <c r="C63" s="192" t="s">
        <v>43</v>
      </c>
      <c r="D63" s="242">
        <f t="shared" si="65"/>
        <v>0</v>
      </c>
      <c r="E63" s="259">
        <f t="shared" si="65"/>
        <v>0</v>
      </c>
      <c r="F63" s="259">
        <f t="shared" si="67"/>
        <v>0</v>
      </c>
      <c r="G63" s="259">
        <f t="shared" si="66"/>
        <v>0</v>
      </c>
      <c r="H63" s="638">
        <f t="shared" si="66"/>
        <v>0</v>
      </c>
      <c r="I63" s="759"/>
      <c r="J63" s="760"/>
      <c r="K63" s="760"/>
      <c r="L63" s="760"/>
      <c r="M63" s="844"/>
      <c r="N63" s="759"/>
      <c r="O63" s="760"/>
      <c r="P63" s="760"/>
      <c r="Q63" s="760"/>
      <c r="R63" s="761"/>
      <c r="S63" s="852"/>
      <c r="T63" s="1507"/>
      <c r="U63" s="853"/>
      <c r="V63" s="853"/>
      <c r="W63" s="778"/>
      <c r="X63" s="773"/>
      <c r="Y63" s="757"/>
      <c r="Z63" s="757"/>
      <c r="AA63" s="757"/>
      <c r="AB63" s="772"/>
      <c r="AC63" s="264"/>
      <c r="AD63" s="262"/>
      <c r="AE63" s="261"/>
      <c r="AF63" s="261"/>
      <c r="AG63" s="261"/>
      <c r="AH63" s="773"/>
      <c r="AI63" s="757"/>
      <c r="AJ63" s="757"/>
      <c r="AK63" s="757"/>
      <c r="AL63" s="772"/>
      <c r="AM63" s="773"/>
      <c r="AN63" s="757"/>
      <c r="AO63" s="757"/>
      <c r="AP63" s="757"/>
      <c r="AQ63" s="758"/>
      <c r="AR63" s="762"/>
    </row>
    <row r="64" spans="1:44" ht="21.75" customHeight="1" thickBot="1">
      <c r="A64" s="1644"/>
      <c r="B64" s="1649"/>
      <c r="C64" s="193" t="s">
        <v>44</v>
      </c>
      <c r="D64" s="575">
        <f t="shared" si="65"/>
        <v>0</v>
      </c>
      <c r="E64" s="576">
        <f t="shared" si="65"/>
        <v>0</v>
      </c>
      <c r="F64" s="850">
        <f t="shared" si="67"/>
        <v>0</v>
      </c>
      <c r="G64" s="850">
        <f t="shared" si="66"/>
        <v>0</v>
      </c>
      <c r="H64" s="851">
        <f t="shared" si="66"/>
        <v>0</v>
      </c>
      <c r="I64" s="780"/>
      <c r="J64" s="764"/>
      <c r="K64" s="764"/>
      <c r="L64" s="764"/>
      <c r="M64" s="765"/>
      <c r="N64" s="785"/>
      <c r="O64" s="847"/>
      <c r="P64" s="847"/>
      <c r="Q64" s="847"/>
      <c r="R64" s="848"/>
      <c r="S64" s="1517"/>
      <c r="T64" s="1518"/>
      <c r="U64" s="968"/>
      <c r="V64" s="968"/>
      <c r="W64" s="786"/>
      <c r="X64" s="782"/>
      <c r="Y64" s="783"/>
      <c r="Z64" s="783"/>
      <c r="AA64" s="783"/>
      <c r="AB64" s="784"/>
      <c r="AC64" s="264"/>
      <c r="AD64" s="262"/>
      <c r="AE64" s="261"/>
      <c r="AF64" s="261"/>
      <c r="AG64" s="261"/>
      <c r="AH64" s="787"/>
      <c r="AI64" s="788"/>
      <c r="AJ64" s="788"/>
      <c r="AK64" s="788"/>
      <c r="AL64" s="789"/>
      <c r="AM64" s="773"/>
      <c r="AN64" s="757"/>
      <c r="AO64" s="757"/>
      <c r="AP64" s="757"/>
      <c r="AQ64" s="758"/>
      <c r="AR64" s="790"/>
    </row>
    <row r="65" spans="1:44" ht="17.25">
      <c r="A65" s="1650" t="s">
        <v>143</v>
      </c>
      <c r="B65" s="1645" t="s">
        <v>69</v>
      </c>
      <c r="C65" s="183" t="s">
        <v>43</v>
      </c>
      <c r="D65" s="234">
        <f>SUM(I65,N65,S65,X65,AC65,AH65,AM65)</f>
        <v>0</v>
      </c>
      <c r="E65" s="323">
        <f>SUM(J65,O65,T65,Y65,AD65,AI65,AN65)</f>
        <v>0</v>
      </c>
      <c r="F65" s="323">
        <f>G65+H65</f>
        <v>0</v>
      </c>
      <c r="G65" s="323">
        <f t="shared" ref="G65:H66" si="68">SUM(L65,Q65,V65,AA65,AF65,AK65,AP65)</f>
        <v>0</v>
      </c>
      <c r="H65" s="235">
        <f t="shared" si="68"/>
        <v>0</v>
      </c>
      <c r="I65" s="236">
        <f>SUM(I67,I69,I71,I73,I75,I77)</f>
        <v>0</v>
      </c>
      <c r="J65" s="237">
        <f>SUM(J67,J69,J71,J73,J75,J77)</f>
        <v>0</v>
      </c>
      <c r="K65" s="237">
        <f>L65+M65</f>
        <v>0</v>
      </c>
      <c r="L65" s="237">
        <f t="shared" ref="L65:M66" si="69">SUM(L67,L69,L71,L73,L75,L77)</f>
        <v>0</v>
      </c>
      <c r="M65" s="238">
        <f t="shared" si="69"/>
        <v>0</v>
      </c>
      <c r="N65" s="236">
        <f>SUM(N67,N69,N71,N73,N75,N77)</f>
        <v>0</v>
      </c>
      <c r="O65" s="237">
        <f>SUM(O67,O69,O71,O73,O75,O77)</f>
        <v>0</v>
      </c>
      <c r="P65" s="237">
        <f>Q65+R65</f>
        <v>0</v>
      </c>
      <c r="Q65" s="237">
        <f t="shared" ref="Q65:T66" si="70">SUM(Q67,Q69,Q71,Q73,Q75,Q77)</f>
        <v>0</v>
      </c>
      <c r="R65" s="238">
        <f t="shared" si="70"/>
        <v>0</v>
      </c>
      <c r="S65" s="236">
        <f>SUM(S67,S69,S71,S73,S75,S77)</f>
        <v>0</v>
      </c>
      <c r="T65" s="237">
        <f>SUM(T67,T69,T71,T73,T75,T77)</f>
        <v>0</v>
      </c>
      <c r="U65" s="237">
        <f>V65+W65</f>
        <v>0</v>
      </c>
      <c r="V65" s="237">
        <f t="shared" ref="V65:Y66" si="71">SUM(V67,V69,V71,V73,V75,V77)</f>
        <v>0</v>
      </c>
      <c r="W65" s="239">
        <f t="shared" si="71"/>
        <v>0</v>
      </c>
      <c r="X65" s="236">
        <f t="shared" si="71"/>
        <v>0</v>
      </c>
      <c r="Y65" s="237">
        <f t="shared" si="71"/>
        <v>0</v>
      </c>
      <c r="Z65" s="237">
        <f>AA65+AB65</f>
        <v>0</v>
      </c>
      <c r="AA65" s="237">
        <f t="shared" ref="AA65:AD66" si="72">SUM(AA67,AA69,AA71,AA73,AA75,AA77)</f>
        <v>0</v>
      </c>
      <c r="AB65" s="238">
        <f t="shared" si="72"/>
        <v>0</v>
      </c>
      <c r="AC65" s="236">
        <f t="shared" si="72"/>
        <v>0</v>
      </c>
      <c r="AD65" s="237">
        <f t="shared" si="72"/>
        <v>0</v>
      </c>
      <c r="AE65" s="237">
        <f>AF65+AG65</f>
        <v>0</v>
      </c>
      <c r="AF65" s="237">
        <f t="shared" ref="AF65:AI66" si="73">SUM(AF67,AF69,AF71,AF73,AF75,AF77)</f>
        <v>0</v>
      </c>
      <c r="AG65" s="239">
        <f t="shared" si="73"/>
        <v>0</v>
      </c>
      <c r="AH65" s="236">
        <f t="shared" si="73"/>
        <v>0</v>
      </c>
      <c r="AI65" s="237">
        <f t="shared" si="73"/>
        <v>0</v>
      </c>
      <c r="AJ65" s="237">
        <f>AK65+AL65</f>
        <v>0</v>
      </c>
      <c r="AK65" s="237">
        <f t="shared" ref="AK65:AN66" si="74">SUM(AK67,AK69,AK71,AK73,AK75,AK77)</f>
        <v>0</v>
      </c>
      <c r="AL65" s="238">
        <f t="shared" si="74"/>
        <v>0</v>
      </c>
      <c r="AM65" s="236">
        <f t="shared" si="74"/>
        <v>0</v>
      </c>
      <c r="AN65" s="237">
        <f t="shared" si="74"/>
        <v>0</v>
      </c>
      <c r="AO65" s="237">
        <f>AP65+AQ65</f>
        <v>0</v>
      </c>
      <c r="AP65" s="237">
        <f t="shared" ref="AP65:AR66" si="75">SUM(AP67,AP69,AP71,AP73,AP75,AP77)</f>
        <v>0</v>
      </c>
      <c r="AQ65" s="239">
        <f t="shared" si="75"/>
        <v>0</v>
      </c>
      <c r="AR65" s="368">
        <f t="shared" si="75"/>
        <v>0</v>
      </c>
    </row>
    <row r="66" spans="1:44" ht="17.25">
      <c r="A66" s="1651"/>
      <c r="B66" s="1646"/>
      <c r="C66" s="40" t="s">
        <v>44</v>
      </c>
      <c r="D66" s="240">
        <f>SUM(I66,N66,S66,X66,AC66,AH66,AM66)</f>
        <v>0</v>
      </c>
      <c r="E66" s="216">
        <f>SUM(J66,O66,T66,Y66,AD66,AI66,AN66)</f>
        <v>0</v>
      </c>
      <c r="F66" s="216">
        <f>G66+H66</f>
        <v>0</v>
      </c>
      <c r="G66" s="216">
        <f t="shared" si="68"/>
        <v>0</v>
      </c>
      <c r="H66" s="241">
        <f t="shared" si="68"/>
        <v>0</v>
      </c>
      <c r="I66" s="212">
        <f>SUM(I68,I70,I72,I74,I76,I78)</f>
        <v>0</v>
      </c>
      <c r="J66" s="211">
        <f>SUM(J68,J70,J72,J74,J76,J78)</f>
        <v>0</v>
      </c>
      <c r="K66" s="211">
        <f>L66+M66</f>
        <v>0</v>
      </c>
      <c r="L66" s="211">
        <f t="shared" si="69"/>
        <v>0</v>
      </c>
      <c r="M66" s="217">
        <f t="shared" si="69"/>
        <v>0</v>
      </c>
      <c r="N66" s="212">
        <f>SUM(N68,N70,N72,N74,N76,N78)</f>
        <v>0</v>
      </c>
      <c r="O66" s="211">
        <f>SUM(O68,O70,O72,O74,O76,O78)</f>
        <v>0</v>
      </c>
      <c r="P66" s="211">
        <f>Q66+R66</f>
        <v>0</v>
      </c>
      <c r="Q66" s="211">
        <f t="shared" si="70"/>
        <v>0</v>
      </c>
      <c r="R66" s="217">
        <f t="shared" si="70"/>
        <v>0</v>
      </c>
      <c r="S66" s="212">
        <f t="shared" si="70"/>
        <v>0</v>
      </c>
      <c r="T66" s="211">
        <f t="shared" si="70"/>
        <v>0</v>
      </c>
      <c r="U66" s="211">
        <f>V66+W66</f>
        <v>0</v>
      </c>
      <c r="V66" s="211">
        <f t="shared" si="71"/>
        <v>0</v>
      </c>
      <c r="W66" s="213">
        <f t="shared" si="71"/>
        <v>0</v>
      </c>
      <c r="X66" s="212">
        <f t="shared" si="71"/>
        <v>0</v>
      </c>
      <c r="Y66" s="211">
        <f t="shared" si="71"/>
        <v>0</v>
      </c>
      <c r="Z66" s="211">
        <f>AA66+AB66</f>
        <v>0</v>
      </c>
      <c r="AA66" s="211">
        <f t="shared" si="72"/>
        <v>0</v>
      </c>
      <c r="AB66" s="217">
        <f t="shared" si="72"/>
        <v>0</v>
      </c>
      <c r="AC66" s="212">
        <f t="shared" si="72"/>
        <v>0</v>
      </c>
      <c r="AD66" s="211">
        <f t="shared" si="72"/>
        <v>0</v>
      </c>
      <c r="AE66" s="211">
        <f>AF66+AG66</f>
        <v>0</v>
      </c>
      <c r="AF66" s="211">
        <f t="shared" si="73"/>
        <v>0</v>
      </c>
      <c r="AG66" s="213">
        <f t="shared" si="73"/>
        <v>0</v>
      </c>
      <c r="AH66" s="212">
        <f t="shared" si="73"/>
        <v>0</v>
      </c>
      <c r="AI66" s="211">
        <f t="shared" si="73"/>
        <v>0</v>
      </c>
      <c r="AJ66" s="211">
        <f>AK66+AL66</f>
        <v>0</v>
      </c>
      <c r="AK66" s="211">
        <f t="shared" si="74"/>
        <v>0</v>
      </c>
      <c r="AL66" s="217">
        <f t="shared" si="74"/>
        <v>0</v>
      </c>
      <c r="AM66" s="212">
        <f t="shared" si="74"/>
        <v>0</v>
      </c>
      <c r="AN66" s="211">
        <f t="shared" si="74"/>
        <v>0</v>
      </c>
      <c r="AO66" s="211">
        <f>AP66+AQ66</f>
        <v>0</v>
      </c>
      <c r="AP66" s="211">
        <f t="shared" si="75"/>
        <v>0</v>
      </c>
      <c r="AQ66" s="213">
        <f t="shared" si="75"/>
        <v>0</v>
      </c>
      <c r="AR66" s="369">
        <f t="shared" si="75"/>
        <v>0</v>
      </c>
    </row>
    <row r="67" spans="1:44" ht="21" customHeight="1">
      <c r="A67" s="1651"/>
      <c r="B67" s="1647" t="s">
        <v>70</v>
      </c>
      <c r="C67" s="194" t="s">
        <v>43</v>
      </c>
      <c r="D67" s="242">
        <f t="shared" ref="D67:E78" si="76">SUM(I67,N67,S67,X67,AC67,AH67,AM67)</f>
        <v>0</v>
      </c>
      <c r="E67" s="259">
        <f t="shared" si="76"/>
        <v>0</v>
      </c>
      <c r="F67" s="259">
        <f>G67+H67</f>
        <v>0</v>
      </c>
      <c r="G67" s="259">
        <f t="shared" ref="G67:H78" si="77">SUM(L67+Q67+V67+AA67+AF67+AK67+AP67)</f>
        <v>0</v>
      </c>
      <c r="H67" s="258">
        <f t="shared" si="77"/>
        <v>0</v>
      </c>
      <c r="I67" s="969"/>
      <c r="J67" s="970"/>
      <c r="K67" s="970"/>
      <c r="L67" s="970"/>
      <c r="M67" s="971"/>
      <c r="N67" s="969"/>
      <c r="O67" s="970"/>
      <c r="P67" s="970"/>
      <c r="Q67" s="970"/>
      <c r="R67" s="971"/>
      <c r="S67" s="969"/>
      <c r="T67" s="970"/>
      <c r="U67" s="970"/>
      <c r="V67" s="970"/>
      <c r="W67" s="970"/>
      <c r="X67" s="969"/>
      <c r="Y67" s="970"/>
      <c r="Z67" s="970"/>
      <c r="AA67" s="970"/>
      <c r="AB67" s="971"/>
      <c r="AC67" s="969"/>
      <c r="AD67" s="970"/>
      <c r="AE67" s="970"/>
      <c r="AF67" s="970"/>
      <c r="AG67" s="971"/>
      <c r="AH67" s="972"/>
      <c r="AI67" s="1504"/>
      <c r="AJ67" s="970"/>
      <c r="AK67" s="970"/>
      <c r="AL67" s="971"/>
      <c r="AM67" s="969"/>
      <c r="AN67" s="970"/>
      <c r="AO67" s="970"/>
      <c r="AP67" s="970"/>
      <c r="AQ67" s="971"/>
      <c r="AR67" s="973"/>
    </row>
    <row r="68" spans="1:44" ht="21" customHeight="1">
      <c r="A68" s="1651"/>
      <c r="B68" s="1646"/>
      <c r="C68" s="188" t="s">
        <v>44</v>
      </c>
      <c r="D68" s="279">
        <f t="shared" si="76"/>
        <v>0</v>
      </c>
      <c r="E68" s="513">
        <f t="shared" si="76"/>
        <v>0</v>
      </c>
      <c r="F68" s="513">
        <f t="shared" ref="F68:F78" si="78">G68+H68</f>
        <v>0</v>
      </c>
      <c r="G68" s="513">
        <f t="shared" si="77"/>
        <v>0</v>
      </c>
      <c r="H68" s="514">
        <f t="shared" si="77"/>
        <v>0</v>
      </c>
      <c r="I68" s="974"/>
      <c r="J68" s="975"/>
      <c r="K68" s="975"/>
      <c r="L68" s="975"/>
      <c r="M68" s="976"/>
      <c r="N68" s="974"/>
      <c r="O68" s="975"/>
      <c r="P68" s="975"/>
      <c r="Q68" s="975"/>
      <c r="R68" s="976"/>
      <c r="S68" s="974"/>
      <c r="T68" s="975"/>
      <c r="U68" s="975"/>
      <c r="V68" s="975"/>
      <c r="W68" s="975"/>
      <c r="X68" s="974"/>
      <c r="Y68" s="975"/>
      <c r="Z68" s="975"/>
      <c r="AA68" s="975"/>
      <c r="AB68" s="976"/>
      <c r="AC68" s="974"/>
      <c r="AD68" s="975"/>
      <c r="AE68" s="975"/>
      <c r="AF68" s="975"/>
      <c r="AG68" s="976"/>
      <c r="AH68" s="977"/>
      <c r="AI68" s="1505"/>
      <c r="AJ68" s="975"/>
      <c r="AK68" s="975"/>
      <c r="AL68" s="976"/>
      <c r="AM68" s="974"/>
      <c r="AN68" s="975"/>
      <c r="AO68" s="975"/>
      <c r="AP68" s="975"/>
      <c r="AQ68" s="976"/>
      <c r="AR68" s="978"/>
    </row>
    <row r="69" spans="1:44" ht="21" customHeight="1">
      <c r="A69" s="1651"/>
      <c r="B69" s="1647" t="s">
        <v>71</v>
      </c>
      <c r="C69" s="194" t="s">
        <v>43</v>
      </c>
      <c r="D69" s="242">
        <f t="shared" si="76"/>
        <v>0</v>
      </c>
      <c r="E69" s="259">
        <f t="shared" si="76"/>
        <v>0</v>
      </c>
      <c r="F69" s="259">
        <f t="shared" si="78"/>
        <v>0</v>
      </c>
      <c r="G69" s="259">
        <f t="shared" si="77"/>
        <v>0</v>
      </c>
      <c r="H69" s="258">
        <f t="shared" si="77"/>
        <v>0</v>
      </c>
      <c r="I69" s="969"/>
      <c r="J69" s="970"/>
      <c r="K69" s="970"/>
      <c r="L69" s="970"/>
      <c r="M69" s="971"/>
      <c r="N69" s="969"/>
      <c r="O69" s="970"/>
      <c r="P69" s="970"/>
      <c r="Q69" s="970"/>
      <c r="R69" s="971"/>
      <c r="S69" s="969"/>
      <c r="T69" s="970"/>
      <c r="U69" s="970"/>
      <c r="V69" s="970"/>
      <c r="W69" s="970"/>
      <c r="X69" s="969"/>
      <c r="Y69" s="970"/>
      <c r="Z69" s="970"/>
      <c r="AA69" s="970"/>
      <c r="AB69" s="971"/>
      <c r="AC69" s="969"/>
      <c r="AD69" s="970"/>
      <c r="AE69" s="970"/>
      <c r="AF69" s="970"/>
      <c r="AG69" s="971"/>
      <c r="AH69" s="972"/>
      <c r="AI69" s="1504"/>
      <c r="AJ69" s="970"/>
      <c r="AK69" s="970"/>
      <c r="AL69" s="971"/>
      <c r="AM69" s="969"/>
      <c r="AN69" s="970"/>
      <c r="AO69" s="970"/>
      <c r="AP69" s="970"/>
      <c r="AQ69" s="971"/>
      <c r="AR69" s="973"/>
    </row>
    <row r="70" spans="1:44" ht="21" customHeight="1">
      <c r="A70" s="1651"/>
      <c r="B70" s="1646"/>
      <c r="C70" s="188" t="s">
        <v>44</v>
      </c>
      <c r="D70" s="279">
        <f t="shared" si="76"/>
        <v>0</v>
      </c>
      <c r="E70" s="513">
        <f t="shared" si="76"/>
        <v>0</v>
      </c>
      <c r="F70" s="513">
        <f t="shared" si="78"/>
        <v>0</v>
      </c>
      <c r="G70" s="513">
        <f t="shared" si="77"/>
        <v>0</v>
      </c>
      <c r="H70" s="514">
        <f t="shared" si="77"/>
        <v>0</v>
      </c>
      <c r="I70" s="974"/>
      <c r="J70" s="975"/>
      <c r="K70" s="975"/>
      <c r="L70" s="975"/>
      <c r="M70" s="976"/>
      <c r="N70" s="974"/>
      <c r="O70" s="975"/>
      <c r="P70" s="975"/>
      <c r="Q70" s="975"/>
      <c r="R70" s="976"/>
      <c r="S70" s="974"/>
      <c r="T70" s="975"/>
      <c r="U70" s="975"/>
      <c r="V70" s="975"/>
      <c r="W70" s="975"/>
      <c r="X70" s="974"/>
      <c r="Y70" s="975"/>
      <c r="Z70" s="975"/>
      <c r="AA70" s="975"/>
      <c r="AB70" s="976"/>
      <c r="AC70" s="974"/>
      <c r="AD70" s="975"/>
      <c r="AE70" s="975"/>
      <c r="AF70" s="975"/>
      <c r="AG70" s="976"/>
      <c r="AH70" s="977"/>
      <c r="AI70" s="1505"/>
      <c r="AJ70" s="975"/>
      <c r="AK70" s="975"/>
      <c r="AL70" s="976"/>
      <c r="AM70" s="974"/>
      <c r="AN70" s="975"/>
      <c r="AO70" s="975"/>
      <c r="AP70" s="975"/>
      <c r="AQ70" s="976"/>
      <c r="AR70" s="978"/>
    </row>
    <row r="71" spans="1:44" ht="21" customHeight="1">
      <c r="A71" s="1651"/>
      <c r="B71" s="1647" t="s">
        <v>72</v>
      </c>
      <c r="C71" s="194" t="s">
        <v>43</v>
      </c>
      <c r="D71" s="242">
        <f t="shared" si="76"/>
        <v>0</v>
      </c>
      <c r="E71" s="259">
        <f t="shared" si="76"/>
        <v>0</v>
      </c>
      <c r="F71" s="259">
        <f t="shared" si="78"/>
        <v>0</v>
      </c>
      <c r="G71" s="259">
        <f t="shared" si="77"/>
        <v>0</v>
      </c>
      <c r="H71" s="258">
        <f t="shared" si="77"/>
        <v>0</v>
      </c>
      <c r="I71" s="969"/>
      <c r="J71" s="970"/>
      <c r="K71" s="970"/>
      <c r="L71" s="970"/>
      <c r="M71" s="971"/>
      <c r="N71" s="969"/>
      <c r="O71" s="970"/>
      <c r="P71" s="970"/>
      <c r="Q71" s="970"/>
      <c r="R71" s="971"/>
      <c r="S71" s="969"/>
      <c r="T71" s="970"/>
      <c r="U71" s="970"/>
      <c r="V71" s="970"/>
      <c r="W71" s="970"/>
      <c r="X71" s="969"/>
      <c r="Y71" s="970"/>
      <c r="Z71" s="970"/>
      <c r="AA71" s="970"/>
      <c r="AB71" s="971"/>
      <c r="AC71" s="969"/>
      <c r="AD71" s="970"/>
      <c r="AE71" s="970"/>
      <c r="AF71" s="970"/>
      <c r="AG71" s="971"/>
      <c r="AH71" s="972"/>
      <c r="AI71" s="1504"/>
      <c r="AJ71" s="970"/>
      <c r="AK71" s="970"/>
      <c r="AL71" s="971"/>
      <c r="AM71" s="969"/>
      <c r="AN71" s="970"/>
      <c r="AO71" s="970"/>
      <c r="AP71" s="970"/>
      <c r="AQ71" s="971"/>
      <c r="AR71" s="973"/>
    </row>
    <row r="72" spans="1:44" ht="21" customHeight="1">
      <c r="A72" s="1651"/>
      <c r="B72" s="1646"/>
      <c r="C72" s="188" t="s">
        <v>44</v>
      </c>
      <c r="D72" s="279">
        <f t="shared" si="76"/>
        <v>0</v>
      </c>
      <c r="E72" s="513">
        <f t="shared" si="76"/>
        <v>0</v>
      </c>
      <c r="F72" s="513">
        <f t="shared" si="78"/>
        <v>0</v>
      </c>
      <c r="G72" s="513">
        <f t="shared" si="77"/>
        <v>0</v>
      </c>
      <c r="H72" s="514">
        <f t="shared" si="77"/>
        <v>0</v>
      </c>
      <c r="I72" s="974"/>
      <c r="J72" s="975"/>
      <c r="K72" s="975"/>
      <c r="L72" s="975"/>
      <c r="M72" s="976"/>
      <c r="N72" s="974"/>
      <c r="O72" s="975"/>
      <c r="P72" s="975"/>
      <c r="Q72" s="975"/>
      <c r="R72" s="976"/>
      <c r="S72" s="974"/>
      <c r="T72" s="975"/>
      <c r="U72" s="975"/>
      <c r="V72" s="975"/>
      <c r="W72" s="975"/>
      <c r="X72" s="974"/>
      <c r="Y72" s="975"/>
      <c r="Z72" s="975"/>
      <c r="AA72" s="975"/>
      <c r="AB72" s="976"/>
      <c r="AC72" s="974"/>
      <c r="AD72" s="975"/>
      <c r="AE72" s="975"/>
      <c r="AF72" s="975"/>
      <c r="AG72" s="976"/>
      <c r="AH72" s="977"/>
      <c r="AI72" s="1505"/>
      <c r="AJ72" s="975"/>
      <c r="AK72" s="975"/>
      <c r="AL72" s="976"/>
      <c r="AM72" s="974"/>
      <c r="AN72" s="975"/>
      <c r="AO72" s="975"/>
      <c r="AP72" s="975"/>
      <c r="AQ72" s="976"/>
      <c r="AR72" s="978"/>
    </row>
    <row r="73" spans="1:44" ht="21" customHeight="1">
      <c r="A73" s="1651"/>
      <c r="B73" s="1647" t="s">
        <v>73</v>
      </c>
      <c r="C73" s="194" t="s">
        <v>43</v>
      </c>
      <c r="D73" s="242">
        <f t="shared" si="76"/>
        <v>0</v>
      </c>
      <c r="E73" s="259">
        <f t="shared" si="76"/>
        <v>0</v>
      </c>
      <c r="F73" s="259">
        <f t="shared" si="78"/>
        <v>0</v>
      </c>
      <c r="G73" s="259">
        <f t="shared" si="77"/>
        <v>0</v>
      </c>
      <c r="H73" s="258">
        <f t="shared" si="77"/>
        <v>0</v>
      </c>
      <c r="I73" s="969"/>
      <c r="J73" s="970"/>
      <c r="K73" s="970"/>
      <c r="L73" s="970"/>
      <c r="M73" s="971"/>
      <c r="N73" s="969"/>
      <c r="O73" s="970"/>
      <c r="P73" s="970"/>
      <c r="Q73" s="970"/>
      <c r="R73" s="971"/>
      <c r="S73" s="969"/>
      <c r="T73" s="970"/>
      <c r="U73" s="970"/>
      <c r="V73" s="970"/>
      <c r="W73" s="970"/>
      <c r="X73" s="969"/>
      <c r="Y73" s="970"/>
      <c r="Z73" s="970"/>
      <c r="AA73" s="970"/>
      <c r="AB73" s="971"/>
      <c r="AC73" s="969"/>
      <c r="AD73" s="970"/>
      <c r="AE73" s="970"/>
      <c r="AF73" s="970"/>
      <c r="AG73" s="971"/>
      <c r="AH73" s="972"/>
      <c r="AI73" s="1504"/>
      <c r="AJ73" s="970"/>
      <c r="AK73" s="970"/>
      <c r="AL73" s="971"/>
      <c r="AM73" s="969"/>
      <c r="AN73" s="970"/>
      <c r="AO73" s="970"/>
      <c r="AP73" s="970"/>
      <c r="AQ73" s="971"/>
      <c r="AR73" s="973"/>
    </row>
    <row r="74" spans="1:44" ht="17.25" customHeight="1">
      <c r="A74" s="1651"/>
      <c r="B74" s="1646"/>
      <c r="C74" s="188" t="s">
        <v>44</v>
      </c>
      <c r="D74" s="279">
        <f t="shared" si="76"/>
        <v>0</v>
      </c>
      <c r="E74" s="513">
        <f t="shared" si="76"/>
        <v>0</v>
      </c>
      <c r="F74" s="513">
        <f t="shared" si="78"/>
        <v>0</v>
      </c>
      <c r="G74" s="513">
        <f t="shared" si="77"/>
        <v>0</v>
      </c>
      <c r="H74" s="514">
        <f t="shared" si="77"/>
        <v>0</v>
      </c>
      <c r="I74" s="974"/>
      <c r="J74" s="975"/>
      <c r="K74" s="975"/>
      <c r="L74" s="975"/>
      <c r="M74" s="976"/>
      <c r="N74" s="974"/>
      <c r="O74" s="975"/>
      <c r="P74" s="975"/>
      <c r="Q74" s="975"/>
      <c r="R74" s="976"/>
      <c r="S74" s="974"/>
      <c r="T74" s="975"/>
      <c r="U74" s="975"/>
      <c r="V74" s="975"/>
      <c r="W74" s="975"/>
      <c r="X74" s="974"/>
      <c r="Y74" s="975"/>
      <c r="Z74" s="975"/>
      <c r="AA74" s="975"/>
      <c r="AB74" s="976"/>
      <c r="AC74" s="974"/>
      <c r="AD74" s="975"/>
      <c r="AE74" s="975"/>
      <c r="AF74" s="975"/>
      <c r="AG74" s="976"/>
      <c r="AH74" s="977"/>
      <c r="AI74" s="1505"/>
      <c r="AJ74" s="975"/>
      <c r="AK74" s="975"/>
      <c r="AL74" s="976"/>
      <c r="AM74" s="974"/>
      <c r="AN74" s="975"/>
      <c r="AO74" s="975"/>
      <c r="AP74" s="975"/>
      <c r="AQ74" s="976"/>
      <c r="AR74" s="978"/>
    </row>
    <row r="75" spans="1:44" ht="21" customHeight="1">
      <c r="A75" s="1651"/>
      <c r="B75" s="1647" t="s">
        <v>74</v>
      </c>
      <c r="C75" s="194" t="s">
        <v>43</v>
      </c>
      <c r="D75" s="242">
        <f t="shared" si="76"/>
        <v>0</v>
      </c>
      <c r="E75" s="259">
        <f t="shared" si="76"/>
        <v>0</v>
      </c>
      <c r="F75" s="259">
        <f t="shared" si="78"/>
        <v>0</v>
      </c>
      <c r="G75" s="259">
        <f t="shared" si="77"/>
        <v>0</v>
      </c>
      <c r="H75" s="258">
        <f t="shared" si="77"/>
        <v>0</v>
      </c>
      <c r="I75" s="969"/>
      <c r="J75" s="970"/>
      <c r="K75" s="970"/>
      <c r="L75" s="970"/>
      <c r="M75" s="971"/>
      <c r="N75" s="969"/>
      <c r="O75" s="970"/>
      <c r="P75" s="970"/>
      <c r="Q75" s="970"/>
      <c r="R75" s="971"/>
      <c r="S75" s="979"/>
      <c r="T75" s="980"/>
      <c r="U75" s="980"/>
      <c r="V75" s="980"/>
      <c r="W75" s="981"/>
      <c r="X75" s="969"/>
      <c r="Y75" s="970"/>
      <c r="Z75" s="970"/>
      <c r="AA75" s="970"/>
      <c r="AB75" s="971"/>
      <c r="AC75" s="969"/>
      <c r="AD75" s="970"/>
      <c r="AE75" s="970"/>
      <c r="AF75" s="970"/>
      <c r="AG75" s="971"/>
      <c r="AH75" s="972"/>
      <c r="AI75" s="1504"/>
      <c r="AJ75" s="970"/>
      <c r="AK75" s="970"/>
      <c r="AL75" s="971"/>
      <c r="AM75" s="969"/>
      <c r="AN75" s="970"/>
      <c r="AO75" s="970"/>
      <c r="AP75" s="970"/>
      <c r="AQ75" s="971"/>
      <c r="AR75" s="973"/>
    </row>
    <row r="76" spans="1:44" ht="23.25" customHeight="1">
      <c r="A76" s="1651"/>
      <c r="B76" s="1646"/>
      <c r="C76" s="188" t="s">
        <v>44</v>
      </c>
      <c r="D76" s="279">
        <f t="shared" si="76"/>
        <v>0</v>
      </c>
      <c r="E76" s="513">
        <f t="shared" si="76"/>
        <v>0</v>
      </c>
      <c r="F76" s="513">
        <f t="shared" si="78"/>
        <v>0</v>
      </c>
      <c r="G76" s="513">
        <f t="shared" si="77"/>
        <v>0</v>
      </c>
      <c r="H76" s="514">
        <f t="shared" si="77"/>
        <v>0</v>
      </c>
      <c r="I76" s="974"/>
      <c r="J76" s="975"/>
      <c r="K76" s="975"/>
      <c r="L76" s="975"/>
      <c r="M76" s="976"/>
      <c r="N76" s="974"/>
      <c r="O76" s="975"/>
      <c r="P76" s="975"/>
      <c r="Q76" s="975"/>
      <c r="R76" s="976"/>
      <c r="S76" s="982"/>
      <c r="T76" s="983"/>
      <c r="U76" s="983"/>
      <c r="V76" s="983"/>
      <c r="W76" s="984"/>
      <c r="X76" s="974"/>
      <c r="Y76" s="975"/>
      <c r="Z76" s="975"/>
      <c r="AA76" s="975"/>
      <c r="AB76" s="976"/>
      <c r="AC76" s="974"/>
      <c r="AD76" s="975"/>
      <c r="AE76" s="975"/>
      <c r="AF76" s="975"/>
      <c r="AG76" s="976"/>
      <c r="AH76" s="977"/>
      <c r="AI76" s="1505"/>
      <c r="AJ76" s="975"/>
      <c r="AK76" s="975"/>
      <c r="AL76" s="976"/>
      <c r="AM76" s="974"/>
      <c r="AN76" s="975"/>
      <c r="AO76" s="975"/>
      <c r="AP76" s="975"/>
      <c r="AQ76" s="976"/>
      <c r="AR76" s="978"/>
    </row>
    <row r="77" spans="1:44" ht="22.5" customHeight="1">
      <c r="A77" s="1651"/>
      <c r="B77" s="1648" t="s">
        <v>75</v>
      </c>
      <c r="C77" s="194" t="s">
        <v>43</v>
      </c>
      <c r="D77" s="242">
        <f t="shared" si="76"/>
        <v>0</v>
      </c>
      <c r="E77" s="259">
        <f t="shared" si="76"/>
        <v>0</v>
      </c>
      <c r="F77" s="259">
        <f t="shared" si="78"/>
        <v>0</v>
      </c>
      <c r="G77" s="259">
        <f t="shared" si="77"/>
        <v>0</v>
      </c>
      <c r="H77" s="258">
        <f t="shared" si="77"/>
        <v>0</v>
      </c>
      <c r="I77" s="969"/>
      <c r="J77" s="970"/>
      <c r="K77" s="970"/>
      <c r="L77" s="970"/>
      <c r="M77" s="971"/>
      <c r="N77" s="969"/>
      <c r="O77" s="970"/>
      <c r="P77" s="970"/>
      <c r="Q77" s="970"/>
      <c r="R77" s="971"/>
      <c r="S77" s="969"/>
      <c r="T77" s="970"/>
      <c r="U77" s="970"/>
      <c r="V77" s="970"/>
      <c r="W77" s="971"/>
      <c r="X77" s="969"/>
      <c r="Y77" s="970"/>
      <c r="Z77" s="970"/>
      <c r="AA77" s="970"/>
      <c r="AB77" s="971"/>
      <c r="AC77" s="969"/>
      <c r="AD77" s="970"/>
      <c r="AE77" s="970"/>
      <c r="AF77" s="970"/>
      <c r="AG77" s="971"/>
      <c r="AH77" s="972"/>
      <c r="AI77" s="1504"/>
      <c r="AJ77" s="970"/>
      <c r="AK77" s="970"/>
      <c r="AL77" s="971"/>
      <c r="AM77" s="979"/>
      <c r="AN77" s="980"/>
      <c r="AO77" s="980"/>
      <c r="AP77" s="980"/>
      <c r="AQ77" s="971"/>
      <c r="AR77" s="973"/>
    </row>
    <row r="78" spans="1:44" ht="21.75" customHeight="1" thickBot="1">
      <c r="A78" s="1652"/>
      <c r="B78" s="1649"/>
      <c r="C78" s="193" t="s">
        <v>44</v>
      </c>
      <c r="D78" s="251">
        <f t="shared" si="76"/>
        <v>0</v>
      </c>
      <c r="E78" s="268">
        <f t="shared" si="76"/>
        <v>0</v>
      </c>
      <c r="F78" s="259">
        <f t="shared" si="78"/>
        <v>0</v>
      </c>
      <c r="G78" s="259">
        <f t="shared" si="77"/>
        <v>0</v>
      </c>
      <c r="H78" s="258">
        <f t="shared" si="77"/>
        <v>0</v>
      </c>
      <c r="I78" s="985"/>
      <c r="J78" s="986"/>
      <c r="K78" s="986"/>
      <c r="L78" s="986"/>
      <c r="M78" s="987"/>
      <c r="N78" s="985"/>
      <c r="O78" s="986"/>
      <c r="P78" s="986"/>
      <c r="Q78" s="986"/>
      <c r="R78" s="987"/>
      <c r="S78" s="985"/>
      <c r="T78" s="986"/>
      <c r="U78" s="986"/>
      <c r="V78" s="986"/>
      <c r="W78" s="987"/>
      <c r="X78" s="985"/>
      <c r="Y78" s="986"/>
      <c r="Z78" s="986"/>
      <c r="AA78" s="986"/>
      <c r="AB78" s="987"/>
      <c r="AC78" s="985"/>
      <c r="AD78" s="986"/>
      <c r="AE78" s="986"/>
      <c r="AF78" s="986"/>
      <c r="AG78" s="987"/>
      <c r="AH78" s="988"/>
      <c r="AI78" s="1506"/>
      <c r="AJ78" s="986"/>
      <c r="AK78" s="986"/>
      <c r="AL78" s="987"/>
      <c r="AM78" s="1007"/>
      <c r="AN78" s="1008"/>
      <c r="AO78" s="1008"/>
      <c r="AP78" s="1008"/>
      <c r="AQ78" s="987"/>
      <c r="AR78" s="989"/>
    </row>
    <row r="79" spans="1:44" ht="17.25">
      <c r="A79" s="1650" t="s">
        <v>157</v>
      </c>
      <c r="B79" s="1645" t="s">
        <v>69</v>
      </c>
      <c r="C79" s="183" t="s">
        <v>43</v>
      </c>
      <c r="D79" s="234">
        <f t="shared" ref="D79:E81" si="79">SUM(I79,N79,S79,X79,AC79,AH79,AM79)</f>
        <v>9</v>
      </c>
      <c r="E79" s="323">
        <f t="shared" si="79"/>
        <v>9</v>
      </c>
      <c r="F79" s="323">
        <f>G79+H79</f>
        <v>875</v>
      </c>
      <c r="G79" s="323">
        <f t="shared" ref="G79:H80" si="80">SUM(L79,Q79,V79,AA79,AF79,AK79,AP79)</f>
        <v>356</v>
      </c>
      <c r="H79" s="235">
        <f t="shared" si="80"/>
        <v>519</v>
      </c>
      <c r="I79" s="236">
        <f>SUM(I81,I83,I85,I87,I89,I91)</f>
        <v>0</v>
      </c>
      <c r="J79" s="237">
        <f>SUM(J81,J83,J85,J87,J89,J91)</f>
        <v>0</v>
      </c>
      <c r="K79" s="237">
        <f>L79+M79</f>
        <v>0</v>
      </c>
      <c r="L79" s="237">
        <f t="shared" ref="L79:M80" si="81">SUM(L81,L83,L85,L87,L89,L91)</f>
        <v>0</v>
      </c>
      <c r="M79" s="239">
        <f t="shared" si="81"/>
        <v>0</v>
      </c>
      <c r="N79" s="236">
        <f>SUM(N81,N83,N85,N87,N89,N91)</f>
        <v>0</v>
      </c>
      <c r="O79" s="237">
        <f>SUM(O81,O83,O85,O87,O89,O91)</f>
        <v>0</v>
      </c>
      <c r="P79" s="237">
        <f>Q79+R79</f>
        <v>0</v>
      </c>
      <c r="Q79" s="237">
        <f t="shared" ref="Q79:T80" si="82">SUM(Q81,Q83,Q85,Q87,Q89,Q91)</f>
        <v>0</v>
      </c>
      <c r="R79" s="238">
        <f t="shared" si="82"/>
        <v>0</v>
      </c>
      <c r="S79" s="236">
        <f>SUM(S81,S83,S85,S87,S89,S91)</f>
        <v>0</v>
      </c>
      <c r="T79" s="237">
        <f>SUM(T81,T83,T85,T87,T89,T91)</f>
        <v>0</v>
      </c>
      <c r="U79" s="237">
        <f>V79+W79</f>
        <v>0</v>
      </c>
      <c r="V79" s="237">
        <f t="shared" ref="V79:Y80" si="83">SUM(V81,V83,V85,V87,V89,V91)</f>
        <v>0</v>
      </c>
      <c r="W79" s="239">
        <f t="shared" si="83"/>
        <v>0</v>
      </c>
      <c r="X79" s="236">
        <f t="shared" si="83"/>
        <v>9</v>
      </c>
      <c r="Y79" s="237">
        <f t="shared" si="83"/>
        <v>9</v>
      </c>
      <c r="Z79" s="237">
        <f>AA79+AB79</f>
        <v>875</v>
      </c>
      <c r="AA79" s="237">
        <f t="shared" ref="AA79:AD80" si="84">SUM(AA81,AA83,AA85,AA87,AA89,AA91)</f>
        <v>356</v>
      </c>
      <c r="AB79" s="238">
        <f t="shared" si="84"/>
        <v>519</v>
      </c>
      <c r="AC79" s="236">
        <f t="shared" si="84"/>
        <v>0</v>
      </c>
      <c r="AD79" s="237">
        <f t="shared" si="84"/>
        <v>0</v>
      </c>
      <c r="AE79" s="237">
        <f>AF79+AG79</f>
        <v>0</v>
      </c>
      <c r="AF79" s="237">
        <f t="shared" ref="AF79:AI80" si="85">SUM(AF81,AF83,AF85,AF87,AF89,AF91)</f>
        <v>0</v>
      </c>
      <c r="AG79" s="239">
        <f t="shared" si="85"/>
        <v>0</v>
      </c>
      <c r="AH79" s="236">
        <f t="shared" si="85"/>
        <v>0</v>
      </c>
      <c r="AI79" s="237">
        <f t="shared" si="85"/>
        <v>0</v>
      </c>
      <c r="AJ79" s="237">
        <f>AK79+AL79</f>
        <v>0</v>
      </c>
      <c r="AK79" s="237">
        <f t="shared" ref="AK79:AN80" si="86">SUM(AK81,AK83,AK85,AK87,AK89,AK91)</f>
        <v>0</v>
      </c>
      <c r="AL79" s="238">
        <f t="shared" si="86"/>
        <v>0</v>
      </c>
      <c r="AM79" s="236">
        <f t="shared" si="86"/>
        <v>0</v>
      </c>
      <c r="AN79" s="237">
        <f t="shared" si="86"/>
        <v>0</v>
      </c>
      <c r="AO79" s="237">
        <f>AP79+AQ79</f>
        <v>0</v>
      </c>
      <c r="AP79" s="237">
        <f t="shared" ref="AP79:AR80" si="87">SUM(AP81,AP83,AP85,AP87,AP89,AP91)</f>
        <v>0</v>
      </c>
      <c r="AQ79" s="239">
        <f t="shared" si="87"/>
        <v>0</v>
      </c>
      <c r="AR79" s="368">
        <f t="shared" si="87"/>
        <v>0</v>
      </c>
    </row>
    <row r="80" spans="1:44" ht="17.25">
      <c r="A80" s="1651"/>
      <c r="B80" s="1646"/>
      <c r="C80" s="40" t="s">
        <v>44</v>
      </c>
      <c r="D80" s="240">
        <f t="shared" si="79"/>
        <v>0</v>
      </c>
      <c r="E80" s="216">
        <f t="shared" si="79"/>
        <v>0</v>
      </c>
      <c r="F80" s="216">
        <f>G80+H80</f>
        <v>0</v>
      </c>
      <c r="G80" s="216">
        <f t="shared" si="80"/>
        <v>0</v>
      </c>
      <c r="H80" s="241">
        <f t="shared" si="80"/>
        <v>0</v>
      </c>
      <c r="I80" s="212">
        <f>SUM(I82,I84,I86,I88,I90,I92)</f>
        <v>0</v>
      </c>
      <c r="J80" s="211">
        <f>SUM(J82,J84,J86,J88,J90,J92)</f>
        <v>0</v>
      </c>
      <c r="K80" s="211">
        <f>L80+M80</f>
        <v>0</v>
      </c>
      <c r="L80" s="211">
        <f t="shared" si="81"/>
        <v>0</v>
      </c>
      <c r="M80" s="213">
        <f t="shared" si="81"/>
        <v>0</v>
      </c>
      <c r="N80" s="212">
        <f>SUM(N82,N84,N86,N88,N90,N92)</f>
        <v>0</v>
      </c>
      <c r="O80" s="211">
        <f>SUM(O82,O84,O86,O88,O90,O92)</f>
        <v>0</v>
      </c>
      <c r="P80" s="211">
        <f>Q80+R80</f>
        <v>0</v>
      </c>
      <c r="Q80" s="211">
        <f t="shared" si="82"/>
        <v>0</v>
      </c>
      <c r="R80" s="217">
        <f t="shared" si="82"/>
        <v>0</v>
      </c>
      <c r="S80" s="212">
        <f t="shared" si="82"/>
        <v>0</v>
      </c>
      <c r="T80" s="211">
        <f t="shared" si="82"/>
        <v>0</v>
      </c>
      <c r="U80" s="211">
        <f>V80+W80</f>
        <v>0</v>
      </c>
      <c r="V80" s="211">
        <f t="shared" si="83"/>
        <v>0</v>
      </c>
      <c r="W80" s="213">
        <f>SUM(W82,W84,W86,W88,W90,W92)</f>
        <v>0</v>
      </c>
      <c r="X80" s="212">
        <f t="shared" si="83"/>
        <v>0</v>
      </c>
      <c r="Y80" s="211">
        <f t="shared" si="83"/>
        <v>0</v>
      </c>
      <c r="Z80" s="211">
        <f>AA80+AB80</f>
        <v>0</v>
      </c>
      <c r="AA80" s="211">
        <f t="shared" si="84"/>
        <v>0</v>
      </c>
      <c r="AB80" s="217">
        <f t="shared" si="84"/>
        <v>0</v>
      </c>
      <c r="AC80" s="212">
        <f t="shared" si="84"/>
        <v>0</v>
      </c>
      <c r="AD80" s="211">
        <f t="shared" si="84"/>
        <v>0</v>
      </c>
      <c r="AE80" s="211">
        <f>AF80+AG80</f>
        <v>0</v>
      </c>
      <c r="AF80" s="211">
        <f t="shared" si="85"/>
        <v>0</v>
      </c>
      <c r="AG80" s="213">
        <f t="shared" si="85"/>
        <v>0</v>
      </c>
      <c r="AH80" s="212">
        <f t="shared" si="85"/>
        <v>0</v>
      </c>
      <c r="AI80" s="211">
        <f t="shared" si="85"/>
        <v>0</v>
      </c>
      <c r="AJ80" s="211">
        <f>AK80+AL80</f>
        <v>0</v>
      </c>
      <c r="AK80" s="211">
        <f t="shared" si="86"/>
        <v>0</v>
      </c>
      <c r="AL80" s="217">
        <f t="shared" si="86"/>
        <v>0</v>
      </c>
      <c r="AM80" s="212">
        <f t="shared" si="86"/>
        <v>0</v>
      </c>
      <c r="AN80" s="211">
        <f t="shared" si="86"/>
        <v>0</v>
      </c>
      <c r="AO80" s="211">
        <f>AP80+AQ80</f>
        <v>0</v>
      </c>
      <c r="AP80" s="211">
        <f t="shared" si="87"/>
        <v>0</v>
      </c>
      <c r="AQ80" s="213">
        <f t="shared" si="87"/>
        <v>0</v>
      </c>
      <c r="AR80" s="369">
        <f t="shared" si="87"/>
        <v>0</v>
      </c>
    </row>
    <row r="81" spans="1:44" ht="17.25">
      <c r="A81" s="1651"/>
      <c r="B81" s="1647" t="s">
        <v>70</v>
      </c>
      <c r="C81" s="194" t="s">
        <v>43</v>
      </c>
      <c r="D81" s="603">
        <f t="shared" si="79"/>
        <v>9</v>
      </c>
      <c r="E81" s="1536">
        <f t="shared" si="79"/>
        <v>9</v>
      </c>
      <c r="F81" s="259">
        <f>G81+H81</f>
        <v>875</v>
      </c>
      <c r="G81" s="259">
        <f t="shared" ref="G81:H92" si="88">SUM(L81+Q81+V81+AA81+AF81+AK81+AP81)</f>
        <v>356</v>
      </c>
      <c r="H81" s="258">
        <f t="shared" si="88"/>
        <v>519</v>
      </c>
      <c r="I81" s="203"/>
      <c r="J81" s="204"/>
      <c r="K81" s="204"/>
      <c r="L81" s="204"/>
      <c r="M81" s="205"/>
      <c r="N81" s="203"/>
      <c r="O81" s="204"/>
      <c r="P81" s="204"/>
      <c r="Q81" s="204"/>
      <c r="R81" s="205"/>
      <c r="S81" s="203"/>
      <c r="T81" s="204"/>
      <c r="U81" s="204"/>
      <c r="V81" s="204"/>
      <c r="W81" s="205"/>
      <c r="X81" s="275">
        <v>9</v>
      </c>
      <c r="Y81" s="276">
        <v>9</v>
      </c>
      <c r="Z81" s="276">
        <v>875</v>
      </c>
      <c r="AA81" s="276">
        <v>356</v>
      </c>
      <c r="AB81" s="277">
        <v>519</v>
      </c>
      <c r="AC81" s="275"/>
      <c r="AD81" s="276"/>
      <c r="AE81" s="276"/>
      <c r="AF81" s="276"/>
      <c r="AG81" s="277"/>
      <c r="AH81" s="243"/>
      <c r="AI81" s="244"/>
      <c r="AJ81" s="244"/>
      <c r="AK81" s="244"/>
      <c r="AL81" s="245"/>
      <c r="AM81" s="203"/>
      <c r="AN81" s="204"/>
      <c r="AO81" s="204"/>
      <c r="AP81" s="204"/>
      <c r="AQ81" s="205"/>
      <c r="AR81" s="370"/>
    </row>
    <row r="82" spans="1:44" ht="17.25">
      <c r="A82" s="1651"/>
      <c r="B82" s="1646"/>
      <c r="C82" s="188" t="s">
        <v>44</v>
      </c>
      <c r="D82" s="876">
        <f t="shared" ref="D82:E92" si="89">SUM(I82,N82,S82,X82,AC82,AH82,AM82)</f>
        <v>0</v>
      </c>
      <c r="E82" s="1537">
        <f t="shared" si="89"/>
        <v>0</v>
      </c>
      <c r="F82" s="525">
        <f t="shared" ref="F82:F92" si="90">G82+H82</f>
        <v>0</v>
      </c>
      <c r="G82" s="525">
        <f t="shared" si="88"/>
        <v>0</v>
      </c>
      <c r="H82" s="526">
        <f t="shared" si="88"/>
        <v>0</v>
      </c>
      <c r="I82" s="527"/>
      <c r="J82" s="528"/>
      <c r="K82" s="528"/>
      <c r="L82" s="528"/>
      <c r="M82" s="352"/>
      <c r="N82" s="527"/>
      <c r="O82" s="528"/>
      <c r="P82" s="528"/>
      <c r="Q82" s="528"/>
      <c r="R82" s="352"/>
      <c r="S82" s="527"/>
      <c r="T82" s="528"/>
      <c r="U82" s="528"/>
      <c r="V82" s="528"/>
      <c r="W82" s="352"/>
      <c r="X82" s="529"/>
      <c r="Y82" s="530"/>
      <c r="Z82" s="530"/>
      <c r="AA82" s="530"/>
      <c r="AB82" s="531"/>
      <c r="AC82" s="529"/>
      <c r="AD82" s="530"/>
      <c r="AE82" s="530"/>
      <c r="AF82" s="530"/>
      <c r="AG82" s="531"/>
      <c r="AH82" s="412"/>
      <c r="AI82" s="413"/>
      <c r="AJ82" s="413"/>
      <c r="AK82" s="413"/>
      <c r="AL82" s="481"/>
      <c r="AM82" s="527"/>
      <c r="AN82" s="528"/>
      <c r="AO82" s="528"/>
      <c r="AP82" s="528"/>
      <c r="AQ82" s="352"/>
      <c r="AR82" s="519"/>
    </row>
    <row r="83" spans="1:44" ht="17.25">
      <c r="A83" s="1651"/>
      <c r="B83" s="1647" t="s">
        <v>71</v>
      </c>
      <c r="C83" s="194" t="s">
        <v>43</v>
      </c>
      <c r="D83" s="242">
        <f t="shared" si="89"/>
        <v>0</v>
      </c>
      <c r="E83" s="259">
        <f t="shared" si="89"/>
        <v>0</v>
      </c>
      <c r="F83" s="259">
        <f t="shared" si="90"/>
        <v>0</v>
      </c>
      <c r="G83" s="259">
        <f t="shared" si="88"/>
        <v>0</v>
      </c>
      <c r="H83" s="258">
        <f t="shared" si="88"/>
        <v>0</v>
      </c>
      <c r="I83" s="203"/>
      <c r="J83" s="204"/>
      <c r="K83" s="204"/>
      <c r="L83" s="204"/>
      <c r="M83" s="205"/>
      <c r="N83" s="203"/>
      <c r="O83" s="204"/>
      <c r="P83" s="204"/>
      <c r="Q83" s="204"/>
      <c r="R83" s="205"/>
      <c r="S83" s="203"/>
      <c r="T83" s="204"/>
      <c r="U83" s="204"/>
      <c r="V83" s="204"/>
      <c r="W83" s="205"/>
      <c r="X83" s="203"/>
      <c r="Y83" s="204"/>
      <c r="Z83" s="204"/>
      <c r="AA83" s="204"/>
      <c r="AB83" s="205"/>
      <c r="AC83" s="203"/>
      <c r="AD83" s="204"/>
      <c r="AE83" s="204"/>
      <c r="AF83" s="204"/>
      <c r="AG83" s="205"/>
      <c r="AH83" s="203"/>
      <c r="AI83" s="204"/>
      <c r="AJ83" s="204"/>
      <c r="AK83" s="204"/>
      <c r="AL83" s="205"/>
      <c r="AM83" s="203"/>
      <c r="AN83" s="204"/>
      <c r="AO83" s="204"/>
      <c r="AP83" s="204"/>
      <c r="AQ83" s="205"/>
      <c r="AR83" s="370"/>
    </row>
    <row r="84" spans="1:44" ht="17.25">
      <c r="A84" s="1651"/>
      <c r="B84" s="1646"/>
      <c r="C84" s="188" t="s">
        <v>44</v>
      </c>
      <c r="D84" s="279">
        <f t="shared" si="89"/>
        <v>0</v>
      </c>
      <c r="E84" s="513">
        <f t="shared" si="89"/>
        <v>0</v>
      </c>
      <c r="F84" s="525">
        <f t="shared" si="90"/>
        <v>0</v>
      </c>
      <c r="G84" s="525">
        <f t="shared" si="88"/>
        <v>0</v>
      </c>
      <c r="H84" s="526">
        <f t="shared" si="88"/>
        <v>0</v>
      </c>
      <c r="I84" s="527"/>
      <c r="J84" s="528"/>
      <c r="K84" s="528"/>
      <c r="L84" s="528"/>
      <c r="M84" s="352"/>
      <c r="N84" s="527"/>
      <c r="O84" s="528"/>
      <c r="P84" s="528"/>
      <c r="Q84" s="528"/>
      <c r="R84" s="352"/>
      <c r="S84" s="527"/>
      <c r="T84" s="528"/>
      <c r="U84" s="528"/>
      <c r="V84" s="528"/>
      <c r="W84" s="352"/>
      <c r="X84" s="527"/>
      <c r="Y84" s="528"/>
      <c r="Z84" s="528"/>
      <c r="AA84" s="528"/>
      <c r="AB84" s="352"/>
      <c r="AC84" s="527"/>
      <c r="AD84" s="528"/>
      <c r="AE84" s="528"/>
      <c r="AF84" s="528"/>
      <c r="AG84" s="352"/>
      <c r="AH84" s="527"/>
      <c r="AI84" s="528"/>
      <c r="AJ84" s="528"/>
      <c r="AK84" s="528"/>
      <c r="AL84" s="352"/>
      <c r="AM84" s="527"/>
      <c r="AN84" s="528"/>
      <c r="AO84" s="528"/>
      <c r="AP84" s="528"/>
      <c r="AQ84" s="352"/>
      <c r="AR84" s="519"/>
    </row>
    <row r="85" spans="1:44" ht="17.25">
      <c r="A85" s="1651"/>
      <c r="B85" s="1647" t="s">
        <v>72</v>
      </c>
      <c r="C85" s="194" t="s">
        <v>43</v>
      </c>
      <c r="D85" s="242">
        <f t="shared" si="89"/>
        <v>0</v>
      </c>
      <c r="E85" s="259">
        <f t="shared" si="89"/>
        <v>0</v>
      </c>
      <c r="F85" s="259">
        <f t="shared" si="90"/>
        <v>0</v>
      </c>
      <c r="G85" s="259">
        <f t="shared" si="88"/>
        <v>0</v>
      </c>
      <c r="H85" s="258">
        <f t="shared" si="88"/>
        <v>0</v>
      </c>
      <c r="I85" s="203"/>
      <c r="J85" s="204"/>
      <c r="K85" s="204"/>
      <c r="L85" s="204"/>
      <c r="M85" s="205"/>
      <c r="N85" s="203"/>
      <c r="O85" s="204"/>
      <c r="P85" s="204"/>
      <c r="Q85" s="204"/>
      <c r="R85" s="205"/>
      <c r="S85" s="203"/>
      <c r="T85" s="204"/>
      <c r="U85" s="204"/>
      <c r="V85" s="204"/>
      <c r="W85" s="205"/>
      <c r="X85" s="203"/>
      <c r="Y85" s="204"/>
      <c r="Z85" s="204"/>
      <c r="AA85" s="204"/>
      <c r="AB85" s="205"/>
      <c r="AC85" s="203"/>
      <c r="AD85" s="204"/>
      <c r="AE85" s="204"/>
      <c r="AF85" s="204"/>
      <c r="AG85" s="205"/>
      <c r="AH85" s="203"/>
      <c r="AI85" s="204"/>
      <c r="AJ85" s="204"/>
      <c r="AK85" s="204"/>
      <c r="AL85" s="205"/>
      <c r="AM85" s="203"/>
      <c r="AN85" s="204"/>
      <c r="AO85" s="204"/>
      <c r="AP85" s="204"/>
      <c r="AQ85" s="205"/>
      <c r="AR85" s="370"/>
    </row>
    <row r="86" spans="1:44" ht="17.25">
      <c r="A86" s="1651"/>
      <c r="B86" s="1646"/>
      <c r="C86" s="188" t="s">
        <v>44</v>
      </c>
      <c r="D86" s="279">
        <f t="shared" si="89"/>
        <v>0</v>
      </c>
      <c r="E86" s="513">
        <f t="shared" si="89"/>
        <v>0</v>
      </c>
      <c r="F86" s="525">
        <f t="shared" si="90"/>
        <v>0</v>
      </c>
      <c r="G86" s="525">
        <f t="shared" si="88"/>
        <v>0</v>
      </c>
      <c r="H86" s="526">
        <f t="shared" si="88"/>
        <v>0</v>
      </c>
      <c r="I86" s="527"/>
      <c r="J86" s="528"/>
      <c r="K86" s="528"/>
      <c r="L86" s="528"/>
      <c r="M86" s="352"/>
      <c r="N86" s="527"/>
      <c r="O86" s="528"/>
      <c r="P86" s="528"/>
      <c r="Q86" s="528"/>
      <c r="R86" s="352"/>
      <c r="S86" s="527"/>
      <c r="T86" s="528"/>
      <c r="U86" s="528"/>
      <c r="V86" s="528"/>
      <c r="W86" s="352"/>
      <c r="X86" s="527"/>
      <c r="Y86" s="528"/>
      <c r="Z86" s="528"/>
      <c r="AA86" s="528"/>
      <c r="AB86" s="352"/>
      <c r="AC86" s="527"/>
      <c r="AD86" s="528"/>
      <c r="AE86" s="528"/>
      <c r="AF86" s="528"/>
      <c r="AG86" s="352"/>
      <c r="AH86" s="527"/>
      <c r="AI86" s="528"/>
      <c r="AJ86" s="528"/>
      <c r="AK86" s="528"/>
      <c r="AL86" s="352"/>
      <c r="AM86" s="527"/>
      <c r="AN86" s="528"/>
      <c r="AO86" s="528"/>
      <c r="AP86" s="528"/>
      <c r="AQ86" s="352"/>
      <c r="AR86" s="519"/>
    </row>
    <row r="87" spans="1:44" ht="17.25">
      <c r="A87" s="1651"/>
      <c r="B87" s="1647" t="s">
        <v>73</v>
      </c>
      <c r="C87" s="194" t="s">
        <v>43</v>
      </c>
      <c r="D87" s="242">
        <f t="shared" si="89"/>
        <v>0</v>
      </c>
      <c r="E87" s="259">
        <f t="shared" si="89"/>
        <v>0</v>
      </c>
      <c r="F87" s="259">
        <f t="shared" si="90"/>
        <v>0</v>
      </c>
      <c r="G87" s="259">
        <f t="shared" si="88"/>
        <v>0</v>
      </c>
      <c r="H87" s="258">
        <f t="shared" si="88"/>
        <v>0</v>
      </c>
      <c r="I87" s="203"/>
      <c r="J87" s="204"/>
      <c r="K87" s="204"/>
      <c r="L87" s="204"/>
      <c r="M87" s="205"/>
      <c r="N87" s="203"/>
      <c r="O87" s="204"/>
      <c r="P87" s="204"/>
      <c r="Q87" s="204"/>
      <c r="R87" s="205"/>
      <c r="S87" s="203"/>
      <c r="T87" s="204"/>
      <c r="U87" s="204"/>
      <c r="V87" s="204"/>
      <c r="W87" s="205"/>
      <c r="X87" s="203"/>
      <c r="Y87" s="204"/>
      <c r="Z87" s="204"/>
      <c r="AA87" s="204"/>
      <c r="AB87" s="205"/>
      <c r="AC87" s="203"/>
      <c r="AD87" s="204"/>
      <c r="AE87" s="204"/>
      <c r="AF87" s="204"/>
      <c r="AG87" s="205"/>
      <c r="AH87" s="203"/>
      <c r="AI87" s="204"/>
      <c r="AJ87" s="204"/>
      <c r="AK87" s="204"/>
      <c r="AL87" s="205"/>
      <c r="AM87" s="203"/>
      <c r="AN87" s="204"/>
      <c r="AO87" s="204"/>
      <c r="AP87" s="204"/>
      <c r="AQ87" s="205"/>
      <c r="AR87" s="370"/>
    </row>
    <row r="88" spans="1:44" ht="17.25">
      <c r="A88" s="1651"/>
      <c r="B88" s="1646"/>
      <c r="C88" s="188" t="s">
        <v>44</v>
      </c>
      <c r="D88" s="279">
        <f t="shared" si="89"/>
        <v>0</v>
      </c>
      <c r="E88" s="513">
        <f t="shared" si="89"/>
        <v>0</v>
      </c>
      <c r="F88" s="525">
        <f t="shared" si="90"/>
        <v>0</v>
      </c>
      <c r="G88" s="525">
        <f t="shared" si="88"/>
        <v>0</v>
      </c>
      <c r="H88" s="526">
        <f t="shared" si="88"/>
        <v>0</v>
      </c>
      <c r="I88" s="527"/>
      <c r="J88" s="528"/>
      <c r="K88" s="528"/>
      <c r="L88" s="528"/>
      <c r="M88" s="352"/>
      <c r="N88" s="527"/>
      <c r="O88" s="528"/>
      <c r="P88" s="528"/>
      <c r="Q88" s="528"/>
      <c r="R88" s="352"/>
      <c r="S88" s="527"/>
      <c r="T88" s="528"/>
      <c r="U88" s="528"/>
      <c r="V88" s="528"/>
      <c r="W88" s="352"/>
      <c r="X88" s="527"/>
      <c r="Y88" s="528"/>
      <c r="Z88" s="528"/>
      <c r="AA88" s="528"/>
      <c r="AB88" s="352"/>
      <c r="AC88" s="527"/>
      <c r="AD88" s="528"/>
      <c r="AE88" s="528"/>
      <c r="AF88" s="528"/>
      <c r="AG88" s="352"/>
      <c r="AH88" s="527"/>
      <c r="AI88" s="528"/>
      <c r="AJ88" s="528"/>
      <c r="AK88" s="528"/>
      <c r="AL88" s="352"/>
      <c r="AM88" s="527"/>
      <c r="AN88" s="528"/>
      <c r="AO88" s="528"/>
      <c r="AP88" s="528"/>
      <c r="AQ88" s="352"/>
      <c r="AR88" s="519"/>
    </row>
    <row r="89" spans="1:44" ht="17.25">
      <c r="A89" s="1651"/>
      <c r="B89" s="1647" t="s">
        <v>74</v>
      </c>
      <c r="C89" s="194" t="s">
        <v>43</v>
      </c>
      <c r="D89" s="242">
        <f t="shared" si="89"/>
        <v>0</v>
      </c>
      <c r="E89" s="259">
        <f t="shared" si="89"/>
        <v>0</v>
      </c>
      <c r="F89" s="259">
        <f t="shared" si="90"/>
        <v>0</v>
      </c>
      <c r="G89" s="259">
        <f t="shared" si="88"/>
        <v>0</v>
      </c>
      <c r="H89" s="258">
        <f t="shared" si="88"/>
        <v>0</v>
      </c>
      <c r="I89" s="527"/>
      <c r="J89" s="204"/>
      <c r="K89" s="204"/>
      <c r="L89" s="204"/>
      <c r="M89" s="205"/>
      <c r="N89" s="203"/>
      <c r="O89" s="204"/>
      <c r="P89" s="204"/>
      <c r="Q89" s="204"/>
      <c r="R89" s="205"/>
      <c r="S89" s="203"/>
      <c r="T89" s="204"/>
      <c r="U89" s="354"/>
      <c r="V89" s="204"/>
      <c r="W89" s="205"/>
      <c r="X89" s="203"/>
      <c r="Y89" s="204"/>
      <c r="Z89" s="204"/>
      <c r="AA89" s="204"/>
      <c r="AB89" s="205"/>
      <c r="AC89" s="203"/>
      <c r="AD89" s="204"/>
      <c r="AE89" s="204"/>
      <c r="AF89" s="204"/>
      <c r="AG89" s="205"/>
      <c r="AH89" s="203"/>
      <c r="AI89" s="204"/>
      <c r="AJ89" s="204"/>
      <c r="AK89" s="204"/>
      <c r="AL89" s="205"/>
      <c r="AM89" s="203"/>
      <c r="AN89" s="204"/>
      <c r="AO89" s="204"/>
      <c r="AP89" s="204"/>
      <c r="AQ89" s="205"/>
      <c r="AR89" s="370"/>
    </row>
    <row r="90" spans="1:44" ht="17.25">
      <c r="A90" s="1651"/>
      <c r="B90" s="1646"/>
      <c r="C90" s="188" t="s">
        <v>44</v>
      </c>
      <c r="D90" s="279">
        <f t="shared" si="89"/>
        <v>0</v>
      </c>
      <c r="E90" s="513">
        <f t="shared" si="89"/>
        <v>0</v>
      </c>
      <c r="F90" s="525">
        <f t="shared" si="90"/>
        <v>0</v>
      </c>
      <c r="G90" s="525">
        <f t="shared" si="88"/>
        <v>0</v>
      </c>
      <c r="H90" s="526">
        <f t="shared" si="88"/>
        <v>0</v>
      </c>
      <c r="I90" s="527"/>
      <c r="J90" s="528"/>
      <c r="K90" s="528"/>
      <c r="L90" s="528"/>
      <c r="M90" s="352"/>
      <c r="N90" s="527"/>
      <c r="O90" s="528"/>
      <c r="P90" s="528"/>
      <c r="Q90" s="528"/>
      <c r="R90" s="352"/>
      <c r="S90" s="527"/>
      <c r="T90" s="528"/>
      <c r="U90" s="413"/>
      <c r="V90" s="528"/>
      <c r="W90" s="352"/>
      <c r="X90" s="527"/>
      <c r="Y90" s="528"/>
      <c r="Z90" s="528"/>
      <c r="AA90" s="528"/>
      <c r="AB90" s="352"/>
      <c r="AC90" s="527"/>
      <c r="AD90" s="528"/>
      <c r="AE90" s="528"/>
      <c r="AF90" s="528"/>
      <c r="AG90" s="352"/>
      <c r="AH90" s="527"/>
      <c r="AI90" s="528"/>
      <c r="AJ90" s="528"/>
      <c r="AK90" s="528"/>
      <c r="AL90" s="352"/>
      <c r="AM90" s="527"/>
      <c r="AN90" s="528"/>
      <c r="AO90" s="528"/>
      <c r="AP90" s="528"/>
      <c r="AQ90" s="352"/>
      <c r="AR90" s="519"/>
    </row>
    <row r="91" spans="1:44" ht="17.25">
      <c r="A91" s="1651"/>
      <c r="B91" s="1648" t="s">
        <v>75</v>
      </c>
      <c r="C91" s="194" t="s">
        <v>43</v>
      </c>
      <c r="D91" s="242">
        <f t="shared" si="89"/>
        <v>0</v>
      </c>
      <c r="E91" s="259">
        <f t="shared" si="89"/>
        <v>0</v>
      </c>
      <c r="F91" s="259">
        <f t="shared" si="90"/>
        <v>0</v>
      </c>
      <c r="G91" s="259">
        <f t="shared" si="88"/>
        <v>0</v>
      </c>
      <c r="H91" s="258">
        <f t="shared" si="88"/>
        <v>0</v>
      </c>
      <c r="I91" s="203"/>
      <c r="J91" s="204"/>
      <c r="K91" s="204"/>
      <c r="L91" s="204"/>
      <c r="M91" s="205"/>
      <c r="N91" s="203"/>
      <c r="O91" s="204"/>
      <c r="P91" s="204"/>
      <c r="Q91" s="204"/>
      <c r="R91" s="205"/>
      <c r="S91" s="203"/>
      <c r="T91" s="204"/>
      <c r="U91" s="204"/>
      <c r="V91" s="204"/>
      <c r="W91" s="205"/>
      <c r="X91" s="203"/>
      <c r="Y91" s="204"/>
      <c r="Z91" s="204"/>
      <c r="AA91" s="204"/>
      <c r="AB91" s="205"/>
      <c r="AC91" s="203"/>
      <c r="AD91" s="204"/>
      <c r="AE91" s="204"/>
      <c r="AF91" s="204"/>
      <c r="AG91" s="205"/>
      <c r="AH91" s="203"/>
      <c r="AI91" s="204"/>
      <c r="AJ91" s="204"/>
      <c r="AK91" s="204"/>
      <c r="AL91" s="205"/>
      <c r="AM91" s="203"/>
      <c r="AN91" s="204"/>
      <c r="AO91" s="204"/>
      <c r="AP91" s="204"/>
      <c r="AQ91" s="205"/>
      <c r="AR91" s="370"/>
    </row>
    <row r="92" spans="1:44" ht="18" thickBot="1">
      <c r="A92" s="1652"/>
      <c r="B92" s="1649"/>
      <c r="C92" s="193" t="s">
        <v>44</v>
      </c>
      <c r="D92" s="251">
        <f t="shared" si="89"/>
        <v>0</v>
      </c>
      <c r="E92" s="268">
        <f t="shared" si="89"/>
        <v>0</v>
      </c>
      <c r="F92" s="259">
        <f t="shared" si="90"/>
        <v>0</v>
      </c>
      <c r="G92" s="259">
        <f t="shared" si="88"/>
        <v>0</v>
      </c>
      <c r="H92" s="258">
        <f t="shared" si="88"/>
        <v>0</v>
      </c>
      <c r="I92" s="206"/>
      <c r="J92" s="207"/>
      <c r="K92" s="207"/>
      <c r="L92" s="207"/>
      <c r="M92" s="208"/>
      <c r="N92" s="206"/>
      <c r="O92" s="207"/>
      <c r="P92" s="207"/>
      <c r="Q92" s="207"/>
      <c r="R92" s="208"/>
      <c r="S92" s="206"/>
      <c r="T92" s="207"/>
      <c r="U92" s="207"/>
      <c r="V92" s="207"/>
      <c r="W92" s="208"/>
      <c r="X92" s="206"/>
      <c r="Y92" s="207"/>
      <c r="Z92" s="207"/>
      <c r="AA92" s="207"/>
      <c r="AB92" s="208"/>
      <c r="AC92" s="206"/>
      <c r="AD92" s="207"/>
      <c r="AE92" s="207"/>
      <c r="AF92" s="207"/>
      <c r="AG92" s="208"/>
      <c r="AH92" s="206"/>
      <c r="AI92" s="207"/>
      <c r="AJ92" s="207"/>
      <c r="AK92" s="207"/>
      <c r="AL92" s="208"/>
      <c r="AM92" s="206"/>
      <c r="AN92" s="207"/>
      <c r="AO92" s="207"/>
      <c r="AP92" s="207"/>
      <c r="AQ92" s="352"/>
      <c r="AR92" s="371"/>
    </row>
    <row r="93" spans="1:44" ht="17.25">
      <c r="A93" s="1650" t="s">
        <v>158</v>
      </c>
      <c r="B93" s="1645" t="s">
        <v>69</v>
      </c>
      <c r="C93" s="183" t="s">
        <v>43</v>
      </c>
      <c r="D93" s="234">
        <f>SUM(I93,N93,S93,X93,AC93,AH93,AM93)</f>
        <v>0</v>
      </c>
      <c r="E93" s="323">
        <f>SUM(J93,O93,T93,Y93,AD93,AI93,AN93)</f>
        <v>0</v>
      </c>
      <c r="F93" s="323">
        <f>G93+H93</f>
        <v>0</v>
      </c>
      <c r="G93" s="323">
        <f t="shared" ref="G93:H94" si="91">SUM(L93,Q93,V93,AA93,AF93,AK93,AP93)</f>
        <v>0</v>
      </c>
      <c r="H93" s="235">
        <f t="shared" si="91"/>
        <v>0</v>
      </c>
      <c r="I93" s="236">
        <f>SUM(I95,I97,I99,I101,I103,I105)</f>
        <v>0</v>
      </c>
      <c r="J93" s="237">
        <f>SUM(J95,J97,J99,J101,J103,J105)</f>
        <v>0</v>
      </c>
      <c r="K93" s="237">
        <f>L93+M93</f>
        <v>0</v>
      </c>
      <c r="L93" s="237">
        <f>SUM(L95,L97,L99,L101,L103,L105)</f>
        <v>0</v>
      </c>
      <c r="M93" s="239">
        <f t="shared" ref="M93" si="92">SUM(M95,M97,M99,M101,M103,M105)</f>
        <v>0</v>
      </c>
      <c r="N93" s="236">
        <f>SUM(N95,N97,N99,N101,N103,N105)</f>
        <v>0</v>
      </c>
      <c r="O93" s="237">
        <f>SUM(O95,O97,O99,O101,O103,O105)</f>
        <v>0</v>
      </c>
      <c r="P93" s="237">
        <f>Q93+R93</f>
        <v>0</v>
      </c>
      <c r="Q93" s="237">
        <f t="shared" ref="Q93:T94" si="93">SUM(Q95,Q97,Q99,Q101,Q103,Q105)</f>
        <v>0</v>
      </c>
      <c r="R93" s="238">
        <f t="shared" si="93"/>
        <v>0</v>
      </c>
      <c r="S93" s="236">
        <f>SUM(S95,S97,S99,S101,S103,S105)</f>
        <v>0</v>
      </c>
      <c r="T93" s="237">
        <f>SUM(T95,T97,T99,T101,T103,T105)</f>
        <v>0</v>
      </c>
      <c r="U93" s="237">
        <f>V93+W93</f>
        <v>0</v>
      </c>
      <c r="V93" s="237">
        <f t="shared" ref="V93:Y94" si="94">SUM(V95,V97,V99,V101,V103,V105)</f>
        <v>0</v>
      </c>
      <c r="W93" s="239">
        <f t="shared" si="94"/>
        <v>0</v>
      </c>
      <c r="X93" s="236">
        <f t="shared" si="94"/>
        <v>0</v>
      </c>
      <c r="Y93" s="237">
        <f t="shared" si="94"/>
        <v>0</v>
      </c>
      <c r="Z93" s="237">
        <f>AA93+AB93</f>
        <v>0</v>
      </c>
      <c r="AA93" s="237">
        <f t="shared" ref="AA93:AD94" si="95">SUM(AA95,AA97,AA99,AA101,AA103,AA105)</f>
        <v>0</v>
      </c>
      <c r="AB93" s="238">
        <f t="shared" si="95"/>
        <v>0</v>
      </c>
      <c r="AC93" s="236">
        <f t="shared" si="95"/>
        <v>0</v>
      </c>
      <c r="AD93" s="237">
        <f t="shared" si="95"/>
        <v>0</v>
      </c>
      <c r="AE93" s="237">
        <f>AF93+AG93</f>
        <v>0</v>
      </c>
      <c r="AF93" s="237">
        <f t="shared" ref="AF93:AI94" si="96">SUM(AF95,AF97,AF99,AF101,AF103,AF105)</f>
        <v>0</v>
      </c>
      <c r="AG93" s="239">
        <f t="shared" si="96"/>
        <v>0</v>
      </c>
      <c r="AH93" s="236">
        <f t="shared" si="96"/>
        <v>0</v>
      </c>
      <c r="AI93" s="237">
        <f t="shared" si="96"/>
        <v>0</v>
      </c>
      <c r="AJ93" s="237">
        <f>AK93+AL93</f>
        <v>0</v>
      </c>
      <c r="AK93" s="237">
        <f t="shared" ref="AK93:AN94" si="97">SUM(AK95,AK97,AK99,AK101,AK103,AK105)</f>
        <v>0</v>
      </c>
      <c r="AL93" s="238">
        <f t="shared" si="97"/>
        <v>0</v>
      </c>
      <c r="AM93" s="236">
        <f t="shared" si="97"/>
        <v>0</v>
      </c>
      <c r="AN93" s="237">
        <f t="shared" si="97"/>
        <v>0</v>
      </c>
      <c r="AO93" s="237">
        <f>AP93+AQ93</f>
        <v>0</v>
      </c>
      <c r="AP93" s="237">
        <f t="shared" ref="AP93:AR94" si="98">SUM(AP95,AP97,AP99,AP101,AP103,AP105)</f>
        <v>0</v>
      </c>
      <c r="AQ93" s="239">
        <f t="shared" si="98"/>
        <v>0</v>
      </c>
      <c r="AR93" s="368">
        <f t="shared" si="98"/>
        <v>0</v>
      </c>
    </row>
    <row r="94" spans="1:44" ht="17.25">
      <c r="A94" s="1651"/>
      <c r="B94" s="1646"/>
      <c r="C94" s="40" t="s">
        <v>44</v>
      </c>
      <c r="D94" s="240">
        <f>SUM(I94,N94,S94,X94,AC94,AH94,AM94)</f>
        <v>0</v>
      </c>
      <c r="E94" s="216">
        <f>SUM(J94,O94,T94,Y94,AD94,AI94,AN94)</f>
        <v>0</v>
      </c>
      <c r="F94" s="216">
        <f>G94+H94</f>
        <v>0</v>
      </c>
      <c r="G94" s="216">
        <f t="shared" si="91"/>
        <v>0</v>
      </c>
      <c r="H94" s="241">
        <f t="shared" si="91"/>
        <v>0</v>
      </c>
      <c r="I94" s="212">
        <f>SUM(I96,I98,I100,I102,I104,I106)</f>
        <v>0</v>
      </c>
      <c r="J94" s="211">
        <f>SUM(J96,J98,J100,J102,J104,J106)</f>
        <v>0</v>
      </c>
      <c r="K94" s="211">
        <f>L94+M94</f>
        <v>0</v>
      </c>
      <c r="L94" s="211">
        <f t="shared" ref="L94:M94" si="99">SUM(L96,L98,L100,L102,L104,L106)</f>
        <v>0</v>
      </c>
      <c r="M94" s="213">
        <f t="shared" si="99"/>
        <v>0</v>
      </c>
      <c r="N94" s="212">
        <f>SUM(N96,N98,N100,N102,N104,N106)</f>
        <v>0</v>
      </c>
      <c r="O94" s="211">
        <f>SUM(O96,O98,O100,O102,O104,O106)</f>
        <v>0</v>
      </c>
      <c r="P94" s="211">
        <f>Q94+R94</f>
        <v>0</v>
      </c>
      <c r="Q94" s="211">
        <f t="shared" si="93"/>
        <v>0</v>
      </c>
      <c r="R94" s="217">
        <f t="shared" si="93"/>
        <v>0</v>
      </c>
      <c r="S94" s="212">
        <f t="shared" si="93"/>
        <v>0</v>
      </c>
      <c r="T94" s="211">
        <f t="shared" si="93"/>
        <v>0</v>
      </c>
      <c r="U94" s="211">
        <f>V94+W94</f>
        <v>0</v>
      </c>
      <c r="V94" s="211">
        <f t="shared" si="94"/>
        <v>0</v>
      </c>
      <c r="W94" s="213">
        <f t="shared" si="94"/>
        <v>0</v>
      </c>
      <c r="X94" s="212">
        <f t="shared" si="94"/>
        <v>0</v>
      </c>
      <c r="Y94" s="211">
        <f t="shared" si="94"/>
        <v>0</v>
      </c>
      <c r="Z94" s="211">
        <f>AA94+AB94</f>
        <v>0</v>
      </c>
      <c r="AA94" s="211">
        <f t="shared" si="95"/>
        <v>0</v>
      </c>
      <c r="AB94" s="217">
        <f t="shared" si="95"/>
        <v>0</v>
      </c>
      <c r="AC94" s="212">
        <f t="shared" si="95"/>
        <v>0</v>
      </c>
      <c r="AD94" s="211">
        <f t="shared" si="95"/>
        <v>0</v>
      </c>
      <c r="AE94" s="211">
        <f>AF94+AG94</f>
        <v>0</v>
      </c>
      <c r="AF94" s="211">
        <f t="shared" si="96"/>
        <v>0</v>
      </c>
      <c r="AG94" s="213">
        <f t="shared" si="96"/>
        <v>0</v>
      </c>
      <c r="AH94" s="212">
        <f t="shared" si="96"/>
        <v>0</v>
      </c>
      <c r="AI94" s="211">
        <f t="shared" si="96"/>
        <v>0</v>
      </c>
      <c r="AJ94" s="211">
        <f>AK94+AL94</f>
        <v>0</v>
      </c>
      <c r="AK94" s="211">
        <f t="shared" si="97"/>
        <v>0</v>
      </c>
      <c r="AL94" s="217">
        <f t="shared" si="97"/>
        <v>0</v>
      </c>
      <c r="AM94" s="212">
        <f t="shared" si="97"/>
        <v>0</v>
      </c>
      <c r="AN94" s="211">
        <f t="shared" si="97"/>
        <v>0</v>
      </c>
      <c r="AO94" s="211">
        <f>AP94+AQ94</f>
        <v>0</v>
      </c>
      <c r="AP94" s="211">
        <f t="shared" si="98"/>
        <v>0</v>
      </c>
      <c r="AQ94" s="213">
        <f t="shared" si="98"/>
        <v>0</v>
      </c>
      <c r="AR94" s="369">
        <f t="shared" si="98"/>
        <v>0</v>
      </c>
    </row>
    <row r="95" spans="1:44" ht="17.25">
      <c r="A95" s="1651"/>
      <c r="B95" s="1647" t="s">
        <v>88</v>
      </c>
      <c r="C95" s="194" t="s">
        <v>94</v>
      </c>
      <c r="D95" s="1538">
        <f t="shared" ref="D95:E106" si="100">SUM(I95,N95,S95,X95,AC95,AH95,AM95)</f>
        <v>0</v>
      </c>
      <c r="E95" s="1539">
        <f t="shared" si="100"/>
        <v>0</v>
      </c>
      <c r="F95" s="259">
        <f>G95+H95</f>
        <v>0</v>
      </c>
      <c r="G95" s="259">
        <f t="shared" ref="G95:H106" si="101">SUM(L95+Q95+V95+AA95+AF95+AK95+AP95)</f>
        <v>0</v>
      </c>
      <c r="H95" s="258">
        <f t="shared" si="101"/>
        <v>0</v>
      </c>
      <c r="I95" s="372"/>
      <c r="J95" s="373"/>
      <c r="K95" s="373"/>
      <c r="L95" s="373"/>
      <c r="M95" s="374"/>
      <c r="N95" s="372"/>
      <c r="O95" s="373"/>
      <c r="P95" s="373"/>
      <c r="Q95" s="373"/>
      <c r="R95" s="374"/>
      <c r="S95" s="372"/>
      <c r="T95" s="373"/>
      <c r="U95" s="373"/>
      <c r="V95" s="373"/>
      <c r="W95" s="374"/>
      <c r="X95" s="372"/>
      <c r="Y95" s="373"/>
      <c r="Z95" s="373"/>
      <c r="AA95" s="373"/>
      <c r="AB95" s="374"/>
      <c r="AC95" s="372"/>
      <c r="AD95" s="373"/>
      <c r="AE95" s="373"/>
      <c r="AF95" s="373"/>
      <c r="AG95" s="374"/>
      <c r="AH95" s="372"/>
      <c r="AI95" s="373"/>
      <c r="AJ95" s="373"/>
      <c r="AK95" s="373"/>
      <c r="AL95" s="375"/>
      <c r="AM95" s="372"/>
      <c r="AN95" s="373"/>
      <c r="AO95" s="373"/>
      <c r="AP95" s="373"/>
      <c r="AQ95" s="374"/>
      <c r="AR95" s="370"/>
    </row>
    <row r="96" spans="1:44" ht="17.25">
      <c r="A96" s="1651"/>
      <c r="B96" s="1646"/>
      <c r="C96" s="188" t="s">
        <v>95</v>
      </c>
      <c r="D96" s="532">
        <f t="shared" si="100"/>
        <v>0</v>
      </c>
      <c r="E96" s="1540">
        <f t="shared" si="100"/>
        <v>0</v>
      </c>
      <c r="F96" s="525">
        <f t="shared" ref="F96:F106" si="102">G96+H96</f>
        <v>0</v>
      </c>
      <c r="G96" s="525">
        <f t="shared" si="101"/>
        <v>0</v>
      </c>
      <c r="H96" s="526">
        <f t="shared" si="101"/>
        <v>0</v>
      </c>
      <c r="I96" s="515"/>
      <c r="J96" s="516"/>
      <c r="K96" s="516"/>
      <c r="L96" s="516"/>
      <c r="M96" s="517"/>
      <c r="N96" s="515"/>
      <c r="O96" s="516"/>
      <c r="P96" s="516"/>
      <c r="Q96" s="516"/>
      <c r="R96" s="517"/>
      <c r="S96" s="515"/>
      <c r="T96" s="516"/>
      <c r="U96" s="516"/>
      <c r="V96" s="516"/>
      <c r="W96" s="517"/>
      <c r="X96" s="515"/>
      <c r="Y96" s="516"/>
      <c r="Z96" s="516"/>
      <c r="AA96" s="516"/>
      <c r="AB96" s="517"/>
      <c r="AC96" s="515"/>
      <c r="AD96" s="516"/>
      <c r="AE96" s="516"/>
      <c r="AF96" s="516"/>
      <c r="AG96" s="517"/>
      <c r="AH96" s="515"/>
      <c r="AI96" s="516"/>
      <c r="AJ96" s="516"/>
      <c r="AK96" s="516"/>
      <c r="AL96" s="518"/>
      <c r="AM96" s="515"/>
      <c r="AN96" s="516"/>
      <c r="AO96" s="516"/>
      <c r="AP96" s="516"/>
      <c r="AQ96" s="517"/>
      <c r="AR96" s="519"/>
    </row>
    <row r="97" spans="1:59" ht="17.25">
      <c r="A97" s="1651"/>
      <c r="B97" s="1647" t="s">
        <v>89</v>
      </c>
      <c r="C97" s="194" t="s">
        <v>94</v>
      </c>
      <c r="D97" s="1538">
        <f>SUM(I97,N97,S97,X97,AC97,AH97,AM97)</f>
        <v>0</v>
      </c>
      <c r="E97" s="1539">
        <f>SUM(J97,O97,T97,Y97,AD97,AI97,AN97)</f>
        <v>0</v>
      </c>
      <c r="F97" s="259">
        <f t="shared" si="102"/>
        <v>0</v>
      </c>
      <c r="G97" s="259">
        <f t="shared" si="101"/>
        <v>0</v>
      </c>
      <c r="H97" s="258">
        <f t="shared" si="101"/>
        <v>0</v>
      </c>
      <c r="I97" s="372"/>
      <c r="J97" s="373"/>
      <c r="K97" s="373"/>
      <c r="L97" s="373"/>
      <c r="M97" s="374"/>
      <c r="N97" s="372"/>
      <c r="O97" s="373"/>
      <c r="P97" s="373"/>
      <c r="Q97" s="373"/>
      <c r="R97" s="374"/>
      <c r="S97" s="372"/>
      <c r="T97" s="373"/>
      <c r="U97" s="354"/>
      <c r="V97" s="373"/>
      <c r="W97" s="374"/>
      <c r="X97" s="372"/>
      <c r="Y97" s="373"/>
      <c r="Z97" s="373"/>
      <c r="AA97" s="373"/>
      <c r="AB97" s="374"/>
      <c r="AC97" s="372"/>
      <c r="AD97" s="373"/>
      <c r="AE97" s="373"/>
      <c r="AF97" s="373"/>
      <c r="AG97" s="374"/>
      <c r="AH97" s="372"/>
      <c r="AI97" s="373"/>
      <c r="AJ97" s="373"/>
      <c r="AK97" s="373"/>
      <c r="AL97" s="375"/>
      <c r="AM97" s="372"/>
      <c r="AN97" s="373"/>
      <c r="AO97" s="373"/>
      <c r="AP97" s="373"/>
      <c r="AQ97" s="374"/>
      <c r="AR97" s="370"/>
    </row>
    <row r="98" spans="1:59" ht="17.25">
      <c r="A98" s="1651"/>
      <c r="B98" s="1646"/>
      <c r="C98" s="188" t="s">
        <v>95</v>
      </c>
      <c r="D98" s="532">
        <f t="shared" si="100"/>
        <v>0</v>
      </c>
      <c r="E98" s="1540">
        <f t="shared" si="100"/>
        <v>0</v>
      </c>
      <c r="F98" s="525">
        <f t="shared" si="102"/>
        <v>0</v>
      </c>
      <c r="G98" s="525">
        <f t="shared" si="101"/>
        <v>0</v>
      </c>
      <c r="H98" s="526">
        <f t="shared" si="101"/>
        <v>0</v>
      </c>
      <c r="I98" s="515"/>
      <c r="J98" s="516"/>
      <c r="K98" s="516"/>
      <c r="L98" s="516"/>
      <c r="M98" s="517"/>
      <c r="N98" s="515"/>
      <c r="O98" s="516"/>
      <c r="P98" s="516"/>
      <c r="Q98" s="516"/>
      <c r="R98" s="517"/>
      <c r="S98" s="515"/>
      <c r="T98" s="516"/>
      <c r="U98" s="413"/>
      <c r="V98" s="516"/>
      <c r="W98" s="517"/>
      <c r="X98" s="515"/>
      <c r="Y98" s="516"/>
      <c r="Z98" s="516"/>
      <c r="AA98" s="516"/>
      <c r="AB98" s="517"/>
      <c r="AC98" s="515"/>
      <c r="AD98" s="516"/>
      <c r="AE98" s="516"/>
      <c r="AF98" s="516"/>
      <c r="AG98" s="517"/>
      <c r="AH98" s="515"/>
      <c r="AI98" s="516"/>
      <c r="AJ98" s="516"/>
      <c r="AK98" s="516"/>
      <c r="AL98" s="518"/>
      <c r="AM98" s="515"/>
      <c r="AN98" s="516"/>
      <c r="AO98" s="516"/>
      <c r="AP98" s="516"/>
      <c r="AQ98" s="517"/>
      <c r="AR98" s="519"/>
    </row>
    <row r="99" spans="1:59" ht="17.25">
      <c r="A99" s="1651"/>
      <c r="B99" s="1647" t="s">
        <v>90</v>
      </c>
      <c r="C99" s="194" t="s">
        <v>94</v>
      </c>
      <c r="D99" s="1538">
        <f t="shared" si="100"/>
        <v>0</v>
      </c>
      <c r="E99" s="1539">
        <f t="shared" si="100"/>
        <v>0</v>
      </c>
      <c r="F99" s="259">
        <f t="shared" si="102"/>
        <v>0</v>
      </c>
      <c r="G99" s="259">
        <f t="shared" si="101"/>
        <v>0</v>
      </c>
      <c r="H99" s="258">
        <f t="shared" si="101"/>
        <v>0</v>
      </c>
      <c r="I99" s="372"/>
      <c r="J99" s="373"/>
      <c r="K99" s="373"/>
      <c r="L99" s="373"/>
      <c r="M99" s="374"/>
      <c r="N99" s="372"/>
      <c r="O99" s="373"/>
      <c r="P99" s="373"/>
      <c r="Q99" s="373"/>
      <c r="R99" s="374"/>
      <c r="S99" s="372"/>
      <c r="T99" s="373"/>
      <c r="U99" s="373"/>
      <c r="V99" s="373"/>
      <c r="W99" s="374"/>
      <c r="X99" s="372"/>
      <c r="Y99" s="373"/>
      <c r="Z99" s="373"/>
      <c r="AA99" s="373"/>
      <c r="AB99" s="374"/>
      <c r="AC99" s="372"/>
      <c r="AD99" s="373"/>
      <c r="AE99" s="373"/>
      <c r="AF99" s="373"/>
      <c r="AG99" s="374"/>
      <c r="AH99" s="372"/>
      <c r="AI99" s="373"/>
      <c r="AJ99" s="373"/>
      <c r="AK99" s="373"/>
      <c r="AL99" s="375"/>
      <c r="AM99" s="372"/>
      <c r="AN99" s="373"/>
      <c r="AO99" s="373"/>
      <c r="AP99" s="373"/>
      <c r="AQ99" s="374"/>
      <c r="AR99" s="370"/>
    </row>
    <row r="100" spans="1:59" ht="17.25">
      <c r="A100" s="1651"/>
      <c r="B100" s="1646"/>
      <c r="C100" s="188" t="s">
        <v>95</v>
      </c>
      <c r="D100" s="532">
        <f t="shared" si="100"/>
        <v>0</v>
      </c>
      <c r="E100" s="1540">
        <f t="shared" si="100"/>
        <v>0</v>
      </c>
      <c r="F100" s="525">
        <f t="shared" si="102"/>
        <v>0</v>
      </c>
      <c r="G100" s="525">
        <f t="shared" si="101"/>
        <v>0</v>
      </c>
      <c r="H100" s="526">
        <f t="shared" si="101"/>
        <v>0</v>
      </c>
      <c r="I100" s="515"/>
      <c r="J100" s="516"/>
      <c r="K100" s="516"/>
      <c r="L100" s="516"/>
      <c r="M100" s="517"/>
      <c r="N100" s="515"/>
      <c r="O100" s="516"/>
      <c r="P100" s="516"/>
      <c r="Q100" s="516"/>
      <c r="R100" s="517"/>
      <c r="S100" s="515"/>
      <c r="T100" s="516"/>
      <c r="U100" s="516"/>
      <c r="V100" s="516"/>
      <c r="W100" s="517"/>
      <c r="X100" s="515"/>
      <c r="Y100" s="516"/>
      <c r="Z100" s="516"/>
      <c r="AA100" s="516"/>
      <c r="AB100" s="517"/>
      <c r="AC100" s="515"/>
      <c r="AD100" s="516"/>
      <c r="AE100" s="516"/>
      <c r="AF100" s="516"/>
      <c r="AG100" s="517"/>
      <c r="AH100" s="515"/>
      <c r="AI100" s="516"/>
      <c r="AJ100" s="516"/>
      <c r="AK100" s="516"/>
      <c r="AL100" s="518"/>
      <c r="AM100" s="515"/>
      <c r="AN100" s="516"/>
      <c r="AO100" s="516"/>
      <c r="AP100" s="516"/>
      <c r="AQ100" s="517"/>
      <c r="AR100" s="519"/>
    </row>
    <row r="101" spans="1:59" ht="17.25">
      <c r="A101" s="1651"/>
      <c r="B101" s="1647" t="s">
        <v>91</v>
      </c>
      <c r="C101" s="194" t="s">
        <v>94</v>
      </c>
      <c r="D101" s="1538">
        <f t="shared" si="100"/>
        <v>0</v>
      </c>
      <c r="E101" s="1539">
        <f t="shared" si="100"/>
        <v>0</v>
      </c>
      <c r="F101" s="259">
        <f t="shared" si="102"/>
        <v>0</v>
      </c>
      <c r="G101" s="259">
        <f t="shared" si="101"/>
        <v>0</v>
      </c>
      <c r="H101" s="258">
        <f t="shared" si="101"/>
        <v>0</v>
      </c>
      <c r="I101" s="372"/>
      <c r="J101" s="373"/>
      <c r="K101" s="373"/>
      <c r="L101" s="373"/>
      <c r="M101" s="374"/>
      <c r="N101" s="372"/>
      <c r="O101" s="373"/>
      <c r="P101" s="373"/>
      <c r="Q101" s="373"/>
      <c r="R101" s="374"/>
      <c r="S101" s="372"/>
      <c r="T101" s="373"/>
      <c r="U101" s="373"/>
      <c r="V101" s="373"/>
      <c r="W101" s="374"/>
      <c r="X101" s="372"/>
      <c r="Y101" s="373"/>
      <c r="Z101" s="373"/>
      <c r="AA101" s="373"/>
      <c r="AB101" s="374"/>
      <c r="AC101" s="372"/>
      <c r="AD101" s="373"/>
      <c r="AE101" s="373"/>
      <c r="AF101" s="373"/>
      <c r="AG101" s="374"/>
      <c r="AH101" s="372"/>
      <c r="AI101" s="373"/>
      <c r="AJ101" s="373"/>
      <c r="AK101" s="373"/>
      <c r="AL101" s="375"/>
      <c r="AM101" s="372"/>
      <c r="AN101" s="373"/>
      <c r="AO101" s="373"/>
      <c r="AP101" s="373"/>
      <c r="AQ101" s="374"/>
      <c r="AR101" s="370"/>
    </row>
    <row r="102" spans="1:59" ht="17.25">
      <c r="A102" s="1651"/>
      <c r="B102" s="1646"/>
      <c r="C102" s="188" t="s">
        <v>95</v>
      </c>
      <c r="D102" s="532">
        <f t="shared" si="100"/>
        <v>0</v>
      </c>
      <c r="E102" s="1540">
        <f t="shared" si="100"/>
        <v>0</v>
      </c>
      <c r="F102" s="525">
        <f t="shared" si="102"/>
        <v>0</v>
      </c>
      <c r="G102" s="525">
        <f t="shared" si="101"/>
        <v>0</v>
      </c>
      <c r="H102" s="526">
        <f t="shared" si="101"/>
        <v>0</v>
      </c>
      <c r="I102" s="515"/>
      <c r="J102" s="516"/>
      <c r="K102" s="516"/>
      <c r="L102" s="516"/>
      <c r="M102" s="517"/>
      <c r="N102" s="515"/>
      <c r="O102" s="516"/>
      <c r="P102" s="516"/>
      <c r="Q102" s="516"/>
      <c r="R102" s="517"/>
      <c r="S102" s="515"/>
      <c r="T102" s="516"/>
      <c r="U102" s="516"/>
      <c r="V102" s="516"/>
      <c r="W102" s="517"/>
      <c r="X102" s="515"/>
      <c r="Y102" s="516"/>
      <c r="Z102" s="516"/>
      <c r="AA102" s="516"/>
      <c r="AB102" s="517"/>
      <c r="AC102" s="515"/>
      <c r="AD102" s="516"/>
      <c r="AE102" s="516"/>
      <c r="AF102" s="516"/>
      <c r="AG102" s="517"/>
      <c r="AH102" s="515"/>
      <c r="AI102" s="516"/>
      <c r="AJ102" s="516"/>
      <c r="AK102" s="516"/>
      <c r="AL102" s="518"/>
      <c r="AM102" s="515"/>
      <c r="AN102" s="516"/>
      <c r="AO102" s="516"/>
      <c r="AP102" s="516"/>
      <c r="AQ102" s="517"/>
      <c r="AR102" s="519"/>
    </row>
    <row r="103" spans="1:59" ht="17.25">
      <c r="A103" s="1651"/>
      <c r="B103" s="1648" t="s">
        <v>92</v>
      </c>
      <c r="C103" s="194" t="s">
        <v>94</v>
      </c>
      <c r="D103" s="1538">
        <f t="shared" si="100"/>
        <v>0</v>
      </c>
      <c r="E103" s="1539">
        <f t="shared" si="100"/>
        <v>0</v>
      </c>
      <c r="F103" s="259">
        <f t="shared" si="102"/>
        <v>0</v>
      </c>
      <c r="G103" s="259">
        <f t="shared" si="101"/>
        <v>0</v>
      </c>
      <c r="H103" s="258">
        <f t="shared" si="101"/>
        <v>0</v>
      </c>
      <c r="I103" s="372"/>
      <c r="J103" s="373"/>
      <c r="K103" s="373"/>
      <c r="L103" s="373"/>
      <c r="M103" s="374"/>
      <c r="N103" s="372"/>
      <c r="O103" s="373"/>
      <c r="P103" s="373"/>
      <c r="Q103" s="373"/>
      <c r="R103" s="374"/>
      <c r="S103" s="372"/>
      <c r="T103" s="373"/>
      <c r="U103" s="373"/>
      <c r="V103" s="373"/>
      <c r="W103" s="374"/>
      <c r="X103" s="372"/>
      <c r="Y103" s="373"/>
      <c r="Z103" s="373"/>
      <c r="AA103" s="373"/>
      <c r="AB103" s="374"/>
      <c r="AC103" s="372"/>
      <c r="AD103" s="373"/>
      <c r="AE103" s="373"/>
      <c r="AF103" s="373"/>
      <c r="AG103" s="374"/>
      <c r="AH103" s="372"/>
      <c r="AI103" s="373"/>
      <c r="AJ103" s="373"/>
      <c r="AK103" s="373"/>
      <c r="AL103" s="375"/>
      <c r="AM103" s="372"/>
      <c r="AN103" s="373"/>
      <c r="AO103" s="373"/>
      <c r="AP103" s="373"/>
      <c r="AQ103" s="374"/>
      <c r="AR103" s="370"/>
    </row>
    <row r="104" spans="1:59" ht="17.25">
      <c r="A104" s="1651"/>
      <c r="B104" s="1699"/>
      <c r="C104" s="188" t="s">
        <v>95</v>
      </c>
      <c r="D104" s="532">
        <f t="shared" si="100"/>
        <v>0</v>
      </c>
      <c r="E104" s="1540">
        <f t="shared" si="100"/>
        <v>0</v>
      </c>
      <c r="F104" s="525">
        <f t="shared" si="102"/>
        <v>0</v>
      </c>
      <c r="G104" s="525">
        <f t="shared" si="101"/>
        <v>0</v>
      </c>
      <c r="H104" s="526">
        <f t="shared" si="101"/>
        <v>0</v>
      </c>
      <c r="I104" s="515"/>
      <c r="J104" s="516"/>
      <c r="K104" s="516"/>
      <c r="L104" s="516"/>
      <c r="M104" s="517"/>
      <c r="N104" s="515"/>
      <c r="O104" s="516"/>
      <c r="P104" s="516"/>
      <c r="Q104" s="516"/>
      <c r="R104" s="517"/>
      <c r="S104" s="515"/>
      <c r="T104" s="516"/>
      <c r="U104" s="516"/>
      <c r="V104" s="516"/>
      <c r="W104" s="517"/>
      <c r="X104" s="515"/>
      <c r="Y104" s="516"/>
      <c r="Z104" s="516"/>
      <c r="AA104" s="516"/>
      <c r="AB104" s="517"/>
      <c r="AC104" s="515"/>
      <c r="AD104" s="516"/>
      <c r="AE104" s="516"/>
      <c r="AF104" s="516"/>
      <c r="AG104" s="517"/>
      <c r="AH104" s="515"/>
      <c r="AI104" s="516"/>
      <c r="AJ104" s="516"/>
      <c r="AK104" s="516"/>
      <c r="AL104" s="518"/>
      <c r="AM104" s="515"/>
      <c r="AN104" s="516"/>
      <c r="AO104" s="516"/>
      <c r="AP104" s="516"/>
      <c r="AQ104" s="517"/>
      <c r="AR104" s="519"/>
    </row>
    <row r="105" spans="1:59" ht="17.25">
      <c r="A105" s="1651"/>
      <c r="B105" s="1647" t="s">
        <v>93</v>
      </c>
      <c r="C105" s="194" t="s">
        <v>94</v>
      </c>
      <c r="D105" s="1538">
        <f t="shared" si="100"/>
        <v>0</v>
      </c>
      <c r="E105" s="1539">
        <f t="shared" si="100"/>
        <v>0</v>
      </c>
      <c r="F105" s="259">
        <f t="shared" si="102"/>
        <v>0</v>
      </c>
      <c r="G105" s="259">
        <f t="shared" si="101"/>
        <v>0</v>
      </c>
      <c r="H105" s="258">
        <f t="shared" si="101"/>
        <v>0</v>
      </c>
      <c r="I105" s="372"/>
      <c r="J105" s="373"/>
      <c r="K105" s="373"/>
      <c r="L105" s="373"/>
      <c r="M105" s="374"/>
      <c r="N105" s="372"/>
      <c r="O105" s="373"/>
      <c r="P105" s="373"/>
      <c r="Q105" s="373"/>
      <c r="R105" s="374"/>
      <c r="S105" s="372"/>
      <c r="T105" s="373"/>
      <c r="U105" s="373"/>
      <c r="V105" s="373"/>
      <c r="W105" s="374"/>
      <c r="X105" s="372"/>
      <c r="Y105" s="373"/>
      <c r="Z105" s="373"/>
      <c r="AA105" s="373"/>
      <c r="AB105" s="374"/>
      <c r="AC105" s="372"/>
      <c r="AD105" s="373"/>
      <c r="AE105" s="373"/>
      <c r="AF105" s="373"/>
      <c r="AG105" s="374"/>
      <c r="AH105" s="372"/>
      <c r="AI105" s="373"/>
      <c r="AJ105" s="373"/>
      <c r="AK105" s="373"/>
      <c r="AL105" s="375"/>
      <c r="AM105" s="372"/>
      <c r="AN105" s="373"/>
      <c r="AO105" s="373"/>
      <c r="AP105" s="373"/>
      <c r="AQ105" s="374"/>
      <c r="AR105" s="370"/>
      <c r="BD105" s="174"/>
      <c r="BE105" s="174"/>
      <c r="BF105" s="174"/>
      <c r="BG105" s="174"/>
    </row>
    <row r="106" spans="1:59" ht="18" thickBot="1">
      <c r="A106" s="1652"/>
      <c r="B106" s="1700"/>
      <c r="C106" s="193" t="s">
        <v>95</v>
      </c>
      <c r="D106" s="612">
        <f t="shared" si="100"/>
        <v>0</v>
      </c>
      <c r="E106" s="1541">
        <f t="shared" si="100"/>
        <v>0</v>
      </c>
      <c r="F106" s="259">
        <f t="shared" si="102"/>
        <v>0</v>
      </c>
      <c r="G106" s="259">
        <f t="shared" si="101"/>
        <v>0</v>
      </c>
      <c r="H106" s="258">
        <f t="shared" si="101"/>
        <v>0</v>
      </c>
      <c r="I106" s="379"/>
      <c r="J106" s="380"/>
      <c r="K106" s="380"/>
      <c r="L106" s="380"/>
      <c r="M106" s="381"/>
      <c r="N106" s="379"/>
      <c r="O106" s="380"/>
      <c r="P106" s="380"/>
      <c r="Q106" s="380"/>
      <c r="R106" s="381"/>
      <c r="S106" s="379"/>
      <c r="T106" s="380"/>
      <c r="U106" s="380"/>
      <c r="V106" s="380"/>
      <c r="W106" s="381"/>
      <c r="X106" s="379"/>
      <c r="Y106" s="380"/>
      <c r="Z106" s="380"/>
      <c r="AA106" s="380"/>
      <c r="AB106" s="381"/>
      <c r="AC106" s="379"/>
      <c r="AD106" s="380"/>
      <c r="AE106" s="380"/>
      <c r="AF106" s="380"/>
      <c r="AG106" s="381"/>
      <c r="AH106" s="379"/>
      <c r="AI106" s="380"/>
      <c r="AJ106" s="380"/>
      <c r="AK106" s="380"/>
      <c r="AL106" s="382"/>
      <c r="AM106" s="379"/>
      <c r="AN106" s="380"/>
      <c r="AO106" s="380"/>
      <c r="AP106" s="380"/>
      <c r="AQ106" s="381"/>
      <c r="AR106" s="645"/>
    </row>
    <row r="107" spans="1:59" ht="17.25">
      <c r="A107" s="1653" t="s">
        <v>145</v>
      </c>
      <c r="B107" s="1645" t="s">
        <v>69</v>
      </c>
      <c r="C107" s="556" t="s">
        <v>43</v>
      </c>
      <c r="D107" s="234">
        <f>SUM(I107,N107,S107,X107,AC107,AH107,AM107)</f>
        <v>5917</v>
      </c>
      <c r="E107" s="323">
        <f>SUM(J107,O107,T107,Y107,AD107,AI107,AN107)</f>
        <v>5367</v>
      </c>
      <c r="F107" s="323">
        <f>G107+H107</f>
        <v>40291</v>
      </c>
      <c r="G107" s="323">
        <f t="shared" ref="G107:H108" si="103">SUM(L107,Q107,V107,AA107,AF107,AK107,AP107)</f>
        <v>39453</v>
      </c>
      <c r="H107" s="557">
        <f t="shared" si="103"/>
        <v>838</v>
      </c>
      <c r="I107" s="236">
        <f>SUM(I109,I111,I113,I115,I117,I119)</f>
        <v>0</v>
      </c>
      <c r="J107" s="237">
        <f>SUM(J109,J111,J113,J115,J117,J119)</f>
        <v>0</v>
      </c>
      <c r="K107" s="237">
        <f>L107+M107</f>
        <v>0</v>
      </c>
      <c r="L107" s="237">
        <f t="shared" ref="L107:M108" si="104">SUM(L109,L111,L113,L115,L117,L119)</f>
        <v>0</v>
      </c>
      <c r="M107" s="238">
        <f t="shared" si="104"/>
        <v>0</v>
      </c>
      <c r="N107" s="236">
        <f>SUM(N109,N111,N113,N115,N117,N119)</f>
        <v>0</v>
      </c>
      <c r="O107" s="237">
        <f>SUM(O109,O111,O113,O115,O117,O119)</f>
        <v>0</v>
      </c>
      <c r="P107" s="237">
        <f>Q107+R107</f>
        <v>0</v>
      </c>
      <c r="Q107" s="237">
        <f t="shared" ref="Q107:T108" si="105">SUM(Q109,Q111,Q113,Q115,Q117,Q119)</f>
        <v>0</v>
      </c>
      <c r="R107" s="238">
        <f t="shared" si="105"/>
        <v>0</v>
      </c>
      <c r="S107" s="236">
        <f>SUM(S109,S111,S113,S115,S117,S119)</f>
        <v>201</v>
      </c>
      <c r="T107" s="237">
        <f>SUM(T109,T111,T113,T115,T117,T119)</f>
        <v>201</v>
      </c>
      <c r="U107" s="237">
        <f>V107+W107</f>
        <v>404</v>
      </c>
      <c r="V107" s="237">
        <f t="shared" ref="V107:Y108" si="106">SUM(V109,V111,V113,V115,V117,V119)</f>
        <v>404</v>
      </c>
      <c r="W107" s="238">
        <f t="shared" si="106"/>
        <v>0</v>
      </c>
      <c r="X107" s="236">
        <f t="shared" si="106"/>
        <v>0</v>
      </c>
      <c r="Y107" s="237">
        <f t="shared" si="106"/>
        <v>0</v>
      </c>
      <c r="Z107" s="237">
        <f>AA107+AB107</f>
        <v>0</v>
      </c>
      <c r="AA107" s="237">
        <f t="shared" ref="AA107:AD108" si="107">SUM(AA109,AA111,AA113,AA115,AA117,AA119)</f>
        <v>0</v>
      </c>
      <c r="AB107" s="238">
        <f t="shared" si="107"/>
        <v>0</v>
      </c>
      <c r="AC107" s="236">
        <f t="shared" si="107"/>
        <v>5216</v>
      </c>
      <c r="AD107" s="237">
        <f t="shared" si="107"/>
        <v>4936</v>
      </c>
      <c r="AE107" s="237">
        <f>AF107+AG107</f>
        <v>39049</v>
      </c>
      <c r="AF107" s="237">
        <f t="shared" ref="AF107:AI108" si="108">SUM(AF109,AF111,AF113,AF115,AF117,AF119)</f>
        <v>39049</v>
      </c>
      <c r="AG107" s="238">
        <f t="shared" si="108"/>
        <v>0</v>
      </c>
      <c r="AH107" s="236">
        <f t="shared" si="108"/>
        <v>0</v>
      </c>
      <c r="AI107" s="237">
        <f t="shared" si="108"/>
        <v>0</v>
      </c>
      <c r="AJ107" s="237">
        <f>AK107+AL107</f>
        <v>0</v>
      </c>
      <c r="AK107" s="237">
        <f t="shared" ref="AK107:AN108" si="109">SUM(AK109,AK111,AK113,AK115,AK117,AK119)</f>
        <v>0</v>
      </c>
      <c r="AL107" s="238">
        <f t="shared" si="109"/>
        <v>0</v>
      </c>
      <c r="AM107" s="236">
        <f t="shared" si="109"/>
        <v>500</v>
      </c>
      <c r="AN107" s="237">
        <f t="shared" si="109"/>
        <v>230</v>
      </c>
      <c r="AO107" s="237">
        <f>AP107+AQ107</f>
        <v>838</v>
      </c>
      <c r="AP107" s="237">
        <f t="shared" ref="AP107:AR108" si="110">SUM(AP109,AP111,AP113,AP115,AP117,AP119)</f>
        <v>0</v>
      </c>
      <c r="AQ107" s="238">
        <f t="shared" si="110"/>
        <v>838</v>
      </c>
      <c r="AR107" s="646">
        <f t="shared" si="110"/>
        <v>0</v>
      </c>
    </row>
    <row r="108" spans="1:59" ht="17.25">
      <c r="A108" s="1654"/>
      <c r="B108" s="1646"/>
      <c r="C108" s="313" t="s">
        <v>44</v>
      </c>
      <c r="D108" s="240">
        <f>SUM(I108,N108,S108,X108,AC108,AH108,AM108)</f>
        <v>1618</v>
      </c>
      <c r="E108" s="216">
        <f>SUM(J108,O108,T108,Y108,AD108,AI108,AN108)</f>
        <v>1523</v>
      </c>
      <c r="F108" s="216">
        <f>G108+H108</f>
        <v>10498</v>
      </c>
      <c r="G108" s="216">
        <f t="shared" si="103"/>
        <v>10269</v>
      </c>
      <c r="H108" s="558">
        <f t="shared" si="103"/>
        <v>229</v>
      </c>
      <c r="I108" s="212">
        <f>SUM(I110,I112,I114,I116,I118,I120)</f>
        <v>0</v>
      </c>
      <c r="J108" s="211">
        <f>SUM(J110,J112,J114,J116,J118,J120)</f>
        <v>0</v>
      </c>
      <c r="K108" s="211">
        <f>L108+M108</f>
        <v>0</v>
      </c>
      <c r="L108" s="211">
        <f t="shared" si="104"/>
        <v>0</v>
      </c>
      <c r="M108" s="217">
        <f t="shared" si="104"/>
        <v>0</v>
      </c>
      <c r="N108" s="212">
        <f>SUM(N110,N112,N114,N116,N118,N120)</f>
        <v>0</v>
      </c>
      <c r="O108" s="211">
        <f>SUM(O110,O112,O114,O116,O118,O120)</f>
        <v>0</v>
      </c>
      <c r="P108" s="211">
        <f>Q108+R108</f>
        <v>0</v>
      </c>
      <c r="Q108" s="211">
        <f t="shared" si="105"/>
        <v>0</v>
      </c>
      <c r="R108" s="217">
        <f t="shared" si="105"/>
        <v>0</v>
      </c>
      <c r="S108" s="212">
        <f t="shared" si="105"/>
        <v>180</v>
      </c>
      <c r="T108" s="211">
        <f t="shared" si="105"/>
        <v>180</v>
      </c>
      <c r="U108" s="211">
        <f>V108+W108</f>
        <v>394</v>
      </c>
      <c r="V108" s="211">
        <f t="shared" si="106"/>
        <v>394</v>
      </c>
      <c r="W108" s="217">
        <f t="shared" si="106"/>
        <v>0</v>
      </c>
      <c r="X108" s="212">
        <f t="shared" si="106"/>
        <v>0</v>
      </c>
      <c r="Y108" s="211">
        <f t="shared" si="106"/>
        <v>0</v>
      </c>
      <c r="Z108" s="211">
        <f>AA108+AB108</f>
        <v>0</v>
      </c>
      <c r="AA108" s="211">
        <f t="shared" si="107"/>
        <v>0</v>
      </c>
      <c r="AB108" s="217">
        <f t="shared" si="107"/>
        <v>0</v>
      </c>
      <c r="AC108" s="212">
        <f t="shared" si="107"/>
        <v>1301</v>
      </c>
      <c r="AD108" s="211">
        <f t="shared" si="107"/>
        <v>1233</v>
      </c>
      <c r="AE108" s="211">
        <f>AF108+AG108</f>
        <v>9875</v>
      </c>
      <c r="AF108" s="211">
        <f t="shared" si="108"/>
        <v>9875</v>
      </c>
      <c r="AG108" s="217">
        <f t="shared" si="108"/>
        <v>0</v>
      </c>
      <c r="AH108" s="212">
        <f t="shared" si="108"/>
        <v>0</v>
      </c>
      <c r="AI108" s="211">
        <f t="shared" si="108"/>
        <v>0</v>
      </c>
      <c r="AJ108" s="211">
        <f>AK108+AL108</f>
        <v>0</v>
      </c>
      <c r="AK108" s="211">
        <f t="shared" si="109"/>
        <v>0</v>
      </c>
      <c r="AL108" s="217">
        <f t="shared" si="109"/>
        <v>0</v>
      </c>
      <c r="AM108" s="212">
        <f t="shared" si="109"/>
        <v>137</v>
      </c>
      <c r="AN108" s="211">
        <f t="shared" si="109"/>
        <v>110</v>
      </c>
      <c r="AO108" s="211">
        <f>AP108+AQ108</f>
        <v>229</v>
      </c>
      <c r="AP108" s="211">
        <f>SUM(AP110,AP112,AP114,AP116,AP118,AP120)</f>
        <v>0</v>
      </c>
      <c r="AQ108" s="217">
        <f t="shared" si="110"/>
        <v>229</v>
      </c>
      <c r="AR108" s="647">
        <f t="shared" si="110"/>
        <v>0</v>
      </c>
    </row>
    <row r="109" spans="1:59" s="49" customFormat="1" ht="15" customHeight="1">
      <c r="A109" s="1654"/>
      <c r="B109" s="1647" t="s">
        <v>70</v>
      </c>
      <c r="C109" s="545" t="s">
        <v>43</v>
      </c>
      <c r="D109" s="324">
        <f t="shared" ref="D109:E120" si="111">SUM(I109,N109,S109,X109,AC109,AH109,AM109)</f>
        <v>0</v>
      </c>
      <c r="E109" s="535">
        <f t="shared" si="111"/>
        <v>0</v>
      </c>
      <c r="F109" s="535">
        <f>G109+H109</f>
        <v>0</v>
      </c>
      <c r="G109" s="535">
        <f t="shared" ref="G109:H120" si="112">SUM(L109+Q109+V109+AA109+AF109+AK109+AP109)</f>
        <v>0</v>
      </c>
      <c r="H109" s="573">
        <f t="shared" si="112"/>
        <v>0</v>
      </c>
      <c r="I109" s="537"/>
      <c r="J109" s="538"/>
      <c r="K109" s="538"/>
      <c r="L109" s="538"/>
      <c r="M109" s="539"/>
      <c r="N109" s="537"/>
      <c r="O109" s="538"/>
      <c r="P109" s="538"/>
      <c r="Q109" s="538"/>
      <c r="R109" s="539"/>
      <c r="S109" s="537"/>
      <c r="T109" s="538"/>
      <c r="U109" s="538"/>
      <c r="V109" s="538"/>
      <c r="W109" s="539"/>
      <c r="X109" s="537"/>
      <c r="Y109" s="538"/>
      <c r="Z109" s="538"/>
      <c r="AA109" s="538"/>
      <c r="AB109" s="539"/>
      <c r="AC109" s="1494"/>
      <c r="AD109" s="540"/>
      <c r="AE109" s="540"/>
      <c r="AF109" s="540"/>
      <c r="AG109" s="541"/>
      <c r="AH109" s="1494"/>
      <c r="AI109" s="540"/>
      <c r="AJ109" s="540"/>
      <c r="AK109" s="540"/>
      <c r="AL109" s="541"/>
      <c r="AM109" s="1494"/>
      <c r="AN109" s="540"/>
      <c r="AO109" s="540"/>
      <c r="AP109" s="540"/>
      <c r="AQ109" s="541"/>
      <c r="AR109" s="729"/>
    </row>
    <row r="110" spans="1:59" s="49" customFormat="1" ht="15" customHeight="1">
      <c r="A110" s="1654"/>
      <c r="B110" s="1646"/>
      <c r="C110" s="546" t="s">
        <v>44</v>
      </c>
      <c r="D110" s="279">
        <f t="shared" si="111"/>
        <v>0</v>
      </c>
      <c r="E110" s="513">
        <f t="shared" si="111"/>
        <v>0</v>
      </c>
      <c r="F110" s="513">
        <f t="shared" ref="F110:F120" si="113">G110+H110</f>
        <v>0</v>
      </c>
      <c r="G110" s="513">
        <f t="shared" si="112"/>
        <v>0</v>
      </c>
      <c r="H110" s="569">
        <f t="shared" si="112"/>
        <v>0</v>
      </c>
      <c r="I110" s="570"/>
      <c r="J110" s="571"/>
      <c r="K110" s="571"/>
      <c r="L110" s="571"/>
      <c r="M110" s="572"/>
      <c r="N110" s="570"/>
      <c r="O110" s="571"/>
      <c r="P110" s="571"/>
      <c r="Q110" s="571"/>
      <c r="R110" s="572"/>
      <c r="S110" s="570"/>
      <c r="T110" s="571"/>
      <c r="U110" s="571"/>
      <c r="V110" s="571"/>
      <c r="W110" s="572"/>
      <c r="X110" s="570"/>
      <c r="Y110" s="571"/>
      <c r="Z110" s="571"/>
      <c r="AA110" s="571"/>
      <c r="AB110" s="572"/>
      <c r="AC110" s="1495"/>
      <c r="AD110" s="543"/>
      <c r="AE110" s="543"/>
      <c r="AF110" s="543"/>
      <c r="AG110" s="725"/>
      <c r="AH110" s="1498"/>
      <c r="AI110" s="574"/>
      <c r="AJ110" s="574"/>
      <c r="AK110" s="574"/>
      <c r="AL110" s="728"/>
      <c r="AM110" s="1495"/>
      <c r="AN110" s="543"/>
      <c r="AO110" s="543"/>
      <c r="AP110" s="543"/>
      <c r="AQ110" s="725"/>
      <c r="AR110" s="730"/>
    </row>
    <row r="111" spans="1:59" s="49" customFormat="1" ht="15" customHeight="1">
      <c r="A111" s="1654"/>
      <c r="B111" s="1647" t="s">
        <v>71</v>
      </c>
      <c r="C111" s="545" t="s">
        <v>43</v>
      </c>
      <c r="D111" s="324">
        <f t="shared" si="111"/>
        <v>0</v>
      </c>
      <c r="E111" s="535">
        <f t="shared" si="111"/>
        <v>0</v>
      </c>
      <c r="F111" s="535">
        <f t="shared" si="113"/>
        <v>0</v>
      </c>
      <c r="G111" s="535">
        <f t="shared" si="112"/>
        <v>0</v>
      </c>
      <c r="H111" s="573">
        <f t="shared" si="112"/>
        <v>0</v>
      </c>
      <c r="I111" s="537"/>
      <c r="J111" s="538"/>
      <c r="K111" s="538"/>
      <c r="L111" s="538"/>
      <c r="M111" s="539"/>
      <c r="N111" s="537"/>
      <c r="O111" s="538"/>
      <c r="P111" s="538"/>
      <c r="Q111" s="538"/>
      <c r="R111" s="539"/>
      <c r="S111" s="537"/>
      <c r="T111" s="538"/>
      <c r="U111" s="538"/>
      <c r="V111" s="538"/>
      <c r="W111" s="539"/>
      <c r="X111" s="537"/>
      <c r="Y111" s="538"/>
      <c r="Z111" s="538"/>
      <c r="AA111" s="538"/>
      <c r="AB111" s="539"/>
      <c r="AC111" s="1494"/>
      <c r="AD111" s="540"/>
      <c r="AE111" s="540"/>
      <c r="AF111" s="540"/>
      <c r="AG111" s="541"/>
      <c r="AH111" s="1494"/>
      <c r="AI111" s="540"/>
      <c r="AJ111" s="540"/>
      <c r="AK111" s="540"/>
      <c r="AL111" s="541"/>
      <c r="AM111" s="1494"/>
      <c r="AN111" s="540"/>
      <c r="AO111" s="540"/>
      <c r="AP111" s="540"/>
      <c r="AQ111" s="541"/>
      <c r="AR111" s="729"/>
    </row>
    <row r="112" spans="1:59" s="49" customFormat="1" ht="15" customHeight="1">
      <c r="A112" s="1654"/>
      <c r="B112" s="1646"/>
      <c r="C112" s="546" t="s">
        <v>44</v>
      </c>
      <c r="D112" s="251">
        <f t="shared" si="111"/>
        <v>0</v>
      </c>
      <c r="E112" s="268">
        <f t="shared" si="111"/>
        <v>0</v>
      </c>
      <c r="F112" s="268">
        <f t="shared" si="113"/>
        <v>0</v>
      </c>
      <c r="G112" s="268">
        <f t="shared" si="112"/>
        <v>0</v>
      </c>
      <c r="H112" s="269">
        <f t="shared" si="112"/>
        <v>0</v>
      </c>
      <c r="I112" s="578"/>
      <c r="J112" s="579"/>
      <c r="K112" s="579"/>
      <c r="L112" s="579"/>
      <c r="M112" s="580"/>
      <c r="N112" s="578"/>
      <c r="O112" s="579"/>
      <c r="P112" s="579"/>
      <c r="Q112" s="579"/>
      <c r="R112" s="580"/>
      <c r="S112" s="578"/>
      <c r="T112" s="579"/>
      <c r="U112" s="579"/>
      <c r="V112" s="579"/>
      <c r="W112" s="580"/>
      <c r="X112" s="578"/>
      <c r="Y112" s="579"/>
      <c r="Z112" s="579"/>
      <c r="AA112" s="579"/>
      <c r="AB112" s="580"/>
      <c r="AC112" s="1496"/>
      <c r="AD112" s="585"/>
      <c r="AE112" s="585"/>
      <c r="AF112" s="585"/>
      <c r="AG112" s="726"/>
      <c r="AH112" s="1496"/>
      <c r="AI112" s="585"/>
      <c r="AJ112" s="585"/>
      <c r="AK112" s="585"/>
      <c r="AL112" s="726"/>
      <c r="AM112" s="1496"/>
      <c r="AN112" s="585"/>
      <c r="AO112" s="585"/>
      <c r="AP112" s="585"/>
      <c r="AQ112" s="726"/>
      <c r="AR112" s="731"/>
    </row>
    <row r="113" spans="1:44" s="49" customFormat="1" ht="15" customHeight="1">
      <c r="A113" s="1654"/>
      <c r="B113" s="1647" t="s">
        <v>72</v>
      </c>
      <c r="C113" s="545" t="s">
        <v>43</v>
      </c>
      <c r="D113" s="324">
        <f t="shared" si="111"/>
        <v>0</v>
      </c>
      <c r="E113" s="535">
        <f t="shared" si="111"/>
        <v>0</v>
      </c>
      <c r="F113" s="535">
        <f t="shared" si="113"/>
        <v>0</v>
      </c>
      <c r="G113" s="535">
        <f t="shared" si="112"/>
        <v>0</v>
      </c>
      <c r="H113" s="573">
        <f t="shared" si="112"/>
        <v>0</v>
      </c>
      <c r="I113" s="537"/>
      <c r="J113" s="538"/>
      <c r="K113" s="538"/>
      <c r="L113" s="538"/>
      <c r="M113" s="539"/>
      <c r="N113" s="537"/>
      <c r="O113" s="538"/>
      <c r="P113" s="538"/>
      <c r="Q113" s="538"/>
      <c r="R113" s="539"/>
      <c r="S113" s="537"/>
      <c r="T113" s="538"/>
      <c r="U113" s="538"/>
      <c r="V113" s="538"/>
      <c r="W113" s="539"/>
      <c r="X113" s="537"/>
      <c r="Y113" s="538"/>
      <c r="Z113" s="538"/>
      <c r="AA113" s="538"/>
      <c r="AB113" s="539"/>
      <c r="AC113" s="1494"/>
      <c r="AD113" s="540"/>
      <c r="AE113" s="540"/>
      <c r="AF113" s="540"/>
      <c r="AG113" s="541"/>
      <c r="AH113" s="1494"/>
      <c r="AI113" s="540"/>
      <c r="AJ113" s="540"/>
      <c r="AK113" s="540"/>
      <c r="AL113" s="541"/>
      <c r="AM113" s="1494"/>
      <c r="AN113" s="540"/>
      <c r="AO113" s="540"/>
      <c r="AP113" s="540"/>
      <c r="AQ113" s="541"/>
      <c r="AR113" s="729"/>
    </row>
    <row r="114" spans="1:44" s="49" customFormat="1" ht="15" customHeight="1">
      <c r="A114" s="1654"/>
      <c r="B114" s="1646"/>
      <c r="C114" s="546" t="s">
        <v>44</v>
      </c>
      <c r="D114" s="279">
        <f t="shared" si="111"/>
        <v>0</v>
      </c>
      <c r="E114" s="513">
        <f t="shared" si="111"/>
        <v>0</v>
      </c>
      <c r="F114" s="513">
        <f t="shared" si="113"/>
        <v>0</v>
      </c>
      <c r="G114" s="513">
        <f t="shared" si="112"/>
        <v>0</v>
      </c>
      <c r="H114" s="569">
        <f t="shared" si="112"/>
        <v>0</v>
      </c>
      <c r="I114" s="570"/>
      <c r="J114" s="571"/>
      <c r="K114" s="571"/>
      <c r="L114" s="571"/>
      <c r="M114" s="572"/>
      <c r="N114" s="570"/>
      <c r="O114" s="571"/>
      <c r="P114" s="571"/>
      <c r="Q114" s="571"/>
      <c r="R114" s="572"/>
      <c r="S114" s="570"/>
      <c r="T114" s="571"/>
      <c r="U114" s="571"/>
      <c r="V114" s="571"/>
      <c r="W114" s="572"/>
      <c r="X114" s="570"/>
      <c r="Y114" s="571"/>
      <c r="Z114" s="571"/>
      <c r="AA114" s="571"/>
      <c r="AB114" s="572"/>
      <c r="AC114" s="1495"/>
      <c r="AD114" s="543"/>
      <c r="AE114" s="543"/>
      <c r="AF114" s="543"/>
      <c r="AG114" s="725"/>
      <c r="AH114" s="1495"/>
      <c r="AI114" s="543"/>
      <c r="AJ114" s="543"/>
      <c r="AK114" s="543"/>
      <c r="AL114" s="725"/>
      <c r="AM114" s="1495"/>
      <c r="AN114" s="543"/>
      <c r="AO114" s="543"/>
      <c r="AP114" s="543"/>
      <c r="AQ114" s="725"/>
      <c r="AR114" s="730"/>
    </row>
    <row r="115" spans="1:44" s="49" customFormat="1" ht="15" customHeight="1">
      <c r="A115" s="1654"/>
      <c r="B115" s="1647" t="s">
        <v>73</v>
      </c>
      <c r="C115" s="545" t="s">
        <v>43</v>
      </c>
      <c r="D115" s="242">
        <f t="shared" si="111"/>
        <v>0</v>
      </c>
      <c r="E115" s="259">
        <f t="shared" si="111"/>
        <v>0</v>
      </c>
      <c r="F115" s="259">
        <f t="shared" si="113"/>
        <v>0</v>
      </c>
      <c r="G115" s="259">
        <f t="shared" si="112"/>
        <v>0</v>
      </c>
      <c r="H115" s="260">
        <f t="shared" si="112"/>
        <v>0</v>
      </c>
      <c r="I115" s="383"/>
      <c r="J115" s="384"/>
      <c r="K115" s="384"/>
      <c r="L115" s="384"/>
      <c r="M115" s="385"/>
      <c r="N115" s="383"/>
      <c r="O115" s="384"/>
      <c r="P115" s="384"/>
      <c r="Q115" s="384"/>
      <c r="R115" s="385"/>
      <c r="S115" s="383"/>
      <c r="T115" s="384"/>
      <c r="U115" s="384"/>
      <c r="V115" s="384"/>
      <c r="W115" s="385"/>
      <c r="X115" s="383"/>
      <c r="Y115" s="384"/>
      <c r="Z115" s="384"/>
      <c r="AA115" s="384"/>
      <c r="AB115" s="385"/>
      <c r="AC115" s="1497"/>
      <c r="AD115" s="386"/>
      <c r="AE115" s="386"/>
      <c r="AF115" s="386"/>
      <c r="AG115" s="387"/>
      <c r="AH115" s="1497"/>
      <c r="AI115" s="386"/>
      <c r="AJ115" s="386"/>
      <c r="AK115" s="386"/>
      <c r="AL115" s="387"/>
      <c r="AM115" s="1497"/>
      <c r="AN115" s="386"/>
      <c r="AO115" s="386"/>
      <c r="AP115" s="386"/>
      <c r="AQ115" s="387"/>
      <c r="AR115" s="732"/>
    </row>
    <row r="116" spans="1:44" s="49" customFormat="1" ht="15" customHeight="1">
      <c r="A116" s="1654"/>
      <c r="B116" s="1646"/>
      <c r="C116" s="546" t="s">
        <v>44</v>
      </c>
      <c r="D116" s="251">
        <f t="shared" si="111"/>
        <v>0</v>
      </c>
      <c r="E116" s="268">
        <f t="shared" si="111"/>
        <v>0</v>
      </c>
      <c r="F116" s="268">
        <f t="shared" si="113"/>
        <v>0</v>
      </c>
      <c r="G116" s="268">
        <f t="shared" si="112"/>
        <v>0</v>
      </c>
      <c r="H116" s="269">
        <f t="shared" si="112"/>
        <v>0</v>
      </c>
      <c r="I116" s="578"/>
      <c r="J116" s="579"/>
      <c r="K116" s="579"/>
      <c r="L116" s="579"/>
      <c r="M116" s="580"/>
      <c r="N116" s="578"/>
      <c r="O116" s="579"/>
      <c r="P116" s="579"/>
      <c r="Q116" s="579"/>
      <c r="R116" s="580"/>
      <c r="S116" s="578"/>
      <c r="T116" s="579"/>
      <c r="U116" s="579"/>
      <c r="V116" s="579"/>
      <c r="W116" s="580"/>
      <c r="X116" s="578"/>
      <c r="Y116" s="579"/>
      <c r="Z116" s="579"/>
      <c r="AA116" s="579"/>
      <c r="AB116" s="580"/>
      <c r="AC116" s="1496"/>
      <c r="AD116" s="585"/>
      <c r="AE116" s="585"/>
      <c r="AF116" s="585"/>
      <c r="AG116" s="726"/>
      <c r="AH116" s="1496"/>
      <c r="AI116" s="585"/>
      <c r="AJ116" s="585"/>
      <c r="AK116" s="585"/>
      <c r="AL116" s="726"/>
      <c r="AM116" s="1496"/>
      <c r="AN116" s="585"/>
      <c r="AO116" s="585"/>
      <c r="AP116" s="585"/>
      <c r="AQ116" s="726"/>
      <c r="AR116" s="731"/>
    </row>
    <row r="117" spans="1:44" s="49" customFormat="1" ht="15" customHeight="1">
      <c r="A117" s="1654"/>
      <c r="B117" s="1647" t="s">
        <v>74</v>
      </c>
      <c r="C117" s="545" t="s">
        <v>43</v>
      </c>
      <c r="D117" s="324">
        <f>SUM(I117,N117,S117,X117,AC117,AH117,AM117)</f>
        <v>930</v>
      </c>
      <c r="E117" s="535">
        <f>SUM(J117,O117,T117,Y117,AD117,AI117,AN117)</f>
        <v>380</v>
      </c>
      <c r="F117" s="535">
        <f t="shared" si="113"/>
        <v>1335</v>
      </c>
      <c r="G117" s="535">
        <f t="shared" si="112"/>
        <v>497</v>
      </c>
      <c r="H117" s="573">
        <f t="shared" si="112"/>
        <v>838</v>
      </c>
      <c r="I117" s="537"/>
      <c r="J117" s="538"/>
      <c r="K117" s="538"/>
      <c r="L117" s="538"/>
      <c r="M117" s="539"/>
      <c r="N117" s="537"/>
      <c r="O117" s="538"/>
      <c r="P117" s="538"/>
      <c r="Q117" s="538"/>
      <c r="R117" s="539"/>
      <c r="S117" s="537"/>
      <c r="T117" s="538"/>
      <c r="U117" s="538"/>
      <c r="V117" s="538"/>
      <c r="W117" s="539"/>
      <c r="X117" s="537"/>
      <c r="Y117" s="538"/>
      <c r="Z117" s="538"/>
      <c r="AA117" s="538"/>
      <c r="AB117" s="539"/>
      <c r="AC117" s="1494">
        <v>430</v>
      </c>
      <c r="AD117" s="540">
        <v>150</v>
      </c>
      <c r="AE117" s="540">
        <v>497</v>
      </c>
      <c r="AF117" s="540">
        <v>497</v>
      </c>
      <c r="AG117" s="541"/>
      <c r="AH117" s="1494"/>
      <c r="AI117" s="540"/>
      <c r="AJ117" s="540"/>
      <c r="AK117" s="540"/>
      <c r="AL117" s="541"/>
      <c r="AM117" s="1494">
        <v>500</v>
      </c>
      <c r="AN117" s="540">
        <v>230</v>
      </c>
      <c r="AO117" s="354">
        <v>838</v>
      </c>
      <c r="AP117" s="540"/>
      <c r="AQ117" s="541">
        <v>838</v>
      </c>
      <c r="AR117" s="729"/>
    </row>
    <row r="118" spans="1:44" s="49" customFormat="1" ht="15" customHeight="1">
      <c r="A118" s="1654"/>
      <c r="B118" s="1646"/>
      <c r="C118" s="546" t="s">
        <v>44</v>
      </c>
      <c r="D118" s="279">
        <f>SUM(I118,N118,S118,X118,AC118,AH118,AM118)</f>
        <v>275</v>
      </c>
      <c r="E118" s="513">
        <f>SUM(J118,O118,T118,Y118,AD118,AI118,AN118)</f>
        <v>180</v>
      </c>
      <c r="F118" s="513">
        <f t="shared" si="113"/>
        <v>364</v>
      </c>
      <c r="G118" s="513">
        <f t="shared" si="112"/>
        <v>135</v>
      </c>
      <c r="H118" s="569">
        <f t="shared" si="112"/>
        <v>229</v>
      </c>
      <c r="I118" s="570"/>
      <c r="J118" s="571"/>
      <c r="K118" s="571"/>
      <c r="L118" s="571"/>
      <c r="M118" s="572"/>
      <c r="N118" s="570"/>
      <c r="O118" s="571"/>
      <c r="P118" s="571"/>
      <c r="Q118" s="571"/>
      <c r="R118" s="572"/>
      <c r="S118" s="570"/>
      <c r="T118" s="571"/>
      <c r="U118" s="571"/>
      <c r="V118" s="571"/>
      <c r="W118" s="572"/>
      <c r="X118" s="570"/>
      <c r="Y118" s="571"/>
      <c r="Z118" s="571"/>
      <c r="AA118" s="571"/>
      <c r="AB118" s="572"/>
      <c r="AC118" s="1498">
        <v>138</v>
      </c>
      <c r="AD118" s="574">
        <v>70</v>
      </c>
      <c r="AE118" s="574">
        <v>135</v>
      </c>
      <c r="AF118" s="543">
        <v>135</v>
      </c>
      <c r="AG118" s="725"/>
      <c r="AH118" s="1495"/>
      <c r="AI118" s="543"/>
      <c r="AJ118" s="543"/>
      <c r="AK118" s="543"/>
      <c r="AL118" s="725"/>
      <c r="AM118" s="1498">
        <v>137</v>
      </c>
      <c r="AN118" s="574">
        <v>110</v>
      </c>
      <c r="AO118" s="413">
        <v>229</v>
      </c>
      <c r="AP118" s="584"/>
      <c r="AQ118" s="728">
        <v>229</v>
      </c>
      <c r="AR118" s="730"/>
    </row>
    <row r="119" spans="1:44" s="49" customFormat="1" ht="15" customHeight="1">
      <c r="A119" s="1654"/>
      <c r="B119" s="1648" t="s">
        <v>75</v>
      </c>
      <c r="C119" s="545" t="s">
        <v>43</v>
      </c>
      <c r="D119" s="242">
        <f t="shared" si="111"/>
        <v>4987</v>
      </c>
      <c r="E119" s="259">
        <f t="shared" si="111"/>
        <v>4987</v>
      </c>
      <c r="F119" s="259">
        <f t="shared" si="113"/>
        <v>38956</v>
      </c>
      <c r="G119" s="259">
        <f t="shared" si="112"/>
        <v>38956</v>
      </c>
      <c r="H119" s="260">
        <f t="shared" si="112"/>
        <v>0</v>
      </c>
      <c r="I119" s="383"/>
      <c r="J119" s="384"/>
      <c r="K119" s="384"/>
      <c r="L119" s="384"/>
      <c r="M119" s="385"/>
      <c r="N119" s="383"/>
      <c r="O119" s="384"/>
      <c r="P119" s="384"/>
      <c r="Q119" s="384"/>
      <c r="R119" s="385"/>
      <c r="S119" s="383">
        <v>201</v>
      </c>
      <c r="T119" s="384">
        <v>201</v>
      </c>
      <c r="U119" s="384">
        <v>404</v>
      </c>
      <c r="V119" s="384">
        <v>404</v>
      </c>
      <c r="W119" s="385"/>
      <c r="X119" s="383"/>
      <c r="Y119" s="384"/>
      <c r="Z119" s="384"/>
      <c r="AA119" s="384"/>
      <c r="AB119" s="385"/>
      <c r="AC119" s="1553">
        <v>4786</v>
      </c>
      <c r="AD119" s="1554">
        <v>4786</v>
      </c>
      <c r="AE119" s="1554">
        <v>38552</v>
      </c>
      <c r="AF119" s="1554">
        <v>38552</v>
      </c>
      <c r="AG119" s="387"/>
      <c r="AH119" s="1497"/>
      <c r="AI119" s="386"/>
      <c r="AJ119" s="386"/>
      <c r="AK119" s="386"/>
      <c r="AL119" s="387"/>
      <c r="AM119" s="1497"/>
      <c r="AN119" s="386"/>
      <c r="AO119" s="386"/>
      <c r="AP119" s="386"/>
      <c r="AQ119" s="387"/>
      <c r="AR119" s="732"/>
    </row>
    <row r="120" spans="1:44" s="49" customFormat="1" ht="15" customHeight="1" thickBot="1">
      <c r="A120" s="1655"/>
      <c r="B120" s="1649"/>
      <c r="C120" s="547" t="s">
        <v>44</v>
      </c>
      <c r="D120" s="575">
        <f t="shared" si="111"/>
        <v>1343</v>
      </c>
      <c r="E120" s="576">
        <f t="shared" si="111"/>
        <v>1343</v>
      </c>
      <c r="F120" s="576">
        <f t="shared" si="113"/>
        <v>10134</v>
      </c>
      <c r="G120" s="576">
        <f t="shared" si="112"/>
        <v>10134</v>
      </c>
      <c r="H120" s="577">
        <f t="shared" si="112"/>
        <v>0</v>
      </c>
      <c r="I120" s="578"/>
      <c r="J120" s="579"/>
      <c r="K120" s="579"/>
      <c r="L120" s="579"/>
      <c r="M120" s="580"/>
      <c r="N120" s="581"/>
      <c r="O120" s="582"/>
      <c r="P120" s="582"/>
      <c r="Q120" s="582"/>
      <c r="R120" s="583"/>
      <c r="S120" s="570">
        <v>180</v>
      </c>
      <c r="T120" s="571">
        <v>180</v>
      </c>
      <c r="U120" s="571">
        <v>394</v>
      </c>
      <c r="V120" s="571">
        <v>394</v>
      </c>
      <c r="W120" s="572"/>
      <c r="X120" s="570"/>
      <c r="Y120" s="571"/>
      <c r="Z120" s="571"/>
      <c r="AA120" s="571"/>
      <c r="AB120" s="572"/>
      <c r="AC120" s="1555">
        <v>1163</v>
      </c>
      <c r="AD120" s="1556">
        <v>1163</v>
      </c>
      <c r="AE120" s="1556">
        <v>9740</v>
      </c>
      <c r="AF120" s="1556">
        <v>9740</v>
      </c>
      <c r="AG120" s="727"/>
      <c r="AH120" s="1495"/>
      <c r="AI120" s="543"/>
      <c r="AJ120" s="543"/>
      <c r="AK120" s="543"/>
      <c r="AL120" s="725"/>
      <c r="AM120" s="1548"/>
      <c r="AN120" s="584"/>
      <c r="AO120" s="584"/>
      <c r="AP120" s="584"/>
      <c r="AQ120" s="727"/>
      <c r="AR120" s="730"/>
    </row>
    <row r="121" spans="1:44" ht="17.25">
      <c r="A121" s="1650" t="s">
        <v>159</v>
      </c>
      <c r="B121" s="1645" t="s">
        <v>69</v>
      </c>
      <c r="C121" s="183" t="s">
        <v>43</v>
      </c>
      <c r="D121" s="548">
        <f t="shared" ref="D121:E123" si="114">SUM(I121,N121,S121,X121,AC121,AH121,AM121)</f>
        <v>179</v>
      </c>
      <c r="E121" s="549">
        <f t="shared" si="114"/>
        <v>179</v>
      </c>
      <c r="F121" s="549">
        <f>G121+H121</f>
        <v>24228</v>
      </c>
      <c r="G121" s="549">
        <f t="shared" ref="G121:H122" si="115">SUM(L121,Q121,V121,AA121,AF121,AK121,AP121)</f>
        <v>10210</v>
      </c>
      <c r="H121" s="550">
        <f t="shared" si="115"/>
        <v>14018</v>
      </c>
      <c r="I121" s="236">
        <f>SUM(I123,I125,I127,I129,I131,I133)</f>
        <v>31</v>
      </c>
      <c r="J121" s="237">
        <f>SUM(J123,J125,J127,J129,J131,J133)</f>
        <v>31</v>
      </c>
      <c r="K121" s="237">
        <f t="shared" ref="K121:K122" si="116">L121+M121</f>
        <v>7208</v>
      </c>
      <c r="L121" s="237">
        <f t="shared" ref="L121:M122" si="117">SUM(L123,L125,L127,L129,L131,L133)</f>
        <v>1830</v>
      </c>
      <c r="M121" s="560">
        <f t="shared" si="117"/>
        <v>5378</v>
      </c>
      <c r="N121" s="551">
        <f>SUM(N123,N125,N127,N129,N131,N133)</f>
        <v>0</v>
      </c>
      <c r="O121" s="552">
        <f>SUM(O123,O125,O127,O129,O131,O133)</f>
        <v>0</v>
      </c>
      <c r="P121" s="552">
        <f>Q121+R121</f>
        <v>0</v>
      </c>
      <c r="Q121" s="552">
        <f t="shared" ref="Q121:T122" si="118">SUM(Q123,Q125,Q127,Q129,Q131,Q133)</f>
        <v>0</v>
      </c>
      <c r="R121" s="554">
        <f t="shared" si="118"/>
        <v>0</v>
      </c>
      <c r="S121" s="551">
        <f>SUM(S123,S125,S127,S129,S131,S133)</f>
        <v>30</v>
      </c>
      <c r="T121" s="552">
        <f>SUM(T123,T125,T127,T129,T131,T133)</f>
        <v>30</v>
      </c>
      <c r="U121" s="552">
        <f>V121+W121</f>
        <v>3649</v>
      </c>
      <c r="V121" s="552">
        <f t="shared" ref="V121:Y122" si="119">SUM(V123,V125,V127,V129,V131,V133)</f>
        <v>1800</v>
      </c>
      <c r="W121" s="553">
        <f t="shared" si="119"/>
        <v>1849</v>
      </c>
      <c r="X121" s="551">
        <f t="shared" si="119"/>
        <v>42</v>
      </c>
      <c r="Y121" s="552">
        <f t="shared" si="119"/>
        <v>42</v>
      </c>
      <c r="Z121" s="552">
        <f>AA121+AB121</f>
        <v>5481</v>
      </c>
      <c r="AA121" s="552">
        <f t="shared" ref="AA121:AD122" si="120">SUM(AA123,AA125,AA127,AA129,AA131,AA133)</f>
        <v>3419</v>
      </c>
      <c r="AB121" s="554">
        <f t="shared" si="120"/>
        <v>2062</v>
      </c>
      <c r="AC121" s="551">
        <f t="shared" si="120"/>
        <v>13</v>
      </c>
      <c r="AD121" s="552">
        <f t="shared" si="120"/>
        <v>13</v>
      </c>
      <c r="AE121" s="552">
        <f>AF121+AG121</f>
        <v>140</v>
      </c>
      <c r="AF121" s="552">
        <f t="shared" ref="AF121:AI122" si="121">SUM(AF123,AF125,AF127,AF129,AF131,AF133)</f>
        <v>140</v>
      </c>
      <c r="AG121" s="553">
        <f t="shared" si="121"/>
        <v>0</v>
      </c>
      <c r="AH121" s="551">
        <f t="shared" si="121"/>
        <v>63</v>
      </c>
      <c r="AI121" s="552">
        <f t="shared" si="121"/>
        <v>63</v>
      </c>
      <c r="AJ121" s="552">
        <f>AK121+AL121</f>
        <v>7750</v>
      </c>
      <c r="AK121" s="552">
        <f t="shared" ref="AK121:AN122" si="122">SUM(AK123,AK125,AK127,AK129,AK131,AK133)</f>
        <v>3021</v>
      </c>
      <c r="AL121" s="554">
        <f t="shared" si="122"/>
        <v>4729</v>
      </c>
      <c r="AM121" s="551">
        <f t="shared" si="122"/>
        <v>0</v>
      </c>
      <c r="AN121" s="552">
        <f t="shared" si="122"/>
        <v>0</v>
      </c>
      <c r="AO121" s="552">
        <f>AP121+AQ121</f>
        <v>0</v>
      </c>
      <c r="AP121" s="552">
        <f t="shared" ref="AP121:AR122" si="123">SUM(AP123,AP125,AP127,AP129,AP131,AP133)</f>
        <v>0</v>
      </c>
      <c r="AQ121" s="553">
        <f t="shared" si="123"/>
        <v>0</v>
      </c>
      <c r="AR121" s="555">
        <f t="shared" si="123"/>
        <v>158</v>
      </c>
    </row>
    <row r="122" spans="1:44" ht="17.25">
      <c r="A122" s="1651"/>
      <c r="B122" s="1646"/>
      <c r="C122" s="40" t="s">
        <v>44</v>
      </c>
      <c r="D122" s="240">
        <f t="shared" si="114"/>
        <v>179</v>
      </c>
      <c r="E122" s="216">
        <f t="shared" si="114"/>
        <v>179</v>
      </c>
      <c r="F122" s="216">
        <f>G122+H122</f>
        <v>24144</v>
      </c>
      <c r="G122" s="216">
        <f t="shared" si="115"/>
        <v>10210</v>
      </c>
      <c r="H122" s="241">
        <f t="shared" si="115"/>
        <v>13934</v>
      </c>
      <c r="I122" s="559">
        <f>SUM(I124,I126,I128,I130,I132,I134)</f>
        <v>31</v>
      </c>
      <c r="J122" s="1526">
        <f>SUM(J124,J126,J128,J130,J132,J134)</f>
        <v>31</v>
      </c>
      <c r="K122" s="504">
        <f t="shared" si="116"/>
        <v>7208</v>
      </c>
      <c r="L122" s="504">
        <f t="shared" si="117"/>
        <v>1830</v>
      </c>
      <c r="M122" s="561">
        <f t="shared" si="117"/>
        <v>5378</v>
      </c>
      <c r="N122" s="212">
        <f>SUM(N124,N126,N128,N130,N132,N134)</f>
        <v>0</v>
      </c>
      <c r="O122" s="211">
        <f>SUM(O124,O126,O128,O130,O132,O134)</f>
        <v>0</v>
      </c>
      <c r="P122" s="211">
        <f>Q122+R122</f>
        <v>0</v>
      </c>
      <c r="Q122" s="211">
        <f t="shared" si="118"/>
        <v>0</v>
      </c>
      <c r="R122" s="217">
        <f t="shared" si="118"/>
        <v>0</v>
      </c>
      <c r="S122" s="212">
        <f t="shared" si="118"/>
        <v>30</v>
      </c>
      <c r="T122" s="211">
        <f t="shared" si="118"/>
        <v>30</v>
      </c>
      <c r="U122" s="211">
        <f>V122+W122</f>
        <v>3649</v>
      </c>
      <c r="V122" s="211">
        <f t="shared" si="119"/>
        <v>1800</v>
      </c>
      <c r="W122" s="213">
        <f t="shared" si="119"/>
        <v>1849</v>
      </c>
      <c r="X122" s="212">
        <f t="shared" si="119"/>
        <v>42</v>
      </c>
      <c r="Y122" s="211">
        <f t="shared" si="119"/>
        <v>42</v>
      </c>
      <c r="Z122" s="211">
        <f>AA122+AB122</f>
        <v>5397</v>
      </c>
      <c r="AA122" s="211">
        <f t="shared" si="120"/>
        <v>3419</v>
      </c>
      <c r="AB122" s="217">
        <f t="shared" si="120"/>
        <v>1978</v>
      </c>
      <c r="AC122" s="212">
        <f t="shared" si="120"/>
        <v>13</v>
      </c>
      <c r="AD122" s="211">
        <f t="shared" si="120"/>
        <v>13</v>
      </c>
      <c r="AE122" s="211">
        <f>AF122+AG122</f>
        <v>140</v>
      </c>
      <c r="AF122" s="211">
        <f t="shared" si="121"/>
        <v>140</v>
      </c>
      <c r="AG122" s="213">
        <f t="shared" si="121"/>
        <v>0</v>
      </c>
      <c r="AH122" s="212">
        <f t="shared" si="121"/>
        <v>63</v>
      </c>
      <c r="AI122" s="211">
        <f t="shared" si="121"/>
        <v>63</v>
      </c>
      <c r="AJ122" s="211">
        <f>AK122+AL122</f>
        <v>7750</v>
      </c>
      <c r="AK122" s="211">
        <f t="shared" si="122"/>
        <v>3021</v>
      </c>
      <c r="AL122" s="217">
        <f t="shared" si="122"/>
        <v>4729</v>
      </c>
      <c r="AM122" s="212">
        <f t="shared" si="122"/>
        <v>0</v>
      </c>
      <c r="AN122" s="211">
        <f t="shared" si="122"/>
        <v>0</v>
      </c>
      <c r="AO122" s="211">
        <f>AP122+AQ122</f>
        <v>0</v>
      </c>
      <c r="AP122" s="211">
        <f t="shared" si="123"/>
        <v>0</v>
      </c>
      <c r="AQ122" s="213">
        <f t="shared" si="123"/>
        <v>0</v>
      </c>
      <c r="AR122" s="369">
        <f t="shared" si="123"/>
        <v>158</v>
      </c>
    </row>
    <row r="123" spans="1:44" ht="17.25">
      <c r="A123" s="1651"/>
      <c r="B123" s="1647" t="s">
        <v>70</v>
      </c>
      <c r="C123" s="38" t="s">
        <v>43</v>
      </c>
      <c r="D123" s="324">
        <f t="shared" si="114"/>
        <v>179</v>
      </c>
      <c r="E123" s="535">
        <f t="shared" si="114"/>
        <v>179</v>
      </c>
      <c r="F123" s="535">
        <f>G123+H123</f>
        <v>24228</v>
      </c>
      <c r="G123" s="535">
        <f t="shared" ref="G123:H134" si="124">SUM(L123+Q123+V123+AA123+AF123+AK123+AP123)</f>
        <v>10210</v>
      </c>
      <c r="H123" s="536">
        <f t="shared" si="124"/>
        <v>14018</v>
      </c>
      <c r="I123" s="877">
        <v>31</v>
      </c>
      <c r="J123" s="878">
        <v>31</v>
      </c>
      <c r="K123" s="878">
        <v>7208</v>
      </c>
      <c r="L123" s="878">
        <v>1830</v>
      </c>
      <c r="M123" s="879">
        <v>5378</v>
      </c>
      <c r="N123" s="877"/>
      <c r="O123" s="878"/>
      <c r="P123" s="878"/>
      <c r="Q123" s="878"/>
      <c r="R123" s="879"/>
      <c r="S123" s="877">
        <v>30</v>
      </c>
      <c r="T123" s="878">
        <v>30</v>
      </c>
      <c r="U123" s="878">
        <v>3649</v>
      </c>
      <c r="V123" s="878">
        <v>1800</v>
      </c>
      <c r="W123" s="879">
        <v>1849</v>
      </c>
      <c r="X123" s="877">
        <v>42</v>
      </c>
      <c r="Y123" s="878">
        <v>42</v>
      </c>
      <c r="Z123" s="878">
        <v>5481</v>
      </c>
      <c r="AA123" s="878">
        <v>3419</v>
      </c>
      <c r="AB123" s="879">
        <v>2062</v>
      </c>
      <c r="AC123" s="877">
        <v>13</v>
      </c>
      <c r="AD123" s="878">
        <v>13</v>
      </c>
      <c r="AE123" s="878">
        <v>140</v>
      </c>
      <c r="AF123" s="878">
        <v>140</v>
      </c>
      <c r="AG123" s="879"/>
      <c r="AH123" s="877">
        <v>63</v>
      </c>
      <c r="AI123" s="878">
        <v>63</v>
      </c>
      <c r="AJ123" s="878">
        <v>7750</v>
      </c>
      <c r="AK123" s="878">
        <v>3021</v>
      </c>
      <c r="AL123" s="879">
        <v>4729</v>
      </c>
      <c r="AM123" s="877"/>
      <c r="AN123" s="878"/>
      <c r="AO123" s="878"/>
      <c r="AP123" s="878"/>
      <c r="AQ123" s="902"/>
      <c r="AR123" s="898">
        <v>158</v>
      </c>
    </row>
    <row r="124" spans="1:44" ht="17.25">
      <c r="A124" s="1651"/>
      <c r="B124" s="1646"/>
      <c r="C124" s="39" t="s">
        <v>44</v>
      </c>
      <c r="D124" s="279">
        <f t="shared" ref="D124:E134" si="125">SUM(I124,N124,S124,X124,AC124,AH124,AM124)</f>
        <v>179</v>
      </c>
      <c r="E124" s="513">
        <f t="shared" si="125"/>
        <v>179</v>
      </c>
      <c r="F124" s="525">
        <f t="shared" ref="F124:F134" si="126">G124+H124</f>
        <v>24144</v>
      </c>
      <c r="G124" s="525">
        <f t="shared" si="124"/>
        <v>10210</v>
      </c>
      <c r="H124" s="526">
        <f t="shared" si="124"/>
        <v>13934</v>
      </c>
      <c r="I124" s="880">
        <v>31</v>
      </c>
      <c r="J124" s="882">
        <v>31</v>
      </c>
      <c r="K124" s="881">
        <v>7208</v>
      </c>
      <c r="L124" s="882">
        <v>1830</v>
      </c>
      <c r="M124" s="883">
        <v>5378</v>
      </c>
      <c r="N124" s="880"/>
      <c r="O124" s="882"/>
      <c r="P124" s="881"/>
      <c r="Q124" s="882"/>
      <c r="R124" s="883"/>
      <c r="S124" s="880">
        <v>30</v>
      </c>
      <c r="T124" s="882">
        <v>30</v>
      </c>
      <c r="U124" s="881">
        <v>3649</v>
      </c>
      <c r="V124" s="882">
        <v>1800</v>
      </c>
      <c r="W124" s="883">
        <v>1849</v>
      </c>
      <c r="X124" s="880">
        <v>42</v>
      </c>
      <c r="Y124" s="882">
        <v>42</v>
      </c>
      <c r="Z124" s="881">
        <v>5397</v>
      </c>
      <c r="AA124" s="882">
        <v>3419</v>
      </c>
      <c r="AB124" s="883">
        <v>1978</v>
      </c>
      <c r="AC124" s="880">
        <v>13</v>
      </c>
      <c r="AD124" s="882">
        <v>13</v>
      </c>
      <c r="AE124" s="881">
        <v>140</v>
      </c>
      <c r="AF124" s="882">
        <v>140</v>
      </c>
      <c r="AG124" s="883"/>
      <c r="AH124" s="880">
        <v>63</v>
      </c>
      <c r="AI124" s="882">
        <v>63</v>
      </c>
      <c r="AJ124" s="881">
        <v>7750</v>
      </c>
      <c r="AK124" s="882">
        <v>3021</v>
      </c>
      <c r="AL124" s="883">
        <v>4729</v>
      </c>
      <c r="AM124" s="880"/>
      <c r="AN124" s="882"/>
      <c r="AO124" s="881"/>
      <c r="AP124" s="882"/>
      <c r="AQ124" s="903"/>
      <c r="AR124" s="899">
        <v>158</v>
      </c>
    </row>
    <row r="125" spans="1:44" ht="17.25">
      <c r="A125" s="1651"/>
      <c r="B125" s="1647" t="s">
        <v>71</v>
      </c>
      <c r="C125" s="38" t="s">
        <v>43</v>
      </c>
      <c r="D125" s="324">
        <f t="shared" si="125"/>
        <v>0</v>
      </c>
      <c r="E125" s="535">
        <f t="shared" si="125"/>
        <v>0</v>
      </c>
      <c r="F125" s="535">
        <f t="shared" si="126"/>
        <v>0</v>
      </c>
      <c r="G125" s="535">
        <f t="shared" si="124"/>
        <v>0</v>
      </c>
      <c r="H125" s="536">
        <f t="shared" si="124"/>
        <v>0</v>
      </c>
      <c r="I125" s="877"/>
      <c r="J125" s="878"/>
      <c r="K125" s="878"/>
      <c r="L125" s="878"/>
      <c r="M125" s="879"/>
      <c r="N125" s="877"/>
      <c r="O125" s="878"/>
      <c r="P125" s="878"/>
      <c r="Q125" s="878"/>
      <c r="R125" s="879"/>
      <c r="S125" s="877"/>
      <c r="T125" s="878"/>
      <c r="U125" s="878"/>
      <c r="V125" s="878"/>
      <c r="W125" s="879"/>
      <c r="X125" s="877"/>
      <c r="Y125" s="878"/>
      <c r="Z125" s="878"/>
      <c r="AA125" s="878"/>
      <c r="AB125" s="879"/>
      <c r="AC125" s="877"/>
      <c r="AD125" s="878"/>
      <c r="AE125" s="878"/>
      <c r="AF125" s="878"/>
      <c r="AG125" s="879"/>
      <c r="AH125" s="877"/>
      <c r="AI125" s="878"/>
      <c r="AJ125" s="878"/>
      <c r="AK125" s="878"/>
      <c r="AL125" s="879"/>
      <c r="AM125" s="877"/>
      <c r="AN125" s="878"/>
      <c r="AO125" s="878"/>
      <c r="AP125" s="878"/>
      <c r="AQ125" s="902"/>
      <c r="AR125" s="898"/>
    </row>
    <row r="126" spans="1:44" ht="17.25">
      <c r="A126" s="1651"/>
      <c r="B126" s="1646"/>
      <c r="C126" s="39" t="s">
        <v>44</v>
      </c>
      <c r="D126" s="279">
        <f t="shared" si="125"/>
        <v>0</v>
      </c>
      <c r="E126" s="513">
        <f t="shared" si="125"/>
        <v>0</v>
      </c>
      <c r="F126" s="525">
        <f t="shared" si="126"/>
        <v>0</v>
      </c>
      <c r="G126" s="525">
        <f t="shared" si="124"/>
        <v>0</v>
      </c>
      <c r="H126" s="526">
        <f t="shared" si="124"/>
        <v>0</v>
      </c>
      <c r="I126" s="880"/>
      <c r="J126" s="882"/>
      <c r="K126" s="881"/>
      <c r="L126" s="882"/>
      <c r="M126" s="883"/>
      <c r="N126" s="880"/>
      <c r="O126" s="882"/>
      <c r="P126" s="881"/>
      <c r="Q126" s="882"/>
      <c r="R126" s="883"/>
      <c r="S126" s="880"/>
      <c r="T126" s="882"/>
      <c r="U126" s="881"/>
      <c r="V126" s="882"/>
      <c r="W126" s="883"/>
      <c r="X126" s="880"/>
      <c r="Y126" s="882"/>
      <c r="Z126" s="881"/>
      <c r="AA126" s="882"/>
      <c r="AB126" s="883"/>
      <c r="AC126" s="880"/>
      <c r="AD126" s="882"/>
      <c r="AE126" s="881"/>
      <c r="AF126" s="882"/>
      <c r="AG126" s="883"/>
      <c r="AH126" s="880"/>
      <c r="AI126" s="882"/>
      <c r="AJ126" s="881"/>
      <c r="AK126" s="882"/>
      <c r="AL126" s="883"/>
      <c r="AM126" s="880"/>
      <c r="AN126" s="882"/>
      <c r="AO126" s="881"/>
      <c r="AP126" s="882"/>
      <c r="AQ126" s="903"/>
      <c r="AR126" s="899"/>
    </row>
    <row r="127" spans="1:44" ht="17.25">
      <c r="A127" s="1651"/>
      <c r="B127" s="1647" t="s">
        <v>72</v>
      </c>
      <c r="C127" s="38" t="s">
        <v>43</v>
      </c>
      <c r="D127" s="324">
        <f t="shared" si="125"/>
        <v>0</v>
      </c>
      <c r="E127" s="535">
        <f t="shared" si="125"/>
        <v>0</v>
      </c>
      <c r="F127" s="535">
        <f t="shared" si="126"/>
        <v>0</v>
      </c>
      <c r="G127" s="535">
        <f t="shared" si="124"/>
        <v>0</v>
      </c>
      <c r="H127" s="536">
        <f t="shared" si="124"/>
        <v>0</v>
      </c>
      <c r="I127" s="877"/>
      <c r="J127" s="878"/>
      <c r="K127" s="878"/>
      <c r="L127" s="878"/>
      <c r="M127" s="879"/>
      <c r="N127" s="877"/>
      <c r="O127" s="878"/>
      <c r="P127" s="878"/>
      <c r="Q127" s="878"/>
      <c r="R127" s="879"/>
      <c r="S127" s="877"/>
      <c r="T127" s="878"/>
      <c r="U127" s="878"/>
      <c r="V127" s="878"/>
      <c r="W127" s="879"/>
      <c r="X127" s="877"/>
      <c r="Y127" s="878"/>
      <c r="Z127" s="878"/>
      <c r="AA127" s="878"/>
      <c r="AB127" s="879"/>
      <c r="AC127" s="877"/>
      <c r="AD127" s="878"/>
      <c r="AE127" s="878"/>
      <c r="AF127" s="878"/>
      <c r="AG127" s="879"/>
      <c r="AH127" s="877"/>
      <c r="AI127" s="878"/>
      <c r="AJ127" s="878"/>
      <c r="AK127" s="878"/>
      <c r="AL127" s="879"/>
      <c r="AM127" s="877"/>
      <c r="AN127" s="878"/>
      <c r="AO127" s="878"/>
      <c r="AP127" s="878"/>
      <c r="AQ127" s="902"/>
      <c r="AR127" s="898"/>
    </row>
    <row r="128" spans="1:44" ht="17.25">
      <c r="A128" s="1651"/>
      <c r="B128" s="1646"/>
      <c r="C128" s="39" t="s">
        <v>44</v>
      </c>
      <c r="D128" s="279">
        <f t="shared" si="125"/>
        <v>0</v>
      </c>
      <c r="E128" s="513">
        <f t="shared" si="125"/>
        <v>0</v>
      </c>
      <c r="F128" s="525">
        <f t="shared" si="126"/>
        <v>0</v>
      </c>
      <c r="G128" s="525">
        <f t="shared" si="124"/>
        <v>0</v>
      </c>
      <c r="H128" s="526">
        <f t="shared" si="124"/>
        <v>0</v>
      </c>
      <c r="I128" s="880"/>
      <c r="J128" s="882"/>
      <c r="K128" s="881"/>
      <c r="L128" s="882"/>
      <c r="M128" s="883"/>
      <c r="N128" s="880"/>
      <c r="O128" s="882"/>
      <c r="P128" s="881"/>
      <c r="Q128" s="882"/>
      <c r="R128" s="883"/>
      <c r="S128" s="880"/>
      <c r="T128" s="882"/>
      <c r="U128" s="881"/>
      <c r="V128" s="882"/>
      <c r="W128" s="883"/>
      <c r="X128" s="880"/>
      <c r="Y128" s="882"/>
      <c r="Z128" s="881"/>
      <c r="AA128" s="882"/>
      <c r="AB128" s="883"/>
      <c r="AC128" s="880"/>
      <c r="AD128" s="882"/>
      <c r="AE128" s="881"/>
      <c r="AF128" s="882"/>
      <c r="AG128" s="883"/>
      <c r="AH128" s="880"/>
      <c r="AI128" s="882"/>
      <c r="AJ128" s="881"/>
      <c r="AK128" s="882"/>
      <c r="AL128" s="883"/>
      <c r="AM128" s="880"/>
      <c r="AN128" s="882"/>
      <c r="AO128" s="881"/>
      <c r="AP128" s="882"/>
      <c r="AQ128" s="903"/>
      <c r="AR128" s="899"/>
    </row>
    <row r="129" spans="1:44" ht="17.25">
      <c r="A129" s="1651"/>
      <c r="B129" s="1647" t="s">
        <v>73</v>
      </c>
      <c r="C129" s="38" t="s">
        <v>43</v>
      </c>
      <c r="D129" s="324">
        <f t="shared" si="125"/>
        <v>0</v>
      </c>
      <c r="E129" s="535">
        <f t="shared" si="125"/>
        <v>0</v>
      </c>
      <c r="F129" s="535">
        <f t="shared" si="126"/>
        <v>0</v>
      </c>
      <c r="G129" s="535">
        <f t="shared" si="124"/>
        <v>0</v>
      </c>
      <c r="H129" s="536">
        <f t="shared" si="124"/>
        <v>0</v>
      </c>
      <c r="I129" s="877"/>
      <c r="J129" s="878"/>
      <c r="K129" s="878"/>
      <c r="L129" s="878"/>
      <c r="M129" s="879"/>
      <c r="N129" s="877"/>
      <c r="O129" s="878"/>
      <c r="P129" s="878"/>
      <c r="Q129" s="878"/>
      <c r="R129" s="879"/>
      <c r="S129" s="877"/>
      <c r="T129" s="878"/>
      <c r="U129" s="878"/>
      <c r="V129" s="878"/>
      <c r="W129" s="879"/>
      <c r="X129" s="877"/>
      <c r="Y129" s="878"/>
      <c r="Z129" s="878"/>
      <c r="AA129" s="878"/>
      <c r="AB129" s="879"/>
      <c r="AC129" s="877"/>
      <c r="AD129" s="878"/>
      <c r="AE129" s="878"/>
      <c r="AF129" s="878"/>
      <c r="AG129" s="879"/>
      <c r="AH129" s="877"/>
      <c r="AI129" s="878"/>
      <c r="AJ129" s="878"/>
      <c r="AK129" s="878"/>
      <c r="AL129" s="879"/>
      <c r="AM129" s="877"/>
      <c r="AN129" s="878"/>
      <c r="AO129" s="878"/>
      <c r="AP129" s="878"/>
      <c r="AQ129" s="902"/>
      <c r="AR129" s="898"/>
    </row>
    <row r="130" spans="1:44" ht="17.25">
      <c r="A130" s="1651"/>
      <c r="B130" s="1646"/>
      <c r="C130" s="39" t="s">
        <v>44</v>
      </c>
      <c r="D130" s="279">
        <f t="shared" si="125"/>
        <v>0</v>
      </c>
      <c r="E130" s="513">
        <f t="shared" si="125"/>
        <v>0</v>
      </c>
      <c r="F130" s="525">
        <f t="shared" si="126"/>
        <v>0</v>
      </c>
      <c r="G130" s="525">
        <f t="shared" si="124"/>
        <v>0</v>
      </c>
      <c r="H130" s="526">
        <f t="shared" si="124"/>
        <v>0</v>
      </c>
      <c r="I130" s="880"/>
      <c r="J130" s="882"/>
      <c r="K130" s="881"/>
      <c r="L130" s="882"/>
      <c r="M130" s="883"/>
      <c r="N130" s="880"/>
      <c r="O130" s="882"/>
      <c r="P130" s="881"/>
      <c r="Q130" s="882"/>
      <c r="R130" s="883"/>
      <c r="S130" s="880"/>
      <c r="T130" s="882"/>
      <c r="U130" s="881"/>
      <c r="V130" s="882"/>
      <c r="W130" s="883"/>
      <c r="X130" s="880"/>
      <c r="Y130" s="882"/>
      <c r="Z130" s="881"/>
      <c r="AA130" s="882"/>
      <c r="AB130" s="883"/>
      <c r="AC130" s="880"/>
      <c r="AD130" s="882"/>
      <c r="AE130" s="881"/>
      <c r="AF130" s="882"/>
      <c r="AG130" s="883"/>
      <c r="AH130" s="880"/>
      <c r="AI130" s="882"/>
      <c r="AJ130" s="881"/>
      <c r="AK130" s="882"/>
      <c r="AL130" s="883"/>
      <c r="AM130" s="880"/>
      <c r="AN130" s="882"/>
      <c r="AO130" s="881"/>
      <c r="AP130" s="882"/>
      <c r="AQ130" s="903"/>
      <c r="AR130" s="899"/>
    </row>
    <row r="131" spans="1:44" ht="17.25">
      <c r="A131" s="1651"/>
      <c r="B131" s="1647" t="s">
        <v>74</v>
      </c>
      <c r="C131" s="38" t="s">
        <v>43</v>
      </c>
      <c r="D131" s="324">
        <f t="shared" si="125"/>
        <v>0</v>
      </c>
      <c r="E131" s="535">
        <f t="shared" si="125"/>
        <v>0</v>
      </c>
      <c r="F131" s="535">
        <f t="shared" si="126"/>
        <v>0</v>
      </c>
      <c r="G131" s="535">
        <f t="shared" si="124"/>
        <v>0</v>
      </c>
      <c r="H131" s="536">
        <f t="shared" si="124"/>
        <v>0</v>
      </c>
      <c r="I131" s="884"/>
      <c r="J131" s="885"/>
      <c r="K131" s="885"/>
      <c r="L131" s="885"/>
      <c r="M131" s="886"/>
      <c r="N131" s="877"/>
      <c r="O131" s="878"/>
      <c r="P131" s="878"/>
      <c r="Q131" s="878"/>
      <c r="R131" s="879"/>
      <c r="S131" s="877"/>
      <c r="T131" s="878"/>
      <c r="U131" s="878"/>
      <c r="V131" s="878"/>
      <c r="W131" s="879"/>
      <c r="X131" s="877"/>
      <c r="Y131" s="878"/>
      <c r="Z131" s="878"/>
      <c r="AA131" s="878"/>
      <c r="AB131" s="879"/>
      <c r="AC131" s="877"/>
      <c r="AD131" s="878"/>
      <c r="AE131" s="878"/>
      <c r="AF131" s="878"/>
      <c r="AG131" s="879"/>
      <c r="AH131" s="877"/>
      <c r="AI131" s="878"/>
      <c r="AJ131" s="878"/>
      <c r="AK131" s="878"/>
      <c r="AL131" s="879"/>
      <c r="AM131" s="877"/>
      <c r="AN131" s="878"/>
      <c r="AO131" s="878"/>
      <c r="AP131" s="878"/>
      <c r="AQ131" s="902"/>
      <c r="AR131" s="898"/>
    </row>
    <row r="132" spans="1:44" ht="17.25">
      <c r="A132" s="1651"/>
      <c r="B132" s="1646"/>
      <c r="C132" s="39" t="s">
        <v>44</v>
      </c>
      <c r="D132" s="279">
        <f t="shared" si="125"/>
        <v>0</v>
      </c>
      <c r="E132" s="513">
        <f t="shared" si="125"/>
        <v>0</v>
      </c>
      <c r="F132" s="525">
        <f t="shared" si="126"/>
        <v>0</v>
      </c>
      <c r="G132" s="525">
        <f t="shared" si="124"/>
        <v>0</v>
      </c>
      <c r="H132" s="526">
        <f t="shared" si="124"/>
        <v>0</v>
      </c>
      <c r="I132" s="887"/>
      <c r="J132" s="889"/>
      <c r="K132" s="888"/>
      <c r="L132" s="889"/>
      <c r="M132" s="890"/>
      <c r="N132" s="880"/>
      <c r="O132" s="882"/>
      <c r="P132" s="881"/>
      <c r="Q132" s="882"/>
      <c r="R132" s="883"/>
      <c r="S132" s="880"/>
      <c r="T132" s="882"/>
      <c r="U132" s="881"/>
      <c r="V132" s="882"/>
      <c r="W132" s="883"/>
      <c r="X132" s="880"/>
      <c r="Y132" s="882"/>
      <c r="Z132" s="881"/>
      <c r="AA132" s="882"/>
      <c r="AB132" s="883"/>
      <c r="AC132" s="880"/>
      <c r="AD132" s="882"/>
      <c r="AE132" s="881"/>
      <c r="AF132" s="882"/>
      <c r="AG132" s="883"/>
      <c r="AH132" s="880"/>
      <c r="AI132" s="882"/>
      <c r="AJ132" s="881"/>
      <c r="AK132" s="882"/>
      <c r="AL132" s="883"/>
      <c r="AM132" s="880"/>
      <c r="AN132" s="882"/>
      <c r="AO132" s="881"/>
      <c r="AP132" s="882"/>
      <c r="AQ132" s="903"/>
      <c r="AR132" s="899"/>
    </row>
    <row r="133" spans="1:44" ht="17.25">
      <c r="A133" s="1651"/>
      <c r="B133" s="1648" t="s">
        <v>75</v>
      </c>
      <c r="C133" s="38" t="s">
        <v>43</v>
      </c>
      <c r="D133" s="242">
        <f t="shared" si="125"/>
        <v>0</v>
      </c>
      <c r="E133" s="259">
        <f t="shared" si="125"/>
        <v>0</v>
      </c>
      <c r="F133" s="259">
        <f t="shared" si="126"/>
        <v>0</v>
      </c>
      <c r="G133" s="259">
        <f t="shared" si="124"/>
        <v>0</v>
      </c>
      <c r="H133" s="258">
        <f t="shared" si="124"/>
        <v>0</v>
      </c>
      <c r="I133" s="891"/>
      <c r="J133" s="892"/>
      <c r="K133" s="892"/>
      <c r="L133" s="892"/>
      <c r="M133" s="893"/>
      <c r="N133" s="891"/>
      <c r="O133" s="892"/>
      <c r="P133" s="892"/>
      <c r="Q133" s="892"/>
      <c r="R133" s="893"/>
      <c r="S133" s="891"/>
      <c r="T133" s="892"/>
      <c r="U133" s="892"/>
      <c r="V133" s="892"/>
      <c r="W133" s="893"/>
      <c r="X133" s="891"/>
      <c r="Y133" s="892"/>
      <c r="Z133" s="892"/>
      <c r="AA133" s="892"/>
      <c r="AB133" s="893"/>
      <c r="AC133" s="891"/>
      <c r="AD133" s="892"/>
      <c r="AE133" s="892"/>
      <c r="AF133" s="892"/>
      <c r="AG133" s="893"/>
      <c r="AH133" s="891"/>
      <c r="AI133" s="892"/>
      <c r="AJ133" s="892"/>
      <c r="AK133" s="892"/>
      <c r="AL133" s="893"/>
      <c r="AM133" s="891"/>
      <c r="AN133" s="892"/>
      <c r="AO133" s="892"/>
      <c r="AP133" s="892"/>
      <c r="AQ133" s="904"/>
      <c r="AR133" s="900"/>
    </row>
    <row r="134" spans="1:44" ht="18" thickBot="1">
      <c r="A134" s="1652"/>
      <c r="B134" s="1649"/>
      <c r="C134" s="46" t="s">
        <v>44</v>
      </c>
      <c r="D134" s="251">
        <f t="shared" si="125"/>
        <v>0</v>
      </c>
      <c r="E134" s="268">
        <f t="shared" si="125"/>
        <v>0</v>
      </c>
      <c r="F134" s="259">
        <f t="shared" si="126"/>
        <v>0</v>
      </c>
      <c r="G134" s="259">
        <f t="shared" si="124"/>
        <v>0</v>
      </c>
      <c r="H134" s="258">
        <f t="shared" si="124"/>
        <v>0</v>
      </c>
      <c r="I134" s="894"/>
      <c r="J134" s="896"/>
      <c r="K134" s="895"/>
      <c r="L134" s="896"/>
      <c r="M134" s="897"/>
      <c r="N134" s="894"/>
      <c r="O134" s="896"/>
      <c r="P134" s="895"/>
      <c r="Q134" s="896"/>
      <c r="R134" s="897"/>
      <c r="S134" s="894"/>
      <c r="T134" s="896"/>
      <c r="U134" s="895"/>
      <c r="V134" s="896"/>
      <c r="W134" s="897"/>
      <c r="X134" s="894"/>
      <c r="Y134" s="896"/>
      <c r="Z134" s="895"/>
      <c r="AA134" s="896"/>
      <c r="AB134" s="897"/>
      <c r="AC134" s="894"/>
      <c r="AD134" s="896"/>
      <c r="AE134" s="895"/>
      <c r="AF134" s="896"/>
      <c r="AG134" s="897"/>
      <c r="AH134" s="894"/>
      <c r="AI134" s="896"/>
      <c r="AJ134" s="895"/>
      <c r="AK134" s="896"/>
      <c r="AL134" s="897"/>
      <c r="AM134" s="894"/>
      <c r="AN134" s="896"/>
      <c r="AO134" s="895"/>
      <c r="AP134" s="896"/>
      <c r="AQ134" s="905"/>
      <c r="AR134" s="901"/>
    </row>
    <row r="135" spans="1:44" ht="17.25">
      <c r="A135" s="1650" t="s">
        <v>147</v>
      </c>
      <c r="B135" s="1645" t="s">
        <v>69</v>
      </c>
      <c r="C135" s="183" t="s">
        <v>43</v>
      </c>
      <c r="D135" s="234">
        <f t="shared" ref="D135:E138" si="127">SUM(I135,N135,S135,X135,AC135,AH135,AM135)</f>
        <v>1189</v>
      </c>
      <c r="E135" s="323">
        <f t="shared" si="127"/>
        <v>1008</v>
      </c>
      <c r="F135" s="323">
        <f>G135+H135</f>
        <v>126744</v>
      </c>
      <c r="G135" s="323">
        <f t="shared" ref="G135:H136" si="128">SUM(L135,Q135,V135,AA135,AF135,AK135,AP135)</f>
        <v>90545</v>
      </c>
      <c r="H135" s="235">
        <f t="shared" si="128"/>
        <v>36199</v>
      </c>
      <c r="I135" s="236">
        <f>SUM(I137,I139,I141,I143,I145,I147)</f>
        <v>658</v>
      </c>
      <c r="J135" s="237">
        <f>SUM(J137,J139,J141,J143,J145,J147)</f>
        <v>637</v>
      </c>
      <c r="K135" s="237">
        <f>L135+M135</f>
        <v>100222</v>
      </c>
      <c r="L135" s="237">
        <f t="shared" ref="L135:M136" si="129">SUM(L137,L139,L141,L143,L145,L147)</f>
        <v>74336</v>
      </c>
      <c r="M135" s="239">
        <f t="shared" si="129"/>
        <v>25886</v>
      </c>
      <c r="N135" s="236">
        <f>SUM(N137,N139,N141,N143,N145,N147)</f>
        <v>5</v>
      </c>
      <c r="O135" s="237">
        <f>SUM(O137,O139,O141,O143,O145,O147)</f>
        <v>0</v>
      </c>
      <c r="P135" s="237">
        <f>Q135+R135</f>
        <v>459</v>
      </c>
      <c r="Q135" s="237">
        <f t="shared" ref="Q135:T136" si="130">SUM(Q137,Q139,Q141,Q143,Q145,Q147)</f>
        <v>459</v>
      </c>
      <c r="R135" s="238">
        <f t="shared" si="130"/>
        <v>0</v>
      </c>
      <c r="S135" s="236">
        <f>SUM(S137,S139,S141,S143,S145,S147)</f>
        <v>263</v>
      </c>
      <c r="T135" s="237">
        <f>SUM(T137,T139,T141,T143,T145,T147)</f>
        <v>263</v>
      </c>
      <c r="U135" s="237">
        <f t="shared" ref="U135:U136" si="131">V135+W135</f>
        <v>9355</v>
      </c>
      <c r="V135" s="237">
        <f t="shared" ref="V135:Y136" si="132">SUM(V137,V139,V141,V143,V145,V147)</f>
        <v>2829</v>
      </c>
      <c r="W135" s="239">
        <f t="shared" si="132"/>
        <v>6526</v>
      </c>
      <c r="X135" s="236">
        <f t="shared" si="132"/>
        <v>9</v>
      </c>
      <c r="Y135" s="237">
        <f t="shared" si="132"/>
        <v>9</v>
      </c>
      <c r="Z135" s="237">
        <f>AA135+AB135</f>
        <v>699</v>
      </c>
      <c r="AA135" s="237">
        <f t="shared" ref="AA135:AD136" si="133">SUM(AA137,AA139,AA141,AA143,AA145,AA147)</f>
        <v>60</v>
      </c>
      <c r="AB135" s="238">
        <f t="shared" si="133"/>
        <v>639</v>
      </c>
      <c r="AC135" s="236">
        <f t="shared" si="133"/>
        <v>177</v>
      </c>
      <c r="AD135" s="237">
        <f t="shared" si="133"/>
        <v>90</v>
      </c>
      <c r="AE135" s="237">
        <f>AF135+AG135</f>
        <v>9690</v>
      </c>
      <c r="AF135" s="237">
        <f t="shared" ref="AF135:AI136" si="134">SUM(AF137,AF139,AF141,AF143,AF145,AF147)</f>
        <v>9347</v>
      </c>
      <c r="AG135" s="239">
        <f t="shared" si="134"/>
        <v>343</v>
      </c>
      <c r="AH135" s="236">
        <f t="shared" si="134"/>
        <v>63</v>
      </c>
      <c r="AI135" s="237">
        <f t="shared" si="134"/>
        <v>1</v>
      </c>
      <c r="AJ135" s="237">
        <f>AK135+AL135</f>
        <v>5109</v>
      </c>
      <c r="AK135" s="237">
        <f t="shared" ref="AK135:AN136" si="135">SUM(AK137,AK139,AK141,AK143,AK145,AK147)</f>
        <v>2729</v>
      </c>
      <c r="AL135" s="238">
        <f t="shared" si="135"/>
        <v>2380</v>
      </c>
      <c r="AM135" s="236">
        <f t="shared" si="135"/>
        <v>14</v>
      </c>
      <c r="AN135" s="237">
        <f t="shared" si="135"/>
        <v>8</v>
      </c>
      <c r="AO135" s="237">
        <f>AP135+AQ135</f>
        <v>1210</v>
      </c>
      <c r="AP135" s="237">
        <f t="shared" ref="AP135:AR136" si="136">SUM(AP137,AP139,AP141,AP143,AP145,AP147)</f>
        <v>785</v>
      </c>
      <c r="AQ135" s="239">
        <f t="shared" si="136"/>
        <v>425</v>
      </c>
      <c r="AR135" s="368">
        <f t="shared" si="136"/>
        <v>17623</v>
      </c>
    </row>
    <row r="136" spans="1:44" ht="17.25">
      <c r="A136" s="1651"/>
      <c r="B136" s="1646"/>
      <c r="C136" s="40" t="s">
        <v>44</v>
      </c>
      <c r="D136" s="240">
        <f t="shared" si="127"/>
        <v>885</v>
      </c>
      <c r="E136" s="216">
        <f t="shared" si="127"/>
        <v>793</v>
      </c>
      <c r="F136" s="216">
        <f>G136+H136</f>
        <v>114068</v>
      </c>
      <c r="G136" s="216">
        <f t="shared" si="128"/>
        <v>84085</v>
      </c>
      <c r="H136" s="241">
        <f t="shared" si="128"/>
        <v>29983</v>
      </c>
      <c r="I136" s="212">
        <f>SUM(I138,I140,I142,I144,I146,I148)</f>
        <v>658</v>
      </c>
      <c r="J136" s="211">
        <f>SUM(J138,J140,J142,J144,J146,J148)</f>
        <v>637</v>
      </c>
      <c r="K136" s="211">
        <f>L136+M136</f>
        <v>100222</v>
      </c>
      <c r="L136" s="211">
        <f t="shared" si="129"/>
        <v>74336</v>
      </c>
      <c r="M136" s="213">
        <f t="shared" si="129"/>
        <v>25886</v>
      </c>
      <c r="N136" s="212">
        <f>SUM(N138,N140,N142,N144,N146,N148)</f>
        <v>5</v>
      </c>
      <c r="O136" s="211">
        <f>SUM(O138,O140,O142,O144,O146,O148)</f>
        <v>0</v>
      </c>
      <c r="P136" s="211">
        <f>Q136+R136</f>
        <v>459</v>
      </c>
      <c r="Q136" s="211">
        <f t="shared" si="130"/>
        <v>459</v>
      </c>
      <c r="R136" s="217">
        <f t="shared" si="130"/>
        <v>0</v>
      </c>
      <c r="S136" s="212">
        <f t="shared" si="130"/>
        <v>49</v>
      </c>
      <c r="T136" s="211">
        <f t="shared" si="130"/>
        <v>49</v>
      </c>
      <c r="U136" s="211">
        <f t="shared" si="131"/>
        <v>369</v>
      </c>
      <c r="V136" s="211">
        <f t="shared" si="132"/>
        <v>3</v>
      </c>
      <c r="W136" s="213">
        <f t="shared" si="132"/>
        <v>366</v>
      </c>
      <c r="X136" s="212">
        <f t="shared" si="132"/>
        <v>9</v>
      </c>
      <c r="Y136" s="211">
        <f t="shared" si="132"/>
        <v>9</v>
      </c>
      <c r="Z136" s="211">
        <f>AA136+AB136</f>
        <v>699</v>
      </c>
      <c r="AA136" s="211">
        <f t="shared" si="133"/>
        <v>60</v>
      </c>
      <c r="AB136" s="217">
        <f t="shared" si="133"/>
        <v>639</v>
      </c>
      <c r="AC136" s="212">
        <f t="shared" si="133"/>
        <v>89</v>
      </c>
      <c r="AD136" s="211">
        <f t="shared" si="133"/>
        <v>89</v>
      </c>
      <c r="AE136" s="211">
        <f>AF136+AG136</f>
        <v>6102</v>
      </c>
      <c r="AF136" s="211">
        <f t="shared" si="134"/>
        <v>5770</v>
      </c>
      <c r="AG136" s="213">
        <f t="shared" si="134"/>
        <v>332</v>
      </c>
      <c r="AH136" s="212">
        <f t="shared" si="134"/>
        <v>62</v>
      </c>
      <c r="AI136" s="211">
        <f t="shared" si="134"/>
        <v>1</v>
      </c>
      <c r="AJ136" s="211">
        <f>AK136+AL136</f>
        <v>5069</v>
      </c>
      <c r="AK136" s="211">
        <f t="shared" si="135"/>
        <v>2707</v>
      </c>
      <c r="AL136" s="217">
        <f t="shared" si="135"/>
        <v>2362</v>
      </c>
      <c r="AM136" s="212">
        <f t="shared" si="135"/>
        <v>13</v>
      </c>
      <c r="AN136" s="211">
        <f t="shared" si="135"/>
        <v>8</v>
      </c>
      <c r="AO136" s="211">
        <f>AP136+AQ136</f>
        <v>1148</v>
      </c>
      <c r="AP136" s="211">
        <f t="shared" si="136"/>
        <v>750</v>
      </c>
      <c r="AQ136" s="213">
        <f t="shared" si="136"/>
        <v>398</v>
      </c>
      <c r="AR136" s="369">
        <f t="shared" si="136"/>
        <v>196</v>
      </c>
    </row>
    <row r="137" spans="1:44" ht="17.25">
      <c r="A137" s="1651"/>
      <c r="B137" s="1647" t="s">
        <v>70</v>
      </c>
      <c r="C137" s="38" t="s">
        <v>43</v>
      </c>
      <c r="D137" s="324">
        <f t="shared" si="127"/>
        <v>757</v>
      </c>
      <c r="E137" s="535">
        <f t="shared" si="127"/>
        <v>683</v>
      </c>
      <c r="F137" s="535">
        <f>G137+H137</f>
        <v>109918</v>
      </c>
      <c r="G137" s="535">
        <f t="shared" ref="G137:H148" si="137">SUM(L137+Q137+V137+AA137+AF137+AK137+AP137)</f>
        <v>80568</v>
      </c>
      <c r="H137" s="536">
        <f t="shared" si="137"/>
        <v>29350</v>
      </c>
      <c r="I137" s="591">
        <v>650</v>
      </c>
      <c r="J137" s="592">
        <v>637</v>
      </c>
      <c r="K137" s="592">
        <v>99809</v>
      </c>
      <c r="L137" s="592">
        <v>73932</v>
      </c>
      <c r="M137" s="593">
        <v>25877</v>
      </c>
      <c r="N137" s="591"/>
      <c r="O137" s="592"/>
      <c r="P137" s="592"/>
      <c r="Q137" s="592"/>
      <c r="R137" s="593"/>
      <c r="S137" s="591"/>
      <c r="T137" s="592"/>
      <c r="U137" s="592"/>
      <c r="V137" s="592"/>
      <c r="W137" s="593"/>
      <c r="X137" s="591">
        <v>9</v>
      </c>
      <c r="Y137" s="592">
        <v>9</v>
      </c>
      <c r="Z137" s="592">
        <v>699</v>
      </c>
      <c r="AA137" s="592">
        <v>60</v>
      </c>
      <c r="AB137" s="593">
        <v>639</v>
      </c>
      <c r="AC137" s="591">
        <v>37</v>
      </c>
      <c r="AD137" s="592">
        <v>37</v>
      </c>
      <c r="AE137" s="592">
        <v>3940</v>
      </c>
      <c r="AF137" s="592">
        <v>3608</v>
      </c>
      <c r="AG137" s="593">
        <v>332</v>
      </c>
      <c r="AH137" s="591">
        <v>55</v>
      </c>
      <c r="AI137" s="592"/>
      <c r="AJ137" s="592">
        <v>4819</v>
      </c>
      <c r="AK137" s="592">
        <v>2561</v>
      </c>
      <c r="AL137" s="593">
        <v>2258</v>
      </c>
      <c r="AM137" s="591">
        <v>6</v>
      </c>
      <c r="AN137" s="592"/>
      <c r="AO137" s="592">
        <v>651</v>
      </c>
      <c r="AP137" s="592">
        <v>407</v>
      </c>
      <c r="AQ137" s="593">
        <v>244</v>
      </c>
      <c r="AR137" s="542">
        <v>15789</v>
      </c>
    </row>
    <row r="138" spans="1:44" ht="17.25">
      <c r="A138" s="1651"/>
      <c r="B138" s="1646"/>
      <c r="C138" s="39" t="s">
        <v>44</v>
      </c>
      <c r="D138" s="594">
        <f t="shared" si="127"/>
        <v>756</v>
      </c>
      <c r="E138" s="1542">
        <f t="shared" si="127"/>
        <v>683</v>
      </c>
      <c r="F138" s="525">
        <f t="shared" ref="F138:F148" si="138">G138+H138</f>
        <v>109894</v>
      </c>
      <c r="G138" s="525">
        <f t="shared" si="137"/>
        <v>80555</v>
      </c>
      <c r="H138" s="526">
        <f t="shared" si="137"/>
        <v>29339</v>
      </c>
      <c r="I138" s="330">
        <v>650</v>
      </c>
      <c r="J138" s="331">
        <v>637</v>
      </c>
      <c r="K138" s="331">
        <v>99809</v>
      </c>
      <c r="L138" s="331">
        <v>73932</v>
      </c>
      <c r="M138" s="332">
        <v>25877</v>
      </c>
      <c r="N138" s="330"/>
      <c r="O138" s="331"/>
      <c r="P138" s="331"/>
      <c r="Q138" s="331"/>
      <c r="R138" s="332"/>
      <c r="S138" s="330"/>
      <c r="T138" s="331"/>
      <c r="U138" s="331"/>
      <c r="V138" s="331"/>
      <c r="W138" s="332"/>
      <c r="X138" s="330">
        <v>9</v>
      </c>
      <c r="Y138" s="331">
        <v>9</v>
      </c>
      <c r="Z138" s="331">
        <v>699</v>
      </c>
      <c r="AA138" s="331">
        <v>60</v>
      </c>
      <c r="AB138" s="332">
        <v>639</v>
      </c>
      <c r="AC138" s="330">
        <v>37</v>
      </c>
      <c r="AD138" s="331">
        <v>37</v>
      </c>
      <c r="AE138" s="331">
        <v>3940</v>
      </c>
      <c r="AF138" s="331">
        <v>3608</v>
      </c>
      <c r="AG138" s="332">
        <v>332</v>
      </c>
      <c r="AH138" s="330">
        <v>55</v>
      </c>
      <c r="AI138" s="331"/>
      <c r="AJ138" s="331">
        <v>4819</v>
      </c>
      <c r="AK138" s="331">
        <v>2561</v>
      </c>
      <c r="AL138" s="332">
        <v>2258</v>
      </c>
      <c r="AM138" s="330">
        <v>5</v>
      </c>
      <c r="AN138" s="331"/>
      <c r="AO138" s="331">
        <v>627</v>
      </c>
      <c r="AP138" s="331">
        <v>394</v>
      </c>
      <c r="AQ138" s="332">
        <v>233</v>
      </c>
      <c r="AR138" s="544">
        <v>178</v>
      </c>
    </row>
    <row r="139" spans="1:44" ht="17.25">
      <c r="A139" s="1651"/>
      <c r="B139" s="1647" t="s">
        <v>71</v>
      </c>
      <c r="C139" s="38" t="s">
        <v>43</v>
      </c>
      <c r="D139" s="324">
        <f t="shared" ref="D139:E148" si="139">SUM(I139,N139,S139,X139,AC139,AH139,AM139)</f>
        <v>6</v>
      </c>
      <c r="E139" s="535">
        <f t="shared" si="139"/>
        <v>1</v>
      </c>
      <c r="F139" s="535">
        <f t="shared" si="138"/>
        <v>323</v>
      </c>
      <c r="G139" s="535">
        <f t="shared" si="137"/>
        <v>303</v>
      </c>
      <c r="H139" s="536">
        <f t="shared" si="137"/>
        <v>20</v>
      </c>
      <c r="I139" s="591">
        <v>5</v>
      </c>
      <c r="J139" s="592"/>
      <c r="K139" s="592">
        <v>279</v>
      </c>
      <c r="L139" s="592">
        <v>270</v>
      </c>
      <c r="M139" s="593">
        <v>9</v>
      </c>
      <c r="N139" s="591"/>
      <c r="O139" s="592"/>
      <c r="P139" s="592"/>
      <c r="Q139" s="592"/>
      <c r="R139" s="593"/>
      <c r="S139" s="591"/>
      <c r="T139" s="592"/>
      <c r="U139" s="592"/>
      <c r="V139" s="592"/>
      <c r="W139" s="593"/>
      <c r="X139" s="591"/>
      <c r="Y139" s="592"/>
      <c r="Z139" s="592"/>
      <c r="AA139" s="592"/>
      <c r="AB139" s="593"/>
      <c r="AC139" s="591">
        <v>1</v>
      </c>
      <c r="AD139" s="592">
        <v>1</v>
      </c>
      <c r="AE139" s="592">
        <v>44</v>
      </c>
      <c r="AF139" s="592">
        <v>33</v>
      </c>
      <c r="AG139" s="593">
        <v>11</v>
      </c>
      <c r="AH139" s="591"/>
      <c r="AI139" s="592"/>
      <c r="AJ139" s="592"/>
      <c r="AK139" s="592"/>
      <c r="AL139" s="593"/>
      <c r="AM139" s="591"/>
      <c r="AN139" s="592"/>
      <c r="AO139" s="592"/>
      <c r="AP139" s="592"/>
      <c r="AQ139" s="593"/>
      <c r="AR139" s="542">
        <v>18</v>
      </c>
    </row>
    <row r="140" spans="1:44" ht="17.25">
      <c r="A140" s="1651"/>
      <c r="B140" s="1646"/>
      <c r="C140" s="39" t="s">
        <v>44</v>
      </c>
      <c r="D140" s="279">
        <f t="shared" si="139"/>
        <v>5</v>
      </c>
      <c r="E140" s="513">
        <f t="shared" si="139"/>
        <v>0</v>
      </c>
      <c r="F140" s="525">
        <f t="shared" si="138"/>
        <v>304</v>
      </c>
      <c r="G140" s="525">
        <f t="shared" si="137"/>
        <v>295</v>
      </c>
      <c r="H140" s="526">
        <f t="shared" si="137"/>
        <v>9</v>
      </c>
      <c r="I140" s="330">
        <v>5</v>
      </c>
      <c r="J140" s="331"/>
      <c r="K140" s="331">
        <v>279</v>
      </c>
      <c r="L140" s="331">
        <v>270</v>
      </c>
      <c r="M140" s="332">
        <v>9</v>
      </c>
      <c r="N140" s="330"/>
      <c r="O140" s="331"/>
      <c r="P140" s="331"/>
      <c r="Q140" s="331"/>
      <c r="R140" s="332"/>
      <c r="S140" s="330"/>
      <c r="T140" s="331"/>
      <c r="U140" s="331"/>
      <c r="V140" s="331"/>
      <c r="W140" s="332"/>
      <c r="X140" s="330"/>
      <c r="Y140" s="331"/>
      <c r="Z140" s="331"/>
      <c r="AA140" s="331"/>
      <c r="AB140" s="332"/>
      <c r="AC140" s="330"/>
      <c r="AD140" s="331"/>
      <c r="AE140" s="331">
        <v>25</v>
      </c>
      <c r="AF140" s="331">
        <v>25</v>
      </c>
      <c r="AG140" s="332"/>
      <c r="AH140" s="330"/>
      <c r="AI140" s="331"/>
      <c r="AJ140" s="331"/>
      <c r="AK140" s="331"/>
      <c r="AL140" s="332"/>
      <c r="AM140" s="330"/>
      <c r="AN140" s="331"/>
      <c r="AO140" s="331"/>
      <c r="AP140" s="331"/>
      <c r="AQ140" s="332"/>
      <c r="AR140" s="544">
        <v>18</v>
      </c>
    </row>
    <row r="141" spans="1:44" ht="17.25">
      <c r="A141" s="1651"/>
      <c r="B141" s="1647" t="s">
        <v>72</v>
      </c>
      <c r="C141" s="38" t="s">
        <v>43</v>
      </c>
      <c r="D141" s="324">
        <f t="shared" si="139"/>
        <v>0</v>
      </c>
      <c r="E141" s="535">
        <f t="shared" si="139"/>
        <v>0</v>
      </c>
      <c r="F141" s="535">
        <f t="shared" si="138"/>
        <v>0</v>
      </c>
      <c r="G141" s="535">
        <f t="shared" si="137"/>
        <v>0</v>
      </c>
      <c r="H141" s="536">
        <f t="shared" si="137"/>
        <v>0</v>
      </c>
      <c r="I141" s="591"/>
      <c r="J141" s="592"/>
      <c r="K141" s="592"/>
      <c r="L141" s="592"/>
      <c r="M141" s="593"/>
      <c r="N141" s="591"/>
      <c r="O141" s="592"/>
      <c r="P141" s="592"/>
      <c r="Q141" s="592"/>
      <c r="R141" s="593"/>
      <c r="S141" s="591"/>
      <c r="T141" s="592"/>
      <c r="U141" s="592"/>
      <c r="V141" s="592"/>
      <c r="W141" s="593"/>
      <c r="X141" s="591"/>
      <c r="Y141" s="592"/>
      <c r="Z141" s="592"/>
      <c r="AA141" s="592"/>
      <c r="AB141" s="593"/>
      <c r="AC141" s="591"/>
      <c r="AD141" s="592"/>
      <c r="AE141" s="592"/>
      <c r="AF141" s="592"/>
      <c r="AG141" s="593"/>
      <c r="AH141" s="591"/>
      <c r="AI141" s="592"/>
      <c r="AJ141" s="592"/>
      <c r="AK141" s="592"/>
      <c r="AL141" s="593"/>
      <c r="AM141" s="591"/>
      <c r="AN141" s="592"/>
      <c r="AO141" s="592"/>
      <c r="AP141" s="592"/>
      <c r="AQ141" s="593"/>
      <c r="AR141" s="542"/>
    </row>
    <row r="142" spans="1:44" ht="17.25">
      <c r="A142" s="1651"/>
      <c r="B142" s="1646"/>
      <c r="C142" s="39" t="s">
        <v>44</v>
      </c>
      <c r="D142" s="279">
        <f t="shared" si="139"/>
        <v>0</v>
      </c>
      <c r="E142" s="513">
        <f t="shared" si="139"/>
        <v>0</v>
      </c>
      <c r="F142" s="525">
        <f t="shared" si="138"/>
        <v>0</v>
      </c>
      <c r="G142" s="525">
        <f t="shared" si="137"/>
        <v>0</v>
      </c>
      <c r="H142" s="526">
        <f t="shared" si="137"/>
        <v>0</v>
      </c>
      <c r="I142" s="330"/>
      <c r="J142" s="331"/>
      <c r="K142" s="331"/>
      <c r="L142" s="331"/>
      <c r="M142" s="332"/>
      <c r="N142" s="330"/>
      <c r="O142" s="331"/>
      <c r="P142" s="331"/>
      <c r="Q142" s="331"/>
      <c r="R142" s="332"/>
      <c r="S142" s="330"/>
      <c r="T142" s="331"/>
      <c r="U142" s="331"/>
      <c r="V142" s="331"/>
      <c r="W142" s="332"/>
      <c r="X142" s="330"/>
      <c r="Y142" s="331"/>
      <c r="Z142" s="331"/>
      <c r="AA142" s="331"/>
      <c r="AB142" s="332"/>
      <c r="AC142" s="330"/>
      <c r="AD142" s="331"/>
      <c r="AE142" s="331"/>
      <c r="AF142" s="331"/>
      <c r="AG142" s="332"/>
      <c r="AH142" s="330"/>
      <c r="AI142" s="331"/>
      <c r="AJ142" s="331"/>
      <c r="AK142" s="331"/>
      <c r="AL142" s="332"/>
      <c r="AM142" s="330"/>
      <c r="AN142" s="331"/>
      <c r="AO142" s="331"/>
      <c r="AP142" s="331"/>
      <c r="AQ142" s="332"/>
      <c r="AR142" s="544"/>
    </row>
    <row r="143" spans="1:44" ht="17.25">
      <c r="A143" s="1651"/>
      <c r="B143" s="1647" t="s">
        <v>73</v>
      </c>
      <c r="C143" s="498" t="s">
        <v>43</v>
      </c>
      <c r="D143" s="324">
        <f t="shared" si="139"/>
        <v>0</v>
      </c>
      <c r="E143" s="535">
        <f t="shared" si="139"/>
        <v>0</v>
      </c>
      <c r="F143" s="535">
        <f t="shared" si="138"/>
        <v>0</v>
      </c>
      <c r="G143" s="535">
        <f t="shared" si="137"/>
        <v>0</v>
      </c>
      <c r="H143" s="536">
        <f t="shared" si="137"/>
        <v>0</v>
      </c>
      <c r="I143" s="591"/>
      <c r="J143" s="592"/>
      <c r="K143" s="592"/>
      <c r="L143" s="592"/>
      <c r="M143" s="593"/>
      <c r="N143" s="591"/>
      <c r="O143" s="592"/>
      <c r="P143" s="592"/>
      <c r="Q143" s="592"/>
      <c r="R143" s="593"/>
      <c r="S143" s="591"/>
      <c r="T143" s="592"/>
      <c r="U143" s="592"/>
      <c r="V143" s="592"/>
      <c r="W143" s="593"/>
      <c r="X143" s="591"/>
      <c r="Y143" s="592"/>
      <c r="Z143" s="592"/>
      <c r="AA143" s="592"/>
      <c r="AB143" s="593"/>
      <c r="AC143" s="591"/>
      <c r="AD143" s="592"/>
      <c r="AE143" s="592"/>
      <c r="AF143" s="592"/>
      <c r="AG143" s="593"/>
      <c r="AH143" s="591"/>
      <c r="AI143" s="592"/>
      <c r="AJ143" s="592"/>
      <c r="AK143" s="592"/>
      <c r="AL143" s="593"/>
      <c r="AM143" s="591"/>
      <c r="AN143" s="592"/>
      <c r="AO143" s="592"/>
      <c r="AP143" s="592"/>
      <c r="AQ143" s="593"/>
      <c r="AR143" s="542"/>
    </row>
    <row r="144" spans="1:44" ht="17.25">
      <c r="A144" s="1651"/>
      <c r="B144" s="1646"/>
      <c r="C144" s="313" t="s">
        <v>44</v>
      </c>
      <c r="D144" s="279">
        <f t="shared" si="139"/>
        <v>0</v>
      </c>
      <c r="E144" s="513">
        <f t="shared" si="139"/>
        <v>0</v>
      </c>
      <c r="F144" s="525">
        <f t="shared" si="138"/>
        <v>0</v>
      </c>
      <c r="G144" s="525">
        <f t="shared" si="137"/>
        <v>0</v>
      </c>
      <c r="H144" s="526">
        <f t="shared" si="137"/>
        <v>0</v>
      </c>
      <c r="I144" s="330"/>
      <c r="J144" s="331"/>
      <c r="K144" s="331"/>
      <c r="L144" s="331"/>
      <c r="M144" s="332"/>
      <c r="N144" s="330"/>
      <c r="O144" s="331"/>
      <c r="P144" s="331"/>
      <c r="Q144" s="331"/>
      <c r="R144" s="332"/>
      <c r="S144" s="330"/>
      <c r="T144" s="331"/>
      <c r="U144" s="331"/>
      <c r="V144" s="331"/>
      <c r="W144" s="332"/>
      <c r="X144" s="330"/>
      <c r="Y144" s="331"/>
      <c r="Z144" s="331"/>
      <c r="AA144" s="331"/>
      <c r="AB144" s="332"/>
      <c r="AC144" s="330"/>
      <c r="AD144" s="331"/>
      <c r="AE144" s="331"/>
      <c r="AF144" s="331"/>
      <c r="AG144" s="332"/>
      <c r="AH144" s="330"/>
      <c r="AI144" s="331"/>
      <c r="AJ144" s="331"/>
      <c r="AK144" s="331"/>
      <c r="AL144" s="332"/>
      <c r="AM144" s="330"/>
      <c r="AN144" s="331"/>
      <c r="AO144" s="331"/>
      <c r="AP144" s="331"/>
      <c r="AQ144" s="332"/>
      <c r="AR144" s="544"/>
    </row>
    <row r="145" spans="1:44" ht="17.25">
      <c r="A145" s="1651"/>
      <c r="B145" s="1665" t="s">
        <v>74</v>
      </c>
      <c r="C145" s="312" t="s">
        <v>43</v>
      </c>
      <c r="D145" s="324">
        <f t="shared" si="139"/>
        <v>275</v>
      </c>
      <c r="E145" s="535">
        <f t="shared" si="139"/>
        <v>267</v>
      </c>
      <c r="F145" s="535">
        <f t="shared" si="138"/>
        <v>10373</v>
      </c>
      <c r="G145" s="535">
        <f t="shared" si="137"/>
        <v>3756</v>
      </c>
      <c r="H145" s="536">
        <f t="shared" si="137"/>
        <v>6617</v>
      </c>
      <c r="I145" s="591">
        <v>3</v>
      </c>
      <c r="J145" s="592"/>
      <c r="K145" s="592">
        <v>134</v>
      </c>
      <c r="L145" s="592">
        <v>134</v>
      </c>
      <c r="M145" s="593"/>
      <c r="N145" s="591">
        <v>5</v>
      </c>
      <c r="O145" s="592"/>
      <c r="P145" s="354">
        <v>459</v>
      </c>
      <c r="Q145" s="592">
        <v>459</v>
      </c>
      <c r="R145" s="593"/>
      <c r="S145" s="591">
        <v>263</v>
      </c>
      <c r="T145" s="592">
        <v>263</v>
      </c>
      <c r="U145" s="354">
        <v>9355</v>
      </c>
      <c r="V145" s="592">
        <v>2829</v>
      </c>
      <c r="W145" s="593">
        <v>6526</v>
      </c>
      <c r="X145" s="591"/>
      <c r="Y145" s="592"/>
      <c r="Z145" s="592"/>
      <c r="AA145" s="592"/>
      <c r="AB145" s="593"/>
      <c r="AC145" s="591"/>
      <c r="AD145" s="592"/>
      <c r="AE145" s="592"/>
      <c r="AF145" s="592"/>
      <c r="AG145" s="593"/>
      <c r="AH145" s="591"/>
      <c r="AI145" s="592"/>
      <c r="AJ145" s="592"/>
      <c r="AK145" s="592"/>
      <c r="AL145" s="593"/>
      <c r="AM145" s="591">
        <v>4</v>
      </c>
      <c r="AN145" s="1575">
        <v>4</v>
      </c>
      <c r="AO145" s="592">
        <v>425</v>
      </c>
      <c r="AP145" s="592">
        <v>334</v>
      </c>
      <c r="AQ145" s="593">
        <v>91</v>
      </c>
      <c r="AR145" s="542">
        <v>1816</v>
      </c>
    </row>
    <row r="146" spans="1:44" ht="17.25">
      <c r="A146" s="1651"/>
      <c r="B146" s="1646"/>
      <c r="C146" s="39" t="s">
        <v>44</v>
      </c>
      <c r="D146" s="279">
        <f t="shared" si="139"/>
        <v>61</v>
      </c>
      <c r="E146" s="513">
        <f t="shared" si="139"/>
        <v>53</v>
      </c>
      <c r="F146" s="525">
        <f t="shared" si="138"/>
        <v>1387</v>
      </c>
      <c r="G146" s="525">
        <f t="shared" si="137"/>
        <v>930</v>
      </c>
      <c r="H146" s="526">
        <f t="shared" si="137"/>
        <v>457</v>
      </c>
      <c r="I146" s="330">
        <v>3</v>
      </c>
      <c r="J146" s="331"/>
      <c r="K146" s="331">
        <v>134</v>
      </c>
      <c r="L146" s="331">
        <v>134</v>
      </c>
      <c r="M146" s="332"/>
      <c r="N146" s="330">
        <v>5</v>
      </c>
      <c r="O146" s="331"/>
      <c r="P146" s="413">
        <v>459</v>
      </c>
      <c r="Q146" s="331">
        <v>459</v>
      </c>
      <c r="R146" s="332"/>
      <c r="S146" s="330">
        <v>49</v>
      </c>
      <c r="T146" s="331">
        <v>49</v>
      </c>
      <c r="U146" s="413">
        <v>369</v>
      </c>
      <c r="V146" s="331">
        <v>3</v>
      </c>
      <c r="W146" s="332">
        <v>366</v>
      </c>
      <c r="X146" s="330"/>
      <c r="Y146" s="331"/>
      <c r="Z146" s="331"/>
      <c r="AA146" s="331"/>
      <c r="AB146" s="332"/>
      <c r="AC146" s="330"/>
      <c r="AD146" s="331"/>
      <c r="AE146" s="331"/>
      <c r="AF146" s="331"/>
      <c r="AG146" s="332"/>
      <c r="AH146" s="330"/>
      <c r="AI146" s="331"/>
      <c r="AJ146" s="331"/>
      <c r="AK146" s="331"/>
      <c r="AL146" s="332"/>
      <c r="AM146" s="330">
        <v>4</v>
      </c>
      <c r="AN146" s="1560">
        <v>4</v>
      </c>
      <c r="AO146" s="331">
        <v>425</v>
      </c>
      <c r="AP146" s="331">
        <v>334</v>
      </c>
      <c r="AQ146" s="332">
        <v>91</v>
      </c>
      <c r="AR146" s="544"/>
    </row>
    <row r="147" spans="1:44" ht="17.25">
      <c r="A147" s="1651"/>
      <c r="B147" s="1648" t="s">
        <v>75</v>
      </c>
      <c r="C147" s="38" t="s">
        <v>43</v>
      </c>
      <c r="D147" s="242">
        <f t="shared" si="139"/>
        <v>151</v>
      </c>
      <c r="E147" s="259">
        <f t="shared" si="139"/>
        <v>57</v>
      </c>
      <c r="F147" s="259">
        <f t="shared" si="138"/>
        <v>6130</v>
      </c>
      <c r="G147" s="259">
        <f t="shared" si="137"/>
        <v>5918</v>
      </c>
      <c r="H147" s="258">
        <f t="shared" si="137"/>
        <v>212</v>
      </c>
      <c r="I147" s="327"/>
      <c r="J147" s="328"/>
      <c r="K147" s="328"/>
      <c r="L147" s="328"/>
      <c r="M147" s="329"/>
      <c r="N147" s="327"/>
      <c r="O147" s="328"/>
      <c r="P147" s="328"/>
      <c r="Q147" s="328"/>
      <c r="R147" s="329"/>
      <c r="S147" s="327"/>
      <c r="T147" s="328"/>
      <c r="U147" s="328"/>
      <c r="V147" s="328"/>
      <c r="W147" s="329"/>
      <c r="X147" s="327"/>
      <c r="Y147" s="328"/>
      <c r="Z147" s="328"/>
      <c r="AA147" s="328"/>
      <c r="AB147" s="329"/>
      <c r="AC147" s="1557">
        <v>139</v>
      </c>
      <c r="AD147" s="1558">
        <v>52</v>
      </c>
      <c r="AE147" s="1558">
        <v>5706</v>
      </c>
      <c r="AF147" s="1558">
        <v>5706</v>
      </c>
      <c r="AG147" s="329"/>
      <c r="AH147" s="1557">
        <v>8</v>
      </c>
      <c r="AI147" s="1558">
        <v>1</v>
      </c>
      <c r="AJ147" s="1558">
        <v>290</v>
      </c>
      <c r="AK147" s="1558">
        <v>168</v>
      </c>
      <c r="AL147" s="1573">
        <v>122</v>
      </c>
      <c r="AM147" s="327">
        <v>4</v>
      </c>
      <c r="AN147" s="1558">
        <v>4</v>
      </c>
      <c r="AO147" s="328">
        <v>134</v>
      </c>
      <c r="AP147" s="328">
        <v>44</v>
      </c>
      <c r="AQ147" s="329">
        <v>90</v>
      </c>
      <c r="AR147" s="388"/>
    </row>
    <row r="148" spans="1:44" ht="18" thickBot="1">
      <c r="A148" s="1652"/>
      <c r="B148" s="1649"/>
      <c r="C148" s="46" t="s">
        <v>44</v>
      </c>
      <c r="D148" s="279">
        <f t="shared" si="139"/>
        <v>63</v>
      </c>
      <c r="E148" s="513">
        <f t="shared" si="139"/>
        <v>57</v>
      </c>
      <c r="F148" s="259">
        <f t="shared" si="138"/>
        <v>2483</v>
      </c>
      <c r="G148" s="259">
        <f t="shared" si="137"/>
        <v>2305</v>
      </c>
      <c r="H148" s="258">
        <f t="shared" si="137"/>
        <v>178</v>
      </c>
      <c r="I148" s="330"/>
      <c r="J148" s="331"/>
      <c r="K148" s="331"/>
      <c r="L148" s="331"/>
      <c r="M148" s="332"/>
      <c r="N148" s="330"/>
      <c r="O148" s="331"/>
      <c r="P148" s="331"/>
      <c r="Q148" s="331"/>
      <c r="R148" s="332"/>
      <c r="S148" s="330"/>
      <c r="T148" s="331"/>
      <c r="U148" s="331"/>
      <c r="V148" s="331"/>
      <c r="W148" s="332"/>
      <c r="X148" s="330"/>
      <c r="Y148" s="331"/>
      <c r="Z148" s="331"/>
      <c r="AA148" s="331"/>
      <c r="AB148" s="332"/>
      <c r="AC148" s="1559">
        <v>52</v>
      </c>
      <c r="AD148" s="1560">
        <v>52</v>
      </c>
      <c r="AE148" s="1560">
        <v>2137</v>
      </c>
      <c r="AF148" s="1560">
        <v>2137</v>
      </c>
      <c r="AG148" s="332"/>
      <c r="AH148" s="1559">
        <v>7</v>
      </c>
      <c r="AI148" s="1560">
        <v>1</v>
      </c>
      <c r="AJ148" s="1560">
        <v>250</v>
      </c>
      <c r="AK148" s="1560">
        <v>146</v>
      </c>
      <c r="AL148" s="1574">
        <v>104</v>
      </c>
      <c r="AM148" s="330">
        <v>4</v>
      </c>
      <c r="AN148" s="1560">
        <v>4</v>
      </c>
      <c r="AO148" s="331">
        <v>96</v>
      </c>
      <c r="AP148" s="331">
        <v>22</v>
      </c>
      <c r="AQ148" s="332">
        <v>74</v>
      </c>
      <c r="AR148" s="389"/>
    </row>
    <row r="149" spans="1:44" ht="18.75" customHeight="1">
      <c r="A149" s="1664" t="s">
        <v>191</v>
      </c>
      <c r="B149" s="1645" t="s">
        <v>69</v>
      </c>
      <c r="C149" s="183" t="s">
        <v>43</v>
      </c>
      <c r="D149" s="234">
        <f>SUM(I149,N149,S149,X149,AC149,AH149,AM149)</f>
        <v>474</v>
      </c>
      <c r="E149" s="323">
        <f>SUM(J149,O149,T149,Y149,AD149,AI149,AN149)</f>
        <v>474</v>
      </c>
      <c r="F149" s="323">
        <f>G149+H149</f>
        <v>85235</v>
      </c>
      <c r="G149" s="323">
        <f t="shared" ref="G149:H150" si="140">SUM(L149,Q149,V149,AA149,AF149,AK149,AP149)</f>
        <v>29063</v>
      </c>
      <c r="H149" s="235">
        <f t="shared" si="140"/>
        <v>56172</v>
      </c>
      <c r="I149" s="236">
        <f>SUM(I151,I153,I155,I157,I159,I161)</f>
        <v>359</v>
      </c>
      <c r="J149" s="237">
        <f>SUM(J151,J153,J155,J157,J159,J161)</f>
        <v>359</v>
      </c>
      <c r="K149" s="237">
        <f>L149+M149</f>
        <v>71630</v>
      </c>
      <c r="L149" s="237">
        <f t="shared" ref="L149:M150" si="141">SUM(L151,L153,L155,L157,L159,L161)</f>
        <v>21891</v>
      </c>
      <c r="M149" s="239">
        <f t="shared" si="141"/>
        <v>49739</v>
      </c>
      <c r="N149" s="236">
        <f>SUM(N151,N153,N155,N157,N159,N161)</f>
        <v>28</v>
      </c>
      <c r="O149" s="237">
        <f>SUM(O151,O153,O155,O157,O159,O161)</f>
        <v>28</v>
      </c>
      <c r="P149" s="237">
        <f>Q149+R149</f>
        <v>4504</v>
      </c>
      <c r="Q149" s="237">
        <f t="shared" ref="Q149:T150" si="142">SUM(Q151,Q153,Q155,Q157,Q159,Q161)</f>
        <v>2353</v>
      </c>
      <c r="R149" s="238">
        <f t="shared" si="142"/>
        <v>2151</v>
      </c>
      <c r="S149" s="236">
        <f>SUM(S151,S153,S155,S157,S159,S161)</f>
        <v>7</v>
      </c>
      <c r="T149" s="237">
        <f>SUM(T151,T153,T155,T157,T159,T161)</f>
        <v>7</v>
      </c>
      <c r="U149" s="237">
        <f>V149+W149</f>
        <v>123</v>
      </c>
      <c r="V149" s="237">
        <f t="shared" ref="V149:Y150" si="143">SUM(V151,V153,V155,V157,V159,V161)</f>
        <v>102</v>
      </c>
      <c r="W149" s="239">
        <f t="shared" si="143"/>
        <v>21</v>
      </c>
      <c r="X149" s="236">
        <f t="shared" si="143"/>
        <v>23</v>
      </c>
      <c r="Y149" s="237">
        <f t="shared" si="143"/>
        <v>23</v>
      </c>
      <c r="Z149" s="237">
        <f>AA149+AB149</f>
        <v>3282</v>
      </c>
      <c r="AA149" s="237">
        <f t="shared" ref="AA149:AD150" si="144">SUM(AA151,AA153,AA155,AA157,AA159,AA161)</f>
        <v>1825</v>
      </c>
      <c r="AB149" s="238">
        <f t="shared" si="144"/>
        <v>1457</v>
      </c>
      <c r="AC149" s="236">
        <f t="shared" si="144"/>
        <v>5</v>
      </c>
      <c r="AD149" s="237">
        <f t="shared" si="144"/>
        <v>5</v>
      </c>
      <c r="AE149" s="237">
        <f>AF149+AG149</f>
        <v>186</v>
      </c>
      <c r="AF149" s="237">
        <f t="shared" ref="AF149:AI150" si="145">SUM(AF151,AF153,AF155,AF157,AF159,AF161)</f>
        <v>157</v>
      </c>
      <c r="AG149" s="239">
        <f t="shared" si="145"/>
        <v>29</v>
      </c>
      <c r="AH149" s="236">
        <f t="shared" si="145"/>
        <v>52</v>
      </c>
      <c r="AI149" s="237">
        <f t="shared" si="145"/>
        <v>52</v>
      </c>
      <c r="AJ149" s="237">
        <f>AK149+AL149</f>
        <v>5510</v>
      </c>
      <c r="AK149" s="237">
        <f t="shared" ref="AK149:AN150" si="146">SUM(AK151,AK153,AK155,AK157,AK159,AK161)</f>
        <v>2735</v>
      </c>
      <c r="AL149" s="238">
        <f t="shared" si="146"/>
        <v>2775</v>
      </c>
      <c r="AM149" s="236">
        <f t="shared" si="146"/>
        <v>0</v>
      </c>
      <c r="AN149" s="237">
        <f t="shared" si="146"/>
        <v>0</v>
      </c>
      <c r="AO149" s="237">
        <f>AP149+AQ149</f>
        <v>0</v>
      </c>
      <c r="AP149" s="237">
        <f t="shared" ref="AP149:AR150" si="147">SUM(AP151,AP153,AP155,AP157,AP159,AP161)</f>
        <v>0</v>
      </c>
      <c r="AQ149" s="239">
        <f t="shared" si="147"/>
        <v>0</v>
      </c>
      <c r="AR149" s="368">
        <f t="shared" si="147"/>
        <v>1461</v>
      </c>
    </row>
    <row r="150" spans="1:44" ht="18.75" customHeight="1">
      <c r="A150" s="1654"/>
      <c r="B150" s="1646"/>
      <c r="C150" s="40" t="s">
        <v>44</v>
      </c>
      <c r="D150" s="562">
        <f>SUM(I150,N150,S150,X150,AC150,AH150,AM150)</f>
        <v>474</v>
      </c>
      <c r="E150" s="563">
        <f>SUM(J150,O150,T150,Y150,AD150,AI150,AN150)</f>
        <v>474</v>
      </c>
      <c r="F150" s="563">
        <f>G150+H150</f>
        <v>85161</v>
      </c>
      <c r="G150" s="563">
        <f t="shared" si="140"/>
        <v>29001</v>
      </c>
      <c r="H150" s="595">
        <f t="shared" si="140"/>
        <v>56160</v>
      </c>
      <c r="I150" s="564">
        <f>SUM(I152,I154,I156,I158,I160,I162)</f>
        <v>359</v>
      </c>
      <c r="J150" s="565">
        <f>SUM(J152,J154,J156,J158,J160,J162)</f>
        <v>359</v>
      </c>
      <c r="K150" s="565">
        <f>L150+M150</f>
        <v>71630</v>
      </c>
      <c r="L150" s="565">
        <f t="shared" si="141"/>
        <v>21891</v>
      </c>
      <c r="M150" s="567">
        <f t="shared" si="141"/>
        <v>49739</v>
      </c>
      <c r="N150" s="564">
        <f>SUM(N152,N154,N156,N158,N160,N162)</f>
        <v>28</v>
      </c>
      <c r="O150" s="565">
        <f>SUM(O152,O154,O156,O158,O160,O162)</f>
        <v>28</v>
      </c>
      <c r="P150" s="565">
        <f>Q150+R150</f>
        <v>4504</v>
      </c>
      <c r="Q150" s="565">
        <f t="shared" si="142"/>
        <v>2353</v>
      </c>
      <c r="R150" s="566">
        <f t="shared" si="142"/>
        <v>2151</v>
      </c>
      <c r="S150" s="564">
        <f t="shared" si="142"/>
        <v>7</v>
      </c>
      <c r="T150" s="565">
        <f t="shared" si="142"/>
        <v>7</v>
      </c>
      <c r="U150" s="565">
        <f>V150+W150</f>
        <v>49</v>
      </c>
      <c r="V150" s="565">
        <f t="shared" si="143"/>
        <v>40</v>
      </c>
      <c r="W150" s="567">
        <f t="shared" si="143"/>
        <v>9</v>
      </c>
      <c r="X150" s="564">
        <f t="shared" si="143"/>
        <v>23</v>
      </c>
      <c r="Y150" s="565">
        <f t="shared" si="143"/>
        <v>23</v>
      </c>
      <c r="Z150" s="565">
        <f>AA150+AB150</f>
        <v>3282</v>
      </c>
      <c r="AA150" s="565">
        <f t="shared" si="144"/>
        <v>1825</v>
      </c>
      <c r="AB150" s="566">
        <f t="shared" si="144"/>
        <v>1457</v>
      </c>
      <c r="AC150" s="564">
        <f t="shared" si="144"/>
        <v>5</v>
      </c>
      <c r="AD150" s="565">
        <f t="shared" si="144"/>
        <v>5</v>
      </c>
      <c r="AE150" s="565">
        <f>AF150+AG150</f>
        <v>186</v>
      </c>
      <c r="AF150" s="565">
        <f t="shared" si="145"/>
        <v>157</v>
      </c>
      <c r="AG150" s="567">
        <f t="shared" si="145"/>
        <v>29</v>
      </c>
      <c r="AH150" s="564">
        <f t="shared" si="145"/>
        <v>52</v>
      </c>
      <c r="AI150" s="565">
        <f t="shared" si="145"/>
        <v>52</v>
      </c>
      <c r="AJ150" s="565">
        <f>AK150+AL150</f>
        <v>5510</v>
      </c>
      <c r="AK150" s="565">
        <f t="shared" si="146"/>
        <v>2735</v>
      </c>
      <c r="AL150" s="566">
        <f t="shared" si="146"/>
        <v>2775</v>
      </c>
      <c r="AM150" s="564">
        <f t="shared" si="146"/>
        <v>0</v>
      </c>
      <c r="AN150" s="565">
        <f t="shared" si="146"/>
        <v>0</v>
      </c>
      <c r="AO150" s="565">
        <f>AP150+AQ150</f>
        <v>0</v>
      </c>
      <c r="AP150" s="565">
        <f t="shared" si="147"/>
        <v>0</v>
      </c>
      <c r="AQ150" s="567">
        <f t="shared" si="147"/>
        <v>0</v>
      </c>
      <c r="AR150" s="568">
        <f t="shared" si="147"/>
        <v>231</v>
      </c>
    </row>
    <row r="151" spans="1:44" ht="18.75" customHeight="1">
      <c r="A151" s="1654"/>
      <c r="B151" s="1647" t="s">
        <v>70</v>
      </c>
      <c r="C151" s="54" t="s">
        <v>43</v>
      </c>
      <c r="D151" s="324">
        <f t="shared" ref="D151:E162" si="148">SUM(I151,N151,S151,X151,AC151,AH151,AM151)</f>
        <v>447</v>
      </c>
      <c r="E151" s="535">
        <f t="shared" si="148"/>
        <v>447</v>
      </c>
      <c r="F151" s="535">
        <f>G151+H151</f>
        <v>80197</v>
      </c>
      <c r="G151" s="535">
        <f t="shared" ref="G151:H162" si="149">SUM(L151+Q151+V151+AA151+AF151+AK151+AP151)</f>
        <v>26692</v>
      </c>
      <c r="H151" s="536">
        <f t="shared" si="149"/>
        <v>53505</v>
      </c>
      <c r="I151" s="596">
        <v>355</v>
      </c>
      <c r="J151" s="597">
        <v>355</v>
      </c>
      <c r="K151" s="597">
        <v>71094</v>
      </c>
      <c r="L151" s="597">
        <v>21891</v>
      </c>
      <c r="M151" s="598">
        <v>49204</v>
      </c>
      <c r="N151" s="596">
        <v>6</v>
      </c>
      <c r="O151" s="597">
        <v>6</v>
      </c>
      <c r="P151" s="597">
        <v>29</v>
      </c>
      <c r="Q151" s="597">
        <v>4</v>
      </c>
      <c r="R151" s="598">
        <v>25</v>
      </c>
      <c r="S151" s="596">
        <v>6</v>
      </c>
      <c r="T151" s="597">
        <v>6</v>
      </c>
      <c r="U151" s="597">
        <v>95</v>
      </c>
      <c r="V151" s="597">
        <v>80</v>
      </c>
      <c r="W151" s="598">
        <v>15</v>
      </c>
      <c r="X151" s="596">
        <v>23</v>
      </c>
      <c r="Y151" s="597">
        <v>23</v>
      </c>
      <c r="Z151" s="597">
        <v>3282</v>
      </c>
      <c r="AA151" s="597">
        <v>1825</v>
      </c>
      <c r="AB151" s="598">
        <v>1457</v>
      </c>
      <c r="AC151" s="596">
        <v>5</v>
      </c>
      <c r="AD151" s="597">
        <v>5</v>
      </c>
      <c r="AE151" s="599">
        <v>187</v>
      </c>
      <c r="AF151" s="597">
        <v>157</v>
      </c>
      <c r="AG151" s="598">
        <v>29</v>
      </c>
      <c r="AH151" s="596">
        <v>52</v>
      </c>
      <c r="AI151" s="597">
        <v>52</v>
      </c>
      <c r="AJ151" s="597">
        <v>5510</v>
      </c>
      <c r="AK151" s="597">
        <v>2735</v>
      </c>
      <c r="AL151" s="598">
        <v>2775</v>
      </c>
      <c r="AM151" s="596"/>
      <c r="AN151" s="597"/>
      <c r="AO151" s="597"/>
      <c r="AP151" s="597"/>
      <c r="AQ151" s="600"/>
      <c r="AR151" s="601">
        <v>1461</v>
      </c>
    </row>
    <row r="152" spans="1:44" ht="18.75" customHeight="1">
      <c r="A152" s="1654"/>
      <c r="B152" s="1646"/>
      <c r="C152" s="40" t="s">
        <v>44</v>
      </c>
      <c r="D152" s="279">
        <f t="shared" si="148"/>
        <v>447</v>
      </c>
      <c r="E152" s="513">
        <f t="shared" si="148"/>
        <v>447</v>
      </c>
      <c r="F152" s="525">
        <f t="shared" ref="F152:F162" si="150">G152+H152</f>
        <v>80123</v>
      </c>
      <c r="G152" s="525">
        <f t="shared" si="149"/>
        <v>26630</v>
      </c>
      <c r="H152" s="526">
        <f t="shared" si="149"/>
        <v>53493</v>
      </c>
      <c r="I152" s="300">
        <v>355</v>
      </c>
      <c r="J152" s="301">
        <v>355</v>
      </c>
      <c r="K152" s="301">
        <v>71094</v>
      </c>
      <c r="L152" s="301">
        <v>21891</v>
      </c>
      <c r="M152" s="302">
        <v>49204</v>
      </c>
      <c r="N152" s="300">
        <v>6</v>
      </c>
      <c r="O152" s="301">
        <v>6</v>
      </c>
      <c r="P152" s="301">
        <v>29</v>
      </c>
      <c r="Q152" s="301">
        <v>4</v>
      </c>
      <c r="R152" s="302">
        <v>25</v>
      </c>
      <c r="S152" s="300">
        <v>6</v>
      </c>
      <c r="T152" s="301">
        <v>6</v>
      </c>
      <c r="U152" s="301">
        <v>21</v>
      </c>
      <c r="V152" s="301">
        <v>18</v>
      </c>
      <c r="W152" s="302">
        <v>3</v>
      </c>
      <c r="X152" s="300">
        <v>23</v>
      </c>
      <c r="Y152" s="301">
        <v>23</v>
      </c>
      <c r="Z152" s="301">
        <v>3282</v>
      </c>
      <c r="AA152" s="301">
        <v>1825</v>
      </c>
      <c r="AB152" s="302">
        <v>1457</v>
      </c>
      <c r="AC152" s="300">
        <v>5</v>
      </c>
      <c r="AD152" s="301">
        <v>5</v>
      </c>
      <c r="AE152" s="301">
        <v>187</v>
      </c>
      <c r="AF152" s="301">
        <v>157</v>
      </c>
      <c r="AG152" s="302">
        <v>29</v>
      </c>
      <c r="AH152" s="300">
        <v>52</v>
      </c>
      <c r="AI152" s="301">
        <v>52</v>
      </c>
      <c r="AJ152" s="301">
        <v>5510</v>
      </c>
      <c r="AK152" s="301">
        <v>2735</v>
      </c>
      <c r="AL152" s="302">
        <v>2775</v>
      </c>
      <c r="AM152" s="300"/>
      <c r="AN152" s="301"/>
      <c r="AO152" s="301"/>
      <c r="AP152" s="301"/>
      <c r="AQ152" s="602"/>
      <c r="AR152" s="519">
        <v>231</v>
      </c>
    </row>
    <row r="153" spans="1:44" ht="18.75" customHeight="1">
      <c r="A153" s="1654"/>
      <c r="B153" s="1647" t="s">
        <v>71</v>
      </c>
      <c r="C153" s="54" t="s">
        <v>43</v>
      </c>
      <c r="D153" s="242">
        <f t="shared" si="148"/>
        <v>0</v>
      </c>
      <c r="E153" s="259">
        <f t="shared" si="148"/>
        <v>0</v>
      </c>
      <c r="F153" s="259">
        <f t="shared" si="150"/>
        <v>0</v>
      </c>
      <c r="G153" s="259">
        <f t="shared" si="149"/>
        <v>0</v>
      </c>
      <c r="H153" s="258">
        <f t="shared" si="149"/>
        <v>0</v>
      </c>
      <c r="I153" s="280"/>
      <c r="J153" s="281"/>
      <c r="K153" s="281"/>
      <c r="L153" s="281"/>
      <c r="M153" s="282"/>
      <c r="N153" s="280"/>
      <c r="O153" s="281"/>
      <c r="P153" s="281"/>
      <c r="Q153" s="281"/>
      <c r="R153" s="282"/>
      <c r="S153" s="280"/>
      <c r="T153" s="281"/>
      <c r="U153" s="281"/>
      <c r="V153" s="281"/>
      <c r="W153" s="282"/>
      <c r="X153" s="596"/>
      <c r="Y153" s="597"/>
      <c r="Z153" s="597"/>
      <c r="AA153" s="597"/>
      <c r="AB153" s="598"/>
      <c r="AC153" s="596"/>
      <c r="AD153" s="597"/>
      <c r="AE153" s="597"/>
      <c r="AF153" s="597"/>
      <c r="AG153" s="282"/>
      <c r="AH153" s="280"/>
      <c r="AI153" s="281"/>
      <c r="AJ153" s="281"/>
      <c r="AK153" s="281"/>
      <c r="AL153" s="282"/>
      <c r="AM153" s="280"/>
      <c r="AN153" s="281"/>
      <c r="AO153" s="281"/>
      <c r="AP153" s="281"/>
      <c r="AQ153" s="282"/>
      <c r="AR153" s="370"/>
    </row>
    <row r="154" spans="1:44" ht="18.75" customHeight="1">
      <c r="A154" s="1654"/>
      <c r="B154" s="1646"/>
      <c r="C154" s="40" t="s">
        <v>44</v>
      </c>
      <c r="D154" s="251">
        <f t="shared" si="148"/>
        <v>0</v>
      </c>
      <c r="E154" s="268">
        <f t="shared" si="148"/>
        <v>0</v>
      </c>
      <c r="F154" s="534">
        <f t="shared" si="150"/>
        <v>0</v>
      </c>
      <c r="G154" s="534">
        <f t="shared" si="149"/>
        <v>0</v>
      </c>
      <c r="H154" s="533">
        <f t="shared" si="149"/>
        <v>0</v>
      </c>
      <c r="I154" s="283"/>
      <c r="J154" s="284"/>
      <c r="K154" s="284"/>
      <c r="L154" s="284"/>
      <c r="M154" s="285"/>
      <c r="N154" s="283"/>
      <c r="O154" s="284"/>
      <c r="P154" s="284"/>
      <c r="Q154" s="284"/>
      <c r="R154" s="285"/>
      <c r="S154" s="283"/>
      <c r="T154" s="284"/>
      <c r="U154" s="284"/>
      <c r="V154" s="284"/>
      <c r="W154" s="285"/>
      <c r="X154" s="283"/>
      <c r="Y154" s="284"/>
      <c r="Z154" s="284"/>
      <c r="AA154" s="284"/>
      <c r="AB154" s="285"/>
      <c r="AC154" s="283"/>
      <c r="AD154" s="284"/>
      <c r="AE154" s="284"/>
      <c r="AF154" s="284"/>
      <c r="AG154" s="285"/>
      <c r="AH154" s="827"/>
      <c r="AI154" s="828"/>
      <c r="AJ154" s="828"/>
      <c r="AK154" s="828"/>
      <c r="AL154" s="829"/>
      <c r="AM154" s="827"/>
      <c r="AN154" s="828"/>
      <c r="AO154" s="828"/>
      <c r="AP154" s="828"/>
      <c r="AQ154" s="829"/>
      <c r="AR154" s="371"/>
    </row>
    <row r="155" spans="1:44" ht="18.75" customHeight="1">
      <c r="A155" s="1654"/>
      <c r="B155" s="1647" t="s">
        <v>72</v>
      </c>
      <c r="C155" s="54" t="s">
        <v>43</v>
      </c>
      <c r="D155" s="324">
        <f t="shared" si="148"/>
        <v>0</v>
      </c>
      <c r="E155" s="535">
        <f t="shared" si="148"/>
        <v>0</v>
      </c>
      <c r="F155" s="535">
        <f t="shared" si="150"/>
        <v>0</v>
      </c>
      <c r="G155" s="535">
        <f t="shared" si="149"/>
        <v>0</v>
      </c>
      <c r="H155" s="536">
        <f t="shared" si="149"/>
        <v>0</v>
      </c>
      <c r="I155" s="596"/>
      <c r="J155" s="597"/>
      <c r="K155" s="597"/>
      <c r="L155" s="597"/>
      <c r="M155" s="598"/>
      <c r="N155" s="596"/>
      <c r="O155" s="597"/>
      <c r="P155" s="597"/>
      <c r="Q155" s="597"/>
      <c r="R155" s="598"/>
      <c r="S155" s="596"/>
      <c r="T155" s="597"/>
      <c r="U155" s="597"/>
      <c r="V155" s="597"/>
      <c r="W155" s="598"/>
      <c r="X155" s="596"/>
      <c r="Y155" s="597"/>
      <c r="Z155" s="597"/>
      <c r="AA155" s="597"/>
      <c r="AB155" s="598"/>
      <c r="AC155" s="596"/>
      <c r="AD155" s="597"/>
      <c r="AE155" s="597"/>
      <c r="AF155" s="597"/>
      <c r="AG155" s="598"/>
      <c r="AH155" s="596"/>
      <c r="AI155" s="597"/>
      <c r="AJ155" s="597"/>
      <c r="AK155" s="597"/>
      <c r="AL155" s="598"/>
      <c r="AM155" s="596"/>
      <c r="AN155" s="597"/>
      <c r="AO155" s="597"/>
      <c r="AP155" s="597"/>
      <c r="AQ155" s="598"/>
      <c r="AR155" s="601"/>
    </row>
    <row r="156" spans="1:44" ht="18.75" customHeight="1">
      <c r="A156" s="1654"/>
      <c r="B156" s="1646"/>
      <c r="C156" s="40" t="s">
        <v>44</v>
      </c>
      <c r="D156" s="279">
        <f t="shared" si="148"/>
        <v>0</v>
      </c>
      <c r="E156" s="513">
        <f t="shared" si="148"/>
        <v>0</v>
      </c>
      <c r="F156" s="525">
        <f t="shared" si="150"/>
        <v>0</v>
      </c>
      <c r="G156" s="525">
        <f t="shared" si="149"/>
        <v>0</v>
      </c>
      <c r="H156" s="526">
        <f t="shared" si="149"/>
        <v>0</v>
      </c>
      <c r="I156" s="300"/>
      <c r="J156" s="301"/>
      <c r="K156" s="301"/>
      <c r="L156" s="301"/>
      <c r="M156" s="302"/>
      <c r="N156" s="300"/>
      <c r="O156" s="301"/>
      <c r="P156" s="301"/>
      <c r="Q156" s="301"/>
      <c r="R156" s="302"/>
      <c r="S156" s="300"/>
      <c r="T156" s="301"/>
      <c r="U156" s="301"/>
      <c r="V156" s="301"/>
      <c r="W156" s="302"/>
      <c r="X156" s="300"/>
      <c r="Y156" s="301"/>
      <c r="Z156" s="301"/>
      <c r="AA156" s="301"/>
      <c r="AB156" s="302"/>
      <c r="AC156" s="300"/>
      <c r="AD156" s="301"/>
      <c r="AE156" s="301"/>
      <c r="AF156" s="301"/>
      <c r="AG156" s="302"/>
      <c r="AH156" s="830"/>
      <c r="AI156" s="1500"/>
      <c r="AJ156" s="831"/>
      <c r="AK156" s="831"/>
      <c r="AL156" s="832"/>
      <c r="AM156" s="830"/>
      <c r="AN156" s="1500"/>
      <c r="AO156" s="831"/>
      <c r="AP156" s="831"/>
      <c r="AQ156" s="832"/>
      <c r="AR156" s="519"/>
    </row>
    <row r="157" spans="1:44" ht="18.75" customHeight="1">
      <c r="A157" s="1654"/>
      <c r="B157" s="1647" t="s">
        <v>73</v>
      </c>
      <c r="C157" s="54" t="s">
        <v>43</v>
      </c>
      <c r="D157" s="242">
        <f t="shared" si="148"/>
        <v>4</v>
      </c>
      <c r="E157" s="259">
        <f t="shared" si="148"/>
        <v>4</v>
      </c>
      <c r="F157" s="259">
        <f t="shared" si="150"/>
        <v>535</v>
      </c>
      <c r="G157" s="259">
        <f t="shared" si="149"/>
        <v>0</v>
      </c>
      <c r="H157" s="258">
        <f t="shared" si="149"/>
        <v>535</v>
      </c>
      <c r="I157" s="280">
        <v>4</v>
      </c>
      <c r="J157" s="281">
        <v>4</v>
      </c>
      <c r="K157" s="281">
        <v>535</v>
      </c>
      <c r="L157" s="281"/>
      <c r="M157" s="282">
        <v>535</v>
      </c>
      <c r="N157" s="280"/>
      <c r="O157" s="281"/>
      <c r="P157" s="281"/>
      <c r="Q157" s="281"/>
      <c r="R157" s="282"/>
      <c r="S157" s="280"/>
      <c r="T157" s="281"/>
      <c r="U157" s="281"/>
      <c r="V157" s="281"/>
      <c r="W157" s="282"/>
      <c r="X157" s="280"/>
      <c r="Y157" s="281"/>
      <c r="Z157" s="281"/>
      <c r="AA157" s="281"/>
      <c r="AB157" s="282"/>
      <c r="AC157" s="280"/>
      <c r="AD157" s="281"/>
      <c r="AE157" s="281"/>
      <c r="AF157" s="281"/>
      <c r="AG157" s="282"/>
      <c r="AH157" s="596"/>
      <c r="AI157" s="597"/>
      <c r="AJ157" s="597"/>
      <c r="AK157" s="597"/>
      <c r="AL157" s="598"/>
      <c r="AM157" s="596"/>
      <c r="AN157" s="597"/>
      <c r="AO157" s="597"/>
      <c r="AP157" s="597"/>
      <c r="AQ157" s="598"/>
      <c r="AR157" s="370"/>
    </row>
    <row r="158" spans="1:44" ht="18.75" customHeight="1">
      <c r="A158" s="1654"/>
      <c r="B158" s="1646"/>
      <c r="C158" s="40" t="s">
        <v>44</v>
      </c>
      <c r="D158" s="251">
        <f t="shared" si="148"/>
        <v>4</v>
      </c>
      <c r="E158" s="268">
        <f t="shared" si="148"/>
        <v>4</v>
      </c>
      <c r="F158" s="534">
        <f t="shared" si="150"/>
        <v>535</v>
      </c>
      <c r="G158" s="534">
        <f t="shared" si="149"/>
        <v>0</v>
      </c>
      <c r="H158" s="533">
        <f t="shared" si="149"/>
        <v>535</v>
      </c>
      <c r="I158" s="283">
        <v>4</v>
      </c>
      <c r="J158" s="284">
        <v>4</v>
      </c>
      <c r="K158" s="284">
        <v>535</v>
      </c>
      <c r="L158" s="284"/>
      <c r="M158" s="285">
        <v>535</v>
      </c>
      <c r="N158" s="283"/>
      <c r="O158" s="284"/>
      <c r="P158" s="284"/>
      <c r="Q158" s="284"/>
      <c r="R158" s="285"/>
      <c r="S158" s="283"/>
      <c r="T158" s="284"/>
      <c r="U158" s="284"/>
      <c r="V158" s="284"/>
      <c r="W158" s="285"/>
      <c r="X158" s="283"/>
      <c r="Y158" s="284"/>
      <c r="Z158" s="284"/>
      <c r="AA158" s="284"/>
      <c r="AB158" s="285"/>
      <c r="AC158" s="283"/>
      <c r="AD158" s="284"/>
      <c r="AE158" s="284"/>
      <c r="AF158" s="284"/>
      <c r="AG158" s="285"/>
      <c r="AH158" s="830"/>
      <c r="AI158" s="1500"/>
      <c r="AJ158" s="831"/>
      <c r="AK158" s="831"/>
      <c r="AL158" s="832"/>
      <c r="AM158" s="830"/>
      <c r="AN158" s="1500"/>
      <c r="AO158" s="831"/>
      <c r="AP158" s="831"/>
      <c r="AQ158" s="832"/>
      <c r="AR158" s="371"/>
    </row>
    <row r="159" spans="1:44" ht="18.75" customHeight="1">
      <c r="A159" s="1654"/>
      <c r="B159" s="1647" t="s">
        <v>74</v>
      </c>
      <c r="C159" s="54" t="s">
        <v>43</v>
      </c>
      <c r="D159" s="324">
        <f t="shared" si="148"/>
        <v>23</v>
      </c>
      <c r="E159" s="535">
        <f t="shared" si="148"/>
        <v>23</v>
      </c>
      <c r="F159" s="535">
        <f t="shared" si="150"/>
        <v>4503</v>
      </c>
      <c r="G159" s="535">
        <f t="shared" si="149"/>
        <v>2371</v>
      </c>
      <c r="H159" s="536">
        <f t="shared" si="149"/>
        <v>2132</v>
      </c>
      <c r="I159" s="596"/>
      <c r="J159" s="597"/>
      <c r="K159" s="597"/>
      <c r="L159" s="597"/>
      <c r="M159" s="598"/>
      <c r="N159" s="596">
        <v>22</v>
      </c>
      <c r="O159" s="597">
        <v>22</v>
      </c>
      <c r="P159" s="597">
        <v>4475</v>
      </c>
      <c r="Q159" s="597">
        <v>2349</v>
      </c>
      <c r="R159" s="598">
        <v>2126</v>
      </c>
      <c r="S159" s="596">
        <v>1</v>
      </c>
      <c r="T159" s="597">
        <v>1</v>
      </c>
      <c r="U159" s="597">
        <v>28</v>
      </c>
      <c r="V159" s="597">
        <v>22</v>
      </c>
      <c r="W159" s="598">
        <v>6</v>
      </c>
      <c r="X159" s="596"/>
      <c r="Y159" s="597"/>
      <c r="Z159" s="597"/>
      <c r="AA159" s="597"/>
      <c r="AB159" s="598"/>
      <c r="AC159" s="596"/>
      <c r="AD159" s="597"/>
      <c r="AE159" s="597"/>
      <c r="AF159" s="597"/>
      <c r="AG159" s="598"/>
      <c r="AH159" s="596"/>
      <c r="AI159" s="597"/>
      <c r="AJ159" s="597"/>
      <c r="AK159" s="597"/>
      <c r="AL159" s="598"/>
      <c r="AM159" s="596"/>
      <c r="AN159" s="597"/>
      <c r="AO159" s="597"/>
      <c r="AP159" s="597"/>
      <c r="AQ159" s="598"/>
      <c r="AR159" s="601"/>
    </row>
    <row r="160" spans="1:44" ht="18.75" customHeight="1">
      <c r="A160" s="1654"/>
      <c r="B160" s="1646"/>
      <c r="C160" s="40" t="s">
        <v>44</v>
      </c>
      <c r="D160" s="279">
        <f t="shared" si="148"/>
        <v>23</v>
      </c>
      <c r="E160" s="513">
        <f t="shared" si="148"/>
        <v>23</v>
      </c>
      <c r="F160" s="525">
        <f t="shared" si="150"/>
        <v>4503</v>
      </c>
      <c r="G160" s="525">
        <f t="shared" si="149"/>
        <v>2371</v>
      </c>
      <c r="H160" s="526">
        <f t="shared" si="149"/>
        <v>2132</v>
      </c>
      <c r="I160" s="300"/>
      <c r="J160" s="301"/>
      <c r="K160" s="301"/>
      <c r="L160" s="301"/>
      <c r="M160" s="302"/>
      <c r="N160" s="300">
        <v>22</v>
      </c>
      <c r="O160" s="301">
        <v>22</v>
      </c>
      <c r="P160" s="301">
        <v>4475</v>
      </c>
      <c r="Q160" s="301">
        <v>2349</v>
      </c>
      <c r="R160" s="302">
        <v>2126</v>
      </c>
      <c r="S160" s="300">
        <v>1</v>
      </c>
      <c r="T160" s="301">
        <v>1</v>
      </c>
      <c r="U160" s="301">
        <v>28</v>
      </c>
      <c r="V160" s="301">
        <v>22</v>
      </c>
      <c r="W160" s="302">
        <v>6</v>
      </c>
      <c r="X160" s="300"/>
      <c r="Y160" s="301"/>
      <c r="Z160" s="301"/>
      <c r="AA160" s="301"/>
      <c r="AB160" s="302"/>
      <c r="AC160" s="300"/>
      <c r="AD160" s="301"/>
      <c r="AE160" s="301"/>
      <c r="AF160" s="301"/>
      <c r="AG160" s="302"/>
      <c r="AH160" s="830"/>
      <c r="AI160" s="1500"/>
      <c r="AJ160" s="831"/>
      <c r="AK160" s="831"/>
      <c r="AL160" s="832"/>
      <c r="AM160" s="830"/>
      <c r="AN160" s="1500"/>
      <c r="AO160" s="831"/>
      <c r="AP160" s="831"/>
      <c r="AQ160" s="832"/>
      <c r="AR160" s="519"/>
    </row>
    <row r="161" spans="1:44" ht="18.75" customHeight="1">
      <c r="A161" s="1654"/>
      <c r="B161" s="1648" t="s">
        <v>75</v>
      </c>
      <c r="C161" s="54" t="s">
        <v>43</v>
      </c>
      <c r="D161" s="242">
        <f t="shared" si="148"/>
        <v>0</v>
      </c>
      <c r="E161" s="259">
        <f t="shared" si="148"/>
        <v>0</v>
      </c>
      <c r="F161" s="259">
        <f t="shared" si="150"/>
        <v>0</v>
      </c>
      <c r="G161" s="259">
        <f t="shared" si="149"/>
        <v>0</v>
      </c>
      <c r="H161" s="258">
        <f t="shared" si="149"/>
        <v>0</v>
      </c>
      <c r="I161" s="280"/>
      <c r="J161" s="281"/>
      <c r="K161" s="281"/>
      <c r="L161" s="281"/>
      <c r="M161" s="282"/>
      <c r="N161" s="280"/>
      <c r="O161" s="281"/>
      <c r="P161" s="281"/>
      <c r="Q161" s="281"/>
      <c r="R161" s="282"/>
      <c r="S161" s="280"/>
      <c r="T161" s="281"/>
      <c r="U161" s="281"/>
      <c r="V161" s="281"/>
      <c r="W161" s="282"/>
      <c r="X161" s="280"/>
      <c r="Y161" s="281"/>
      <c r="Z161" s="281"/>
      <c r="AA161" s="281"/>
      <c r="AB161" s="282"/>
      <c r="AC161" s="280"/>
      <c r="AD161" s="281"/>
      <c r="AE161" s="281"/>
      <c r="AF161" s="281"/>
      <c r="AG161" s="282"/>
      <c r="AH161" s="280"/>
      <c r="AI161" s="281"/>
      <c r="AJ161" s="281"/>
      <c r="AK161" s="281"/>
      <c r="AL161" s="282"/>
      <c r="AM161" s="280"/>
      <c r="AN161" s="281"/>
      <c r="AO161" s="281"/>
      <c r="AP161" s="281"/>
      <c r="AQ161" s="282"/>
      <c r="AR161" s="370"/>
    </row>
    <row r="162" spans="1:44" ht="18.75" customHeight="1" thickBot="1">
      <c r="A162" s="1655"/>
      <c r="B162" s="1649"/>
      <c r="C162" s="45" t="s">
        <v>44</v>
      </c>
      <c r="D162" s="251">
        <f t="shared" si="148"/>
        <v>0</v>
      </c>
      <c r="E162" s="268">
        <f t="shared" si="148"/>
        <v>0</v>
      </c>
      <c r="F162" s="259">
        <f t="shared" si="150"/>
        <v>0</v>
      </c>
      <c r="G162" s="259">
        <f t="shared" si="149"/>
        <v>0</v>
      </c>
      <c r="H162" s="258">
        <f t="shared" si="149"/>
        <v>0</v>
      </c>
      <c r="I162" s="283"/>
      <c r="J162" s="284"/>
      <c r="K162" s="284"/>
      <c r="L162" s="284"/>
      <c r="M162" s="285"/>
      <c r="N162" s="283"/>
      <c r="O162" s="284"/>
      <c r="P162" s="284"/>
      <c r="Q162" s="284"/>
      <c r="R162" s="285"/>
      <c r="S162" s="283"/>
      <c r="T162" s="284"/>
      <c r="U162" s="284"/>
      <c r="V162" s="284"/>
      <c r="W162" s="285"/>
      <c r="X162" s="742"/>
      <c r="Y162" s="743"/>
      <c r="Z162" s="743"/>
      <c r="AA162" s="743"/>
      <c r="AB162" s="744"/>
      <c r="AC162" s="283"/>
      <c r="AD162" s="284"/>
      <c r="AE162" s="284"/>
      <c r="AF162" s="284"/>
      <c r="AG162" s="285"/>
      <c r="AH162" s="280"/>
      <c r="AI162" s="281"/>
      <c r="AJ162" s="281"/>
      <c r="AK162" s="281"/>
      <c r="AL162" s="282"/>
      <c r="AM162" s="280"/>
      <c r="AN162" s="281"/>
      <c r="AO162" s="281"/>
      <c r="AP162" s="281"/>
      <c r="AQ162" s="282"/>
      <c r="AR162" s="371"/>
    </row>
    <row r="163" spans="1:44" ht="17.25">
      <c r="A163" s="1650" t="s">
        <v>149</v>
      </c>
      <c r="B163" s="1645" t="s">
        <v>69</v>
      </c>
      <c r="C163" s="183" t="s">
        <v>43</v>
      </c>
      <c r="D163" s="234">
        <f>SUM(I163,N163,S163,X163,AC163,AH163,AM163)</f>
        <v>802</v>
      </c>
      <c r="E163" s="323">
        <f>SUM(J163,O163,T163,Y163,AD163,AI163,AN163)</f>
        <v>802</v>
      </c>
      <c r="F163" s="323">
        <f>G163+H163</f>
        <v>104119</v>
      </c>
      <c r="G163" s="323">
        <f t="shared" ref="G163:H164" si="151">SUM(L163,Q163,V163,AA163,AF163,AK163,AP163)</f>
        <v>61479</v>
      </c>
      <c r="H163" s="235">
        <f t="shared" si="151"/>
        <v>42640</v>
      </c>
      <c r="I163" s="236">
        <f>SUM(I165,I167,I169,I171,I173,I175)</f>
        <v>414</v>
      </c>
      <c r="J163" s="237">
        <f>SUM(J165,J167,J169,J171,J173,J175)</f>
        <v>414</v>
      </c>
      <c r="K163" s="237">
        <f>L163+M163</f>
        <v>65426</v>
      </c>
      <c r="L163" s="237">
        <f t="shared" ref="L163:M164" si="152">SUM(L165,L167,L169,L171,L173,L175)</f>
        <v>40787</v>
      </c>
      <c r="M163" s="239">
        <f t="shared" si="152"/>
        <v>24639</v>
      </c>
      <c r="N163" s="236">
        <f>SUM(N165,N167,N169,N171,N173,N175)</f>
        <v>0</v>
      </c>
      <c r="O163" s="237">
        <f>SUM(O165,O167,O169,O171,O173,O175)</f>
        <v>0</v>
      </c>
      <c r="P163" s="237">
        <f>Q163+R163</f>
        <v>0</v>
      </c>
      <c r="Q163" s="237">
        <f t="shared" ref="Q163:T164" si="153">SUM(Q165,Q167,Q169,Q171,Q173,Q175)</f>
        <v>0</v>
      </c>
      <c r="R163" s="238">
        <f t="shared" si="153"/>
        <v>0</v>
      </c>
      <c r="S163" s="236">
        <f>SUM(S165,S167,S169,S171,S173,S175)</f>
        <v>1</v>
      </c>
      <c r="T163" s="237">
        <f>SUM(T165,T167,T169,T171,T173,T175)</f>
        <v>1</v>
      </c>
      <c r="U163" s="237">
        <f>V163+W163</f>
        <v>39</v>
      </c>
      <c r="V163" s="237">
        <f t="shared" ref="V163:Y164" si="154">SUM(V165,V167,V169,V171,V173,V175)</f>
        <v>37</v>
      </c>
      <c r="W163" s="239">
        <f t="shared" si="154"/>
        <v>2</v>
      </c>
      <c r="X163" s="236">
        <f t="shared" si="154"/>
        <v>255</v>
      </c>
      <c r="Y163" s="237">
        <f t="shared" si="154"/>
        <v>255</v>
      </c>
      <c r="Z163" s="237">
        <f>AA163+AB163</f>
        <v>30793</v>
      </c>
      <c r="AA163" s="237">
        <f t="shared" ref="AA163:AD164" si="155">SUM(AA165,AA167,AA169,AA171,AA173,AA175)</f>
        <v>15692</v>
      </c>
      <c r="AB163" s="238">
        <f t="shared" si="155"/>
        <v>15101</v>
      </c>
      <c r="AC163" s="236">
        <f t="shared" si="155"/>
        <v>41</v>
      </c>
      <c r="AD163" s="237">
        <f t="shared" si="155"/>
        <v>41</v>
      </c>
      <c r="AE163" s="237">
        <f>AF163+AG163</f>
        <v>3635</v>
      </c>
      <c r="AF163" s="237">
        <f t="shared" ref="AF163:AI164" si="156">SUM(AF165,AF167,AF169,AF171,AF173,AF175)</f>
        <v>3629</v>
      </c>
      <c r="AG163" s="239">
        <f t="shared" si="156"/>
        <v>6</v>
      </c>
      <c r="AH163" s="236">
        <f t="shared" si="156"/>
        <v>90</v>
      </c>
      <c r="AI163" s="237">
        <f t="shared" si="156"/>
        <v>90</v>
      </c>
      <c r="AJ163" s="237">
        <f>AK163+AL163</f>
        <v>4183</v>
      </c>
      <c r="AK163" s="237">
        <f t="shared" ref="AK163:AN164" si="157">SUM(AK165,AK167,AK169,AK171,AK173,AK175)</f>
        <v>1334</v>
      </c>
      <c r="AL163" s="238">
        <f t="shared" si="157"/>
        <v>2849</v>
      </c>
      <c r="AM163" s="236">
        <f t="shared" si="157"/>
        <v>1</v>
      </c>
      <c r="AN163" s="237">
        <f t="shared" si="157"/>
        <v>1</v>
      </c>
      <c r="AO163" s="237">
        <f>AP163+AQ163</f>
        <v>43</v>
      </c>
      <c r="AP163" s="237">
        <f t="shared" ref="AP163:AR164" si="158">SUM(AP165,AP167,AP169,AP171,AP173,AP175)</f>
        <v>0</v>
      </c>
      <c r="AQ163" s="239">
        <f t="shared" si="158"/>
        <v>43</v>
      </c>
      <c r="AR163" s="368">
        <f t="shared" si="158"/>
        <v>820</v>
      </c>
    </row>
    <row r="164" spans="1:44" ht="17.25">
      <c r="A164" s="1651"/>
      <c r="B164" s="1646"/>
      <c r="C164" s="40" t="s">
        <v>44</v>
      </c>
      <c r="D164" s="240">
        <f>SUM(I164,N164,S164,X164,AC164,AH164,AM164)</f>
        <v>749</v>
      </c>
      <c r="E164" s="216">
        <f>SUM(J164,O164,T164,Y164,AD164,AI164,AN164)</f>
        <v>749</v>
      </c>
      <c r="F164" s="216">
        <f>G164+H164</f>
        <v>98097</v>
      </c>
      <c r="G164" s="216">
        <f t="shared" si="151"/>
        <v>57203</v>
      </c>
      <c r="H164" s="241">
        <f t="shared" si="151"/>
        <v>40894</v>
      </c>
      <c r="I164" s="212">
        <f>SUM(I166,I168,I170,I172,I174,I176)</f>
        <v>412</v>
      </c>
      <c r="J164" s="211">
        <f>SUM(J166,J168,J170,J172,J174,J176)</f>
        <v>412</v>
      </c>
      <c r="K164" s="211">
        <f>L164+M164</f>
        <v>59945</v>
      </c>
      <c r="L164" s="211">
        <f t="shared" si="152"/>
        <v>36734</v>
      </c>
      <c r="M164" s="213">
        <f t="shared" si="152"/>
        <v>23211</v>
      </c>
      <c r="N164" s="212">
        <f>SUM(N166,N168,N170,N172,N174,N176)</f>
        <v>0</v>
      </c>
      <c r="O164" s="211">
        <f>SUM(O166,O168,O170,O172,O174,O176)</f>
        <v>0</v>
      </c>
      <c r="P164" s="211">
        <f>Q164+R164</f>
        <v>0</v>
      </c>
      <c r="Q164" s="211">
        <f t="shared" si="153"/>
        <v>0</v>
      </c>
      <c r="R164" s="217">
        <f t="shared" si="153"/>
        <v>0</v>
      </c>
      <c r="S164" s="212">
        <f t="shared" si="153"/>
        <v>0</v>
      </c>
      <c r="T164" s="211">
        <f t="shared" si="153"/>
        <v>0</v>
      </c>
      <c r="U164" s="211">
        <f>V164+W164</f>
        <v>0</v>
      </c>
      <c r="V164" s="211">
        <f t="shared" si="154"/>
        <v>0</v>
      </c>
      <c r="W164" s="213">
        <f t="shared" si="154"/>
        <v>0</v>
      </c>
      <c r="X164" s="212">
        <f t="shared" si="154"/>
        <v>255</v>
      </c>
      <c r="Y164" s="211">
        <f t="shared" si="154"/>
        <v>255</v>
      </c>
      <c r="Z164" s="211">
        <f>AA164+AB164</f>
        <v>30651</v>
      </c>
      <c r="AA164" s="211">
        <f t="shared" si="155"/>
        <v>15586</v>
      </c>
      <c r="AB164" s="217">
        <f t="shared" si="155"/>
        <v>15065</v>
      </c>
      <c r="AC164" s="212">
        <f t="shared" si="155"/>
        <v>41</v>
      </c>
      <c r="AD164" s="211">
        <f t="shared" si="155"/>
        <v>41</v>
      </c>
      <c r="AE164" s="211">
        <f>AF164+AG164</f>
        <v>3628</v>
      </c>
      <c r="AF164" s="211">
        <f t="shared" si="156"/>
        <v>3628</v>
      </c>
      <c r="AG164" s="213">
        <f t="shared" si="156"/>
        <v>0</v>
      </c>
      <c r="AH164" s="212">
        <f t="shared" si="156"/>
        <v>40</v>
      </c>
      <c r="AI164" s="211">
        <f t="shared" si="156"/>
        <v>40</v>
      </c>
      <c r="AJ164" s="211">
        <f>AK164+AL164</f>
        <v>3830</v>
      </c>
      <c r="AK164" s="211">
        <f t="shared" si="157"/>
        <v>1255</v>
      </c>
      <c r="AL164" s="217">
        <f t="shared" si="157"/>
        <v>2575</v>
      </c>
      <c r="AM164" s="212">
        <f t="shared" si="157"/>
        <v>1</v>
      </c>
      <c r="AN164" s="211">
        <f t="shared" si="157"/>
        <v>1</v>
      </c>
      <c r="AO164" s="211">
        <f>AP164+AQ164</f>
        <v>43</v>
      </c>
      <c r="AP164" s="211">
        <f t="shared" si="158"/>
        <v>0</v>
      </c>
      <c r="AQ164" s="213">
        <f t="shared" si="158"/>
        <v>43</v>
      </c>
      <c r="AR164" s="369">
        <f t="shared" si="158"/>
        <v>80</v>
      </c>
    </row>
    <row r="165" spans="1:44" ht="17.25">
      <c r="A165" s="1651"/>
      <c r="B165" s="1647" t="s">
        <v>70</v>
      </c>
      <c r="C165" s="54" t="s">
        <v>43</v>
      </c>
      <c r="D165" s="603">
        <f t="shared" ref="D165:E176" si="159">SUM(I165,N165,S165,X165,AC165,AH165,AM165)</f>
        <v>696</v>
      </c>
      <c r="E165" s="1536">
        <f t="shared" si="159"/>
        <v>696</v>
      </c>
      <c r="F165" s="535">
        <f>G165+H165</f>
        <v>92303</v>
      </c>
      <c r="G165" s="535">
        <f t="shared" ref="G165:H176" si="160">SUM(L165+Q165+V165+AA165+AF165+AK165+AP165)</f>
        <v>55470</v>
      </c>
      <c r="H165" s="536">
        <f t="shared" si="160"/>
        <v>36833</v>
      </c>
      <c r="I165" s="353">
        <v>412</v>
      </c>
      <c r="J165" s="354">
        <v>412</v>
      </c>
      <c r="K165" s="489">
        <v>65121</v>
      </c>
      <c r="L165" s="354">
        <v>40787</v>
      </c>
      <c r="M165" s="355">
        <v>24333</v>
      </c>
      <c r="N165" s="353"/>
      <c r="O165" s="354"/>
      <c r="P165" s="489"/>
      <c r="Q165" s="354"/>
      <c r="R165" s="355"/>
      <c r="S165" s="488"/>
      <c r="T165" s="489"/>
      <c r="U165" s="489"/>
      <c r="V165" s="489"/>
      <c r="W165" s="490"/>
      <c r="X165" s="488">
        <v>162</v>
      </c>
      <c r="Y165" s="489">
        <v>162</v>
      </c>
      <c r="Z165" s="489">
        <v>19742</v>
      </c>
      <c r="AA165" s="489">
        <v>9946</v>
      </c>
      <c r="AB165" s="490">
        <v>9797</v>
      </c>
      <c r="AC165" s="488">
        <v>41</v>
      </c>
      <c r="AD165" s="489">
        <v>41</v>
      </c>
      <c r="AE165" s="489">
        <v>3635</v>
      </c>
      <c r="AF165" s="489">
        <v>3629</v>
      </c>
      <c r="AG165" s="490">
        <v>6</v>
      </c>
      <c r="AH165" s="488">
        <v>81</v>
      </c>
      <c r="AI165" s="489">
        <v>81</v>
      </c>
      <c r="AJ165" s="489">
        <v>3805</v>
      </c>
      <c r="AK165" s="489">
        <v>1108</v>
      </c>
      <c r="AL165" s="490">
        <v>2697</v>
      </c>
      <c r="AM165" s="488"/>
      <c r="AN165" s="489"/>
      <c r="AO165" s="489"/>
      <c r="AP165" s="489"/>
      <c r="AQ165" s="604"/>
      <c r="AR165" s="601">
        <v>820</v>
      </c>
    </row>
    <row r="166" spans="1:44" ht="17.25">
      <c r="A166" s="1651"/>
      <c r="B166" s="1646"/>
      <c r="C166" s="40" t="s">
        <v>44</v>
      </c>
      <c r="D166" s="532">
        <f t="shared" si="159"/>
        <v>646</v>
      </c>
      <c r="E166" s="1540">
        <f t="shared" si="159"/>
        <v>646</v>
      </c>
      <c r="F166" s="525">
        <f t="shared" ref="F166:F176" si="161">G166+H166</f>
        <v>86626</v>
      </c>
      <c r="G166" s="525">
        <f t="shared" si="160"/>
        <v>51231</v>
      </c>
      <c r="H166" s="526">
        <f t="shared" si="160"/>
        <v>35395</v>
      </c>
      <c r="I166" s="412">
        <v>412</v>
      </c>
      <c r="J166" s="413">
        <v>412</v>
      </c>
      <c r="K166" s="413">
        <v>59946</v>
      </c>
      <c r="L166" s="413">
        <v>36734</v>
      </c>
      <c r="M166" s="481">
        <v>23211</v>
      </c>
      <c r="N166" s="412"/>
      <c r="O166" s="413"/>
      <c r="P166" s="413"/>
      <c r="Q166" s="413"/>
      <c r="R166" s="481"/>
      <c r="S166" s="485"/>
      <c r="T166" s="487"/>
      <c r="U166" s="487"/>
      <c r="V166" s="487"/>
      <c r="W166" s="605"/>
      <c r="X166" s="485">
        <v>162</v>
      </c>
      <c r="Y166" s="487">
        <v>162</v>
      </c>
      <c r="Z166" s="487">
        <v>19600</v>
      </c>
      <c r="AA166" s="487">
        <v>9840</v>
      </c>
      <c r="AB166" s="605">
        <v>9761</v>
      </c>
      <c r="AC166" s="485">
        <v>41</v>
      </c>
      <c r="AD166" s="487">
        <v>41</v>
      </c>
      <c r="AE166" s="487">
        <v>3628</v>
      </c>
      <c r="AF166" s="487">
        <v>3628</v>
      </c>
      <c r="AG166" s="606"/>
      <c r="AH166" s="485">
        <v>31</v>
      </c>
      <c r="AI166" s="487">
        <v>31</v>
      </c>
      <c r="AJ166" s="487">
        <v>3452</v>
      </c>
      <c r="AK166" s="487">
        <v>1029</v>
      </c>
      <c r="AL166" s="605">
        <v>2423</v>
      </c>
      <c r="AM166" s="485"/>
      <c r="AN166" s="487"/>
      <c r="AO166" s="487"/>
      <c r="AP166" s="487"/>
      <c r="AQ166" s="607"/>
      <c r="AR166" s="519">
        <v>80</v>
      </c>
    </row>
    <row r="167" spans="1:44" ht="17.25">
      <c r="A167" s="1651"/>
      <c r="B167" s="1647" t="s">
        <v>71</v>
      </c>
      <c r="C167" s="54" t="s">
        <v>43</v>
      </c>
      <c r="D167" s="603">
        <f t="shared" si="159"/>
        <v>0</v>
      </c>
      <c r="E167" s="1536">
        <f t="shared" si="159"/>
        <v>0</v>
      </c>
      <c r="F167" s="535">
        <f t="shared" si="161"/>
        <v>0</v>
      </c>
      <c r="G167" s="535">
        <f t="shared" si="160"/>
        <v>0</v>
      </c>
      <c r="H167" s="536">
        <f t="shared" si="160"/>
        <v>0</v>
      </c>
      <c r="I167" s="353"/>
      <c r="J167" s="354"/>
      <c r="K167" s="354"/>
      <c r="L167" s="354"/>
      <c r="M167" s="355"/>
      <c r="N167" s="353"/>
      <c r="O167" s="354"/>
      <c r="P167" s="354"/>
      <c r="Q167" s="354"/>
      <c r="R167" s="355"/>
      <c r="S167" s="488"/>
      <c r="T167" s="489"/>
      <c r="U167" s="489"/>
      <c r="V167" s="489"/>
      <c r="W167" s="490"/>
      <c r="X167" s="488"/>
      <c r="Y167" s="489"/>
      <c r="Z167" s="489"/>
      <c r="AA167" s="489"/>
      <c r="AB167" s="490"/>
      <c r="AC167" s="488"/>
      <c r="AD167" s="489"/>
      <c r="AE167" s="489"/>
      <c r="AF167" s="489"/>
      <c r="AG167" s="490"/>
      <c r="AH167" s="488"/>
      <c r="AI167" s="489"/>
      <c r="AJ167" s="489"/>
      <c r="AK167" s="489"/>
      <c r="AL167" s="490"/>
      <c r="AM167" s="488"/>
      <c r="AN167" s="489"/>
      <c r="AO167" s="489"/>
      <c r="AP167" s="489"/>
      <c r="AQ167" s="604"/>
      <c r="AR167" s="601"/>
    </row>
    <row r="168" spans="1:44" ht="17.25">
      <c r="A168" s="1651"/>
      <c r="B168" s="1646"/>
      <c r="C168" s="40" t="s">
        <v>44</v>
      </c>
      <c r="D168" s="532">
        <f t="shared" si="159"/>
        <v>0</v>
      </c>
      <c r="E168" s="1540">
        <f t="shared" si="159"/>
        <v>0</v>
      </c>
      <c r="F168" s="525">
        <f t="shared" si="161"/>
        <v>0</v>
      </c>
      <c r="G168" s="525">
        <f t="shared" si="160"/>
        <v>0</v>
      </c>
      <c r="H168" s="526">
        <f t="shared" si="160"/>
        <v>0</v>
      </c>
      <c r="I168" s="412"/>
      <c r="J168" s="413"/>
      <c r="K168" s="413"/>
      <c r="L168" s="413"/>
      <c r="M168" s="481"/>
      <c r="N168" s="412"/>
      <c r="O168" s="413"/>
      <c r="P168" s="413"/>
      <c r="Q168" s="413"/>
      <c r="R168" s="481"/>
      <c r="S168" s="485"/>
      <c r="T168" s="487"/>
      <c r="U168" s="487"/>
      <c r="V168" s="487"/>
      <c r="W168" s="605"/>
      <c r="X168" s="485"/>
      <c r="Y168" s="487"/>
      <c r="Z168" s="487"/>
      <c r="AA168" s="487"/>
      <c r="AB168" s="605"/>
      <c r="AC168" s="485"/>
      <c r="AD168" s="487"/>
      <c r="AE168" s="487"/>
      <c r="AF168" s="487"/>
      <c r="AG168" s="606"/>
      <c r="AH168" s="485"/>
      <c r="AI168" s="487"/>
      <c r="AJ168" s="487"/>
      <c r="AK168" s="487"/>
      <c r="AL168" s="605"/>
      <c r="AM168" s="485"/>
      <c r="AN168" s="487"/>
      <c r="AO168" s="487"/>
      <c r="AP168" s="487"/>
      <c r="AQ168" s="607"/>
      <c r="AR168" s="519"/>
    </row>
    <row r="169" spans="1:44" ht="17.25">
      <c r="A169" s="1651"/>
      <c r="B169" s="1647" t="s">
        <v>72</v>
      </c>
      <c r="C169" s="54" t="s">
        <v>43</v>
      </c>
      <c r="D169" s="603">
        <f t="shared" si="159"/>
        <v>0</v>
      </c>
      <c r="E169" s="1536">
        <f t="shared" si="159"/>
        <v>0</v>
      </c>
      <c r="F169" s="535">
        <f t="shared" si="161"/>
        <v>0</v>
      </c>
      <c r="G169" s="535">
        <f t="shared" si="160"/>
        <v>0</v>
      </c>
      <c r="H169" s="536">
        <f t="shared" si="160"/>
        <v>0</v>
      </c>
      <c r="I169" s="353"/>
      <c r="J169" s="354"/>
      <c r="K169" s="354"/>
      <c r="L169" s="354"/>
      <c r="M169" s="355"/>
      <c r="N169" s="353"/>
      <c r="O169" s="354"/>
      <c r="P169" s="354"/>
      <c r="Q169" s="354"/>
      <c r="R169" s="355"/>
      <c r="S169" s="488"/>
      <c r="T169" s="489"/>
      <c r="U169" s="489"/>
      <c r="V169" s="489"/>
      <c r="W169" s="490"/>
      <c r="X169" s="488"/>
      <c r="Y169" s="489"/>
      <c r="Z169" s="489"/>
      <c r="AA169" s="489"/>
      <c r="AB169" s="490"/>
      <c r="AC169" s="488"/>
      <c r="AD169" s="489"/>
      <c r="AE169" s="489"/>
      <c r="AF169" s="489"/>
      <c r="AG169" s="490"/>
      <c r="AH169" s="488"/>
      <c r="AI169" s="489"/>
      <c r="AJ169" s="489"/>
      <c r="AK169" s="489"/>
      <c r="AL169" s="490"/>
      <c r="AM169" s="488"/>
      <c r="AN169" s="489"/>
      <c r="AO169" s="489"/>
      <c r="AP169" s="489"/>
      <c r="AQ169" s="604"/>
      <c r="AR169" s="601"/>
    </row>
    <row r="170" spans="1:44" ht="17.25">
      <c r="A170" s="1651"/>
      <c r="B170" s="1646"/>
      <c r="C170" s="40" t="s">
        <v>44</v>
      </c>
      <c r="D170" s="532">
        <f t="shared" si="159"/>
        <v>0</v>
      </c>
      <c r="E170" s="1540">
        <f t="shared" si="159"/>
        <v>0</v>
      </c>
      <c r="F170" s="525">
        <f t="shared" si="161"/>
        <v>0</v>
      </c>
      <c r="G170" s="525">
        <f t="shared" si="160"/>
        <v>0</v>
      </c>
      <c r="H170" s="526">
        <f t="shared" si="160"/>
        <v>0</v>
      </c>
      <c r="I170" s="412"/>
      <c r="J170" s="413"/>
      <c r="K170" s="413"/>
      <c r="L170" s="413"/>
      <c r="M170" s="481"/>
      <c r="N170" s="412"/>
      <c r="O170" s="413"/>
      <c r="P170" s="413"/>
      <c r="Q170" s="413"/>
      <c r="R170" s="481"/>
      <c r="S170" s="485"/>
      <c r="T170" s="487"/>
      <c r="U170" s="487"/>
      <c r="V170" s="487"/>
      <c r="W170" s="605"/>
      <c r="X170" s="485"/>
      <c r="Y170" s="487"/>
      <c r="Z170" s="487"/>
      <c r="AA170" s="487"/>
      <c r="AB170" s="605"/>
      <c r="AC170" s="485"/>
      <c r="AD170" s="487"/>
      <c r="AE170" s="487"/>
      <c r="AF170" s="487"/>
      <c r="AG170" s="606"/>
      <c r="AH170" s="485"/>
      <c r="AI170" s="487"/>
      <c r="AJ170" s="487"/>
      <c r="AK170" s="487"/>
      <c r="AL170" s="605"/>
      <c r="AM170" s="485"/>
      <c r="AN170" s="487"/>
      <c r="AO170" s="487"/>
      <c r="AP170" s="487"/>
      <c r="AQ170" s="607"/>
      <c r="AR170" s="519"/>
    </row>
    <row r="171" spans="1:44" ht="17.25">
      <c r="A171" s="1651"/>
      <c r="B171" s="1647" t="s">
        <v>73</v>
      </c>
      <c r="C171" s="54" t="s">
        <v>43</v>
      </c>
      <c r="D171" s="603">
        <f t="shared" si="159"/>
        <v>2</v>
      </c>
      <c r="E171" s="1536">
        <f t="shared" si="159"/>
        <v>2</v>
      </c>
      <c r="F171" s="535">
        <f t="shared" si="161"/>
        <v>306</v>
      </c>
      <c r="G171" s="535">
        <f t="shared" si="160"/>
        <v>0</v>
      </c>
      <c r="H171" s="536">
        <f t="shared" si="160"/>
        <v>306</v>
      </c>
      <c r="I171" s="353">
        <v>2</v>
      </c>
      <c r="J171" s="354">
        <v>2</v>
      </c>
      <c r="K171" s="354">
        <v>306</v>
      </c>
      <c r="L171" s="354"/>
      <c r="M171" s="355">
        <v>306</v>
      </c>
      <c r="N171" s="353"/>
      <c r="O171" s="354"/>
      <c r="P171" s="354"/>
      <c r="Q171" s="354"/>
      <c r="R171" s="355"/>
      <c r="S171" s="488"/>
      <c r="T171" s="489"/>
      <c r="U171" s="489"/>
      <c r="V171" s="489"/>
      <c r="W171" s="490"/>
      <c r="X171" s="488"/>
      <c r="Y171" s="489"/>
      <c r="Z171" s="489"/>
      <c r="AA171" s="489"/>
      <c r="AB171" s="490"/>
      <c r="AC171" s="488"/>
      <c r="AD171" s="489"/>
      <c r="AE171" s="489"/>
      <c r="AF171" s="489"/>
      <c r="AG171" s="490"/>
      <c r="AH171" s="488"/>
      <c r="AI171" s="489"/>
      <c r="AJ171" s="489"/>
      <c r="AK171" s="489"/>
      <c r="AL171" s="490"/>
      <c r="AM171" s="488"/>
      <c r="AN171" s="489"/>
      <c r="AO171" s="489"/>
      <c r="AP171" s="489"/>
      <c r="AQ171" s="604"/>
      <c r="AR171" s="601"/>
    </row>
    <row r="172" spans="1:44" ht="17.25">
      <c r="A172" s="1651"/>
      <c r="B172" s="1646"/>
      <c r="C172" s="40" t="s">
        <v>44</v>
      </c>
      <c r="D172" s="532">
        <f t="shared" si="159"/>
        <v>0</v>
      </c>
      <c r="E172" s="1540">
        <f t="shared" si="159"/>
        <v>0</v>
      </c>
      <c r="F172" s="525">
        <f t="shared" si="161"/>
        <v>0</v>
      </c>
      <c r="G172" s="525">
        <f t="shared" si="160"/>
        <v>0</v>
      </c>
      <c r="H172" s="526">
        <f t="shared" si="160"/>
        <v>0</v>
      </c>
      <c r="I172" s="412"/>
      <c r="J172" s="413"/>
      <c r="K172" s="413"/>
      <c r="L172" s="413"/>
      <c r="M172" s="481"/>
      <c r="N172" s="412"/>
      <c r="O172" s="413"/>
      <c r="P172" s="413"/>
      <c r="Q172" s="413"/>
      <c r="R172" s="481"/>
      <c r="S172" s="485"/>
      <c r="T172" s="487"/>
      <c r="U172" s="487"/>
      <c r="V172" s="487"/>
      <c r="W172" s="605"/>
      <c r="X172" s="485"/>
      <c r="Y172" s="487"/>
      <c r="Z172" s="487"/>
      <c r="AA172" s="487"/>
      <c r="AB172" s="605"/>
      <c r="AC172" s="485"/>
      <c r="AD172" s="487"/>
      <c r="AE172" s="487"/>
      <c r="AF172" s="487"/>
      <c r="AG172" s="606"/>
      <c r="AH172" s="485"/>
      <c r="AI172" s="487"/>
      <c r="AJ172" s="487"/>
      <c r="AK172" s="487"/>
      <c r="AL172" s="605"/>
      <c r="AM172" s="485"/>
      <c r="AN172" s="487"/>
      <c r="AO172" s="487"/>
      <c r="AP172" s="487"/>
      <c r="AQ172" s="607"/>
      <c r="AR172" s="519"/>
    </row>
    <row r="173" spans="1:44" ht="17.25">
      <c r="A173" s="1651"/>
      <c r="B173" s="1647" t="s">
        <v>74</v>
      </c>
      <c r="C173" s="54" t="s">
        <v>43</v>
      </c>
      <c r="D173" s="603">
        <f t="shared" si="159"/>
        <v>104</v>
      </c>
      <c r="E173" s="1536">
        <f t="shared" si="159"/>
        <v>104</v>
      </c>
      <c r="F173" s="535">
        <f t="shared" si="161"/>
        <v>11510</v>
      </c>
      <c r="G173" s="535">
        <f t="shared" si="160"/>
        <v>6009</v>
      </c>
      <c r="H173" s="536">
        <f t="shared" si="160"/>
        <v>5501</v>
      </c>
      <c r="I173" s="353"/>
      <c r="J173" s="354"/>
      <c r="K173" s="354"/>
      <c r="L173" s="354"/>
      <c r="M173" s="355"/>
      <c r="N173" s="353"/>
      <c r="O173" s="354"/>
      <c r="P173" s="354"/>
      <c r="Q173" s="354"/>
      <c r="R173" s="490"/>
      <c r="S173" s="488">
        <v>1</v>
      </c>
      <c r="T173" s="489">
        <v>1</v>
      </c>
      <c r="U173" s="489">
        <v>39</v>
      </c>
      <c r="V173" s="489">
        <v>37</v>
      </c>
      <c r="W173" s="490">
        <v>2</v>
      </c>
      <c r="X173" s="488">
        <v>93</v>
      </c>
      <c r="Y173" s="489">
        <v>93</v>
      </c>
      <c r="Z173" s="489">
        <v>11050</v>
      </c>
      <c r="AA173" s="489">
        <v>5746</v>
      </c>
      <c r="AB173" s="490">
        <v>5304</v>
      </c>
      <c r="AC173" s="488"/>
      <c r="AD173" s="489"/>
      <c r="AE173" s="489"/>
      <c r="AF173" s="489"/>
      <c r="AG173" s="490"/>
      <c r="AH173" s="488">
        <v>9</v>
      </c>
      <c r="AI173" s="489">
        <v>9</v>
      </c>
      <c r="AJ173" s="489">
        <v>378</v>
      </c>
      <c r="AK173" s="489">
        <v>226</v>
      </c>
      <c r="AL173" s="490">
        <v>152</v>
      </c>
      <c r="AM173" s="488">
        <v>1</v>
      </c>
      <c r="AN173" s="489">
        <v>1</v>
      </c>
      <c r="AO173" s="489">
        <v>43</v>
      </c>
      <c r="AP173" s="489"/>
      <c r="AQ173" s="604">
        <v>43</v>
      </c>
      <c r="AR173" s="601"/>
    </row>
    <row r="174" spans="1:44" ht="17.25">
      <c r="A174" s="1651"/>
      <c r="B174" s="1646"/>
      <c r="C174" s="40" t="s">
        <v>44</v>
      </c>
      <c r="D174" s="532">
        <f t="shared" si="159"/>
        <v>103</v>
      </c>
      <c r="E174" s="1540">
        <f t="shared" si="159"/>
        <v>103</v>
      </c>
      <c r="F174" s="525">
        <f t="shared" si="161"/>
        <v>11471</v>
      </c>
      <c r="G174" s="525">
        <f t="shared" si="160"/>
        <v>5972</v>
      </c>
      <c r="H174" s="526">
        <f t="shared" si="160"/>
        <v>5499</v>
      </c>
      <c r="I174" s="412"/>
      <c r="J174" s="413"/>
      <c r="K174" s="413"/>
      <c r="L174" s="413"/>
      <c r="M174" s="481"/>
      <c r="N174" s="412"/>
      <c r="O174" s="413"/>
      <c r="P174" s="413"/>
      <c r="Q174" s="413"/>
      <c r="R174" s="605"/>
      <c r="S174" s="485"/>
      <c r="T174" s="487"/>
      <c r="U174" s="487"/>
      <c r="V174" s="487"/>
      <c r="W174" s="605"/>
      <c r="X174" s="485">
        <v>93</v>
      </c>
      <c r="Y174" s="487">
        <v>93</v>
      </c>
      <c r="Z174" s="487">
        <v>11050</v>
      </c>
      <c r="AA174" s="487">
        <v>5746</v>
      </c>
      <c r="AB174" s="605">
        <v>5304</v>
      </c>
      <c r="AC174" s="485"/>
      <c r="AD174" s="487"/>
      <c r="AE174" s="487"/>
      <c r="AF174" s="487"/>
      <c r="AG174" s="606"/>
      <c r="AH174" s="485">
        <v>9</v>
      </c>
      <c r="AI174" s="487">
        <v>9</v>
      </c>
      <c r="AJ174" s="487">
        <v>378</v>
      </c>
      <c r="AK174" s="487">
        <v>226</v>
      </c>
      <c r="AL174" s="605">
        <v>152</v>
      </c>
      <c r="AM174" s="485">
        <v>1</v>
      </c>
      <c r="AN174" s="487">
        <v>1</v>
      </c>
      <c r="AO174" s="487">
        <v>43</v>
      </c>
      <c r="AP174" s="487"/>
      <c r="AQ174" s="607">
        <v>43</v>
      </c>
      <c r="AR174" s="519"/>
    </row>
    <row r="175" spans="1:44" ht="17.25">
      <c r="A175" s="1651"/>
      <c r="B175" s="1648" t="s">
        <v>75</v>
      </c>
      <c r="C175" s="54" t="s">
        <v>43</v>
      </c>
      <c r="D175" s="1538">
        <f t="shared" si="159"/>
        <v>0</v>
      </c>
      <c r="E175" s="1539">
        <f t="shared" si="159"/>
        <v>0</v>
      </c>
      <c r="F175" s="259">
        <f t="shared" si="161"/>
        <v>0</v>
      </c>
      <c r="G175" s="259">
        <f t="shared" si="160"/>
        <v>0</v>
      </c>
      <c r="H175" s="258">
        <f t="shared" si="160"/>
        <v>0</v>
      </c>
      <c r="I175" s="243"/>
      <c r="J175" s="244"/>
      <c r="K175" s="244"/>
      <c r="L175" s="244"/>
      <c r="M175" s="245"/>
      <c r="N175" s="243"/>
      <c r="O175" s="244"/>
      <c r="P175" s="244"/>
      <c r="Q175" s="244"/>
      <c r="R175" s="245"/>
      <c r="S175" s="391"/>
      <c r="T175" s="390"/>
      <c r="U175" s="390"/>
      <c r="V175" s="390"/>
      <c r="W175" s="392"/>
      <c r="X175" s="391"/>
      <c r="Y175" s="390"/>
      <c r="Z175" s="390"/>
      <c r="AA175" s="390"/>
      <c r="AB175" s="392"/>
      <c r="AC175" s="391"/>
      <c r="AD175" s="390"/>
      <c r="AE175" s="390"/>
      <c r="AF175" s="390"/>
      <c r="AG175" s="392"/>
      <c r="AH175" s="391"/>
      <c r="AI175" s="390"/>
      <c r="AJ175" s="390"/>
      <c r="AK175" s="390"/>
      <c r="AL175" s="392"/>
      <c r="AM175" s="391"/>
      <c r="AN175" s="390"/>
      <c r="AO175" s="390"/>
      <c r="AP175" s="390"/>
      <c r="AQ175" s="393"/>
      <c r="AR175" s="370"/>
    </row>
    <row r="176" spans="1:44" ht="18" thickBot="1">
      <c r="A176" s="1652"/>
      <c r="B176" s="1649"/>
      <c r="C176" s="45" t="s">
        <v>44</v>
      </c>
      <c r="D176" s="612">
        <f t="shared" si="159"/>
        <v>0</v>
      </c>
      <c r="E176" s="1541">
        <f t="shared" si="159"/>
        <v>0</v>
      </c>
      <c r="F176" s="259">
        <f t="shared" si="161"/>
        <v>0</v>
      </c>
      <c r="G176" s="259">
        <f t="shared" si="160"/>
        <v>0</v>
      </c>
      <c r="H176" s="258">
        <f t="shared" si="160"/>
        <v>0</v>
      </c>
      <c r="I176" s="252"/>
      <c r="J176" s="253"/>
      <c r="K176" s="253"/>
      <c r="L176" s="253"/>
      <c r="M176" s="254"/>
      <c r="N176" s="252"/>
      <c r="O176" s="253"/>
      <c r="P176" s="253"/>
      <c r="Q176" s="253"/>
      <c r="R176" s="254"/>
      <c r="S176" s="252"/>
      <c r="T176" s="253"/>
      <c r="U176" s="253"/>
      <c r="V176" s="253"/>
      <c r="W176" s="254"/>
      <c r="X176" s="252"/>
      <c r="Y176" s="253"/>
      <c r="Z176" s="253"/>
      <c r="AA176" s="253"/>
      <c r="AB176" s="254"/>
      <c r="AC176" s="394"/>
      <c r="AD176" s="395"/>
      <c r="AE176" s="395"/>
      <c r="AF176" s="395"/>
      <c r="AG176" s="392"/>
      <c r="AH176" s="394"/>
      <c r="AI176" s="395"/>
      <c r="AJ176" s="395"/>
      <c r="AK176" s="395"/>
      <c r="AL176" s="396"/>
      <c r="AM176" s="252"/>
      <c r="AN176" s="253"/>
      <c r="AO176" s="253"/>
      <c r="AP176" s="253"/>
      <c r="AQ176" s="255"/>
      <c r="AR176" s="371"/>
    </row>
    <row r="177" spans="1:44" ht="17.25">
      <c r="A177" s="1650" t="s">
        <v>150</v>
      </c>
      <c r="B177" s="1645" t="s">
        <v>69</v>
      </c>
      <c r="C177" s="183" t="s">
        <v>43</v>
      </c>
      <c r="D177" s="234">
        <f t="shared" ref="D177:E179" si="162">SUM(I177,N177,S177,X177,AC177,AH177,AM177)</f>
        <v>529</v>
      </c>
      <c r="E177" s="323">
        <f t="shared" si="162"/>
        <v>519</v>
      </c>
      <c r="F177" s="323">
        <f>G177+H177</f>
        <v>65857</v>
      </c>
      <c r="G177" s="323">
        <f t="shared" ref="G177:H178" si="163">SUM(L177,Q177,V177,AA177,AF177,AK177,AP177)</f>
        <v>55415</v>
      </c>
      <c r="H177" s="235">
        <f t="shared" si="163"/>
        <v>10442</v>
      </c>
      <c r="I177" s="236">
        <f>SUM(I179,I181,I183,I185,I187,I189)</f>
        <v>388</v>
      </c>
      <c r="J177" s="237">
        <f>SUM(J179,J181,J183,J185,J187,J189)</f>
        <v>378</v>
      </c>
      <c r="K177" s="237">
        <f>L177+M177</f>
        <v>47528</v>
      </c>
      <c r="L177" s="237">
        <f t="shared" ref="L177:M178" si="164">SUM(L179,L181,L183,L185,L187,L189)</f>
        <v>37885</v>
      </c>
      <c r="M177" s="239">
        <f t="shared" si="164"/>
        <v>9643</v>
      </c>
      <c r="N177" s="236">
        <f>SUM(N179,N181,N183,N185,N187,N189)</f>
        <v>35</v>
      </c>
      <c r="O177" s="237">
        <f>SUM(O179,O181,O183,O185,O187,O189)</f>
        <v>35</v>
      </c>
      <c r="P177" s="237">
        <f>Q177+R177</f>
        <v>1402</v>
      </c>
      <c r="Q177" s="237">
        <f t="shared" ref="Q177:T178" si="165">SUM(Q179,Q181,Q183,Q185,Q187,Q189)</f>
        <v>1382</v>
      </c>
      <c r="R177" s="238">
        <f t="shared" si="165"/>
        <v>20</v>
      </c>
      <c r="S177" s="236">
        <f>SUM(S179,S181,S183,S185,S187,S189)</f>
        <v>0</v>
      </c>
      <c r="T177" s="237">
        <f>SUM(T179,T181,T183,T185,T187,T189)</f>
        <v>0</v>
      </c>
      <c r="U177" s="237">
        <f>V177+W177</f>
        <v>0</v>
      </c>
      <c r="V177" s="237">
        <f t="shared" ref="V177:Y178" si="166">SUM(V179,V181,V183,V185,V187,V189)</f>
        <v>0</v>
      </c>
      <c r="W177" s="239">
        <f t="shared" si="166"/>
        <v>0</v>
      </c>
      <c r="X177" s="236">
        <f t="shared" si="166"/>
        <v>12</v>
      </c>
      <c r="Y177" s="237">
        <f t="shared" si="166"/>
        <v>12</v>
      </c>
      <c r="Z177" s="237">
        <f>AA177+AB177</f>
        <v>1305</v>
      </c>
      <c r="AA177" s="237">
        <f t="shared" ref="AA177:AD178" si="167">SUM(AA179,AA181,AA183,AA185,AA187,AA189)</f>
        <v>1072</v>
      </c>
      <c r="AB177" s="238">
        <f t="shared" si="167"/>
        <v>233</v>
      </c>
      <c r="AC177" s="236">
        <f t="shared" si="167"/>
        <v>77</v>
      </c>
      <c r="AD177" s="237">
        <f t="shared" si="167"/>
        <v>77</v>
      </c>
      <c r="AE177" s="237">
        <f>AF177+AG177</f>
        <v>14617</v>
      </c>
      <c r="AF177" s="237">
        <f t="shared" ref="AF177:AI178" si="168">SUM(AF179,AF181,AF183,AF185,AF187,AF189)</f>
        <v>14617</v>
      </c>
      <c r="AG177" s="239">
        <f t="shared" si="168"/>
        <v>0</v>
      </c>
      <c r="AH177" s="236">
        <f t="shared" si="168"/>
        <v>10</v>
      </c>
      <c r="AI177" s="237">
        <f t="shared" si="168"/>
        <v>10</v>
      </c>
      <c r="AJ177" s="237">
        <f>AK177+AL177</f>
        <v>478</v>
      </c>
      <c r="AK177" s="237">
        <f t="shared" ref="AK177:AN178" si="169">SUM(AK179,AK181,AK183,AK185,AK187,AK189)</f>
        <v>260</v>
      </c>
      <c r="AL177" s="238">
        <f t="shared" si="169"/>
        <v>218</v>
      </c>
      <c r="AM177" s="236">
        <f t="shared" si="169"/>
        <v>7</v>
      </c>
      <c r="AN177" s="237">
        <f t="shared" si="169"/>
        <v>7</v>
      </c>
      <c r="AO177" s="237">
        <f>AP177+AQ177</f>
        <v>527</v>
      </c>
      <c r="AP177" s="237">
        <f t="shared" ref="AP177:AR178" si="170">SUM(AP179,AP181,AP183,AP185,AP187,AP189)</f>
        <v>199</v>
      </c>
      <c r="AQ177" s="239">
        <f t="shared" si="170"/>
        <v>328</v>
      </c>
      <c r="AR177" s="368">
        <f t="shared" si="170"/>
        <v>300</v>
      </c>
    </row>
    <row r="178" spans="1:44" ht="17.25">
      <c r="A178" s="1651"/>
      <c r="B178" s="1646"/>
      <c r="C178" s="40" t="s">
        <v>44</v>
      </c>
      <c r="D178" s="240">
        <f t="shared" si="162"/>
        <v>529</v>
      </c>
      <c r="E178" s="216">
        <f t="shared" si="162"/>
        <v>519</v>
      </c>
      <c r="F178" s="216">
        <f>G178+H178</f>
        <v>61357</v>
      </c>
      <c r="G178" s="216">
        <f t="shared" si="163"/>
        <v>52056</v>
      </c>
      <c r="H178" s="241">
        <f t="shared" si="163"/>
        <v>9301</v>
      </c>
      <c r="I178" s="212">
        <f>SUM(I180,I182,I184,I186,I188,I190)</f>
        <v>388</v>
      </c>
      <c r="J178" s="211">
        <f>SUM(J180,J182,J184,J186,J188,J190)</f>
        <v>378</v>
      </c>
      <c r="K178" s="211">
        <f>L178+M178</f>
        <v>43037</v>
      </c>
      <c r="L178" s="211">
        <f t="shared" si="164"/>
        <v>34530</v>
      </c>
      <c r="M178" s="213">
        <f t="shared" si="164"/>
        <v>8507</v>
      </c>
      <c r="N178" s="212">
        <f>SUM(N180,N182,N184,N186,N188,N190)</f>
        <v>35</v>
      </c>
      <c r="O178" s="211">
        <f>SUM(O180,O182,O184,O186,O188,O190)</f>
        <v>35</v>
      </c>
      <c r="P178" s="211">
        <f>Q178+R178</f>
        <v>1402</v>
      </c>
      <c r="Q178" s="211">
        <f t="shared" si="165"/>
        <v>1382</v>
      </c>
      <c r="R178" s="217">
        <f t="shared" si="165"/>
        <v>20</v>
      </c>
      <c r="S178" s="212">
        <f t="shared" si="165"/>
        <v>0</v>
      </c>
      <c r="T178" s="211">
        <f t="shared" si="165"/>
        <v>0</v>
      </c>
      <c r="U178" s="211">
        <f>V178+W178</f>
        <v>0</v>
      </c>
      <c r="V178" s="211">
        <f t="shared" si="166"/>
        <v>0</v>
      </c>
      <c r="W178" s="213">
        <f t="shared" si="166"/>
        <v>0</v>
      </c>
      <c r="X178" s="212">
        <f t="shared" si="166"/>
        <v>12</v>
      </c>
      <c r="Y178" s="211">
        <f t="shared" si="166"/>
        <v>12</v>
      </c>
      <c r="Z178" s="211">
        <f>AA178+AB178</f>
        <v>1296</v>
      </c>
      <c r="AA178" s="211">
        <f t="shared" si="167"/>
        <v>1068</v>
      </c>
      <c r="AB178" s="217">
        <f t="shared" si="167"/>
        <v>228</v>
      </c>
      <c r="AC178" s="212">
        <f t="shared" si="167"/>
        <v>77</v>
      </c>
      <c r="AD178" s="211">
        <f t="shared" si="167"/>
        <v>77</v>
      </c>
      <c r="AE178" s="211">
        <f>AF178+AG178</f>
        <v>14617</v>
      </c>
      <c r="AF178" s="211">
        <f t="shared" si="168"/>
        <v>14617</v>
      </c>
      <c r="AG178" s="213">
        <f t="shared" si="168"/>
        <v>0</v>
      </c>
      <c r="AH178" s="212">
        <f t="shared" si="168"/>
        <v>10</v>
      </c>
      <c r="AI178" s="211">
        <f t="shared" si="168"/>
        <v>10</v>
      </c>
      <c r="AJ178" s="211">
        <f>AK178+AL178</f>
        <v>478</v>
      </c>
      <c r="AK178" s="211">
        <f t="shared" si="169"/>
        <v>260</v>
      </c>
      <c r="AL178" s="217">
        <f t="shared" si="169"/>
        <v>218</v>
      </c>
      <c r="AM178" s="212">
        <f t="shared" si="169"/>
        <v>7</v>
      </c>
      <c r="AN178" s="211">
        <f t="shared" si="169"/>
        <v>7</v>
      </c>
      <c r="AO178" s="211">
        <f>AP178+AQ178</f>
        <v>527</v>
      </c>
      <c r="AP178" s="211">
        <f t="shared" si="170"/>
        <v>199</v>
      </c>
      <c r="AQ178" s="213">
        <f t="shared" si="170"/>
        <v>328</v>
      </c>
      <c r="AR178" s="369">
        <f t="shared" si="170"/>
        <v>300</v>
      </c>
    </row>
    <row r="179" spans="1:44" ht="17.25">
      <c r="A179" s="1651"/>
      <c r="B179" s="1647" t="s">
        <v>70</v>
      </c>
      <c r="C179" s="54" t="s">
        <v>43</v>
      </c>
      <c r="D179" s="603">
        <f t="shared" si="162"/>
        <v>484</v>
      </c>
      <c r="E179" s="1536">
        <f t="shared" si="162"/>
        <v>474</v>
      </c>
      <c r="F179" s="535">
        <f>G179+H179</f>
        <v>63586</v>
      </c>
      <c r="G179" s="535">
        <f t="shared" ref="G179:H190" si="171">SUM(L179+Q179+V179+AA179+AF179+AK179+AP179)</f>
        <v>53500</v>
      </c>
      <c r="H179" s="536">
        <f t="shared" si="171"/>
        <v>10086</v>
      </c>
      <c r="I179" s="990">
        <v>380</v>
      </c>
      <c r="J179" s="991">
        <v>370</v>
      </c>
      <c r="K179" s="991">
        <v>46731</v>
      </c>
      <c r="L179" s="991">
        <v>37384</v>
      </c>
      <c r="M179" s="992">
        <v>9347</v>
      </c>
      <c r="N179" s="990"/>
      <c r="O179" s="991"/>
      <c r="P179" s="991"/>
      <c r="Q179" s="991"/>
      <c r="R179" s="993"/>
      <c r="S179" s="990"/>
      <c r="T179" s="991"/>
      <c r="U179" s="991"/>
      <c r="V179" s="991"/>
      <c r="W179" s="992"/>
      <c r="X179" s="990">
        <v>12</v>
      </c>
      <c r="Y179" s="991">
        <v>12</v>
      </c>
      <c r="Z179" s="991">
        <v>1304</v>
      </c>
      <c r="AA179" s="991">
        <v>1072</v>
      </c>
      <c r="AB179" s="992">
        <v>233</v>
      </c>
      <c r="AC179" s="990">
        <v>77</v>
      </c>
      <c r="AD179" s="991">
        <v>77</v>
      </c>
      <c r="AE179" s="991">
        <v>14617</v>
      </c>
      <c r="AF179" s="991">
        <v>14617</v>
      </c>
      <c r="AG179" s="993"/>
      <c r="AH179" s="990">
        <v>8</v>
      </c>
      <c r="AI179" s="991">
        <v>8</v>
      </c>
      <c r="AJ179" s="991">
        <v>406</v>
      </c>
      <c r="AK179" s="991">
        <v>228</v>
      </c>
      <c r="AL179" s="992">
        <v>178</v>
      </c>
      <c r="AM179" s="990">
        <v>7</v>
      </c>
      <c r="AN179" s="991">
        <v>7</v>
      </c>
      <c r="AO179" s="991">
        <v>527</v>
      </c>
      <c r="AP179" s="991">
        <v>199</v>
      </c>
      <c r="AQ179" s="992">
        <v>328</v>
      </c>
      <c r="AR179" s="994">
        <v>300</v>
      </c>
    </row>
    <row r="180" spans="1:44" ht="17.25">
      <c r="A180" s="1651"/>
      <c r="B180" s="1646"/>
      <c r="C180" s="40" t="s">
        <v>44</v>
      </c>
      <c r="D180" s="532">
        <f t="shared" ref="D180:E190" si="172">SUM(I180,N180,S180,X180,AC180,AH180,AM180)</f>
        <v>484</v>
      </c>
      <c r="E180" s="1540">
        <f t="shared" si="172"/>
        <v>474</v>
      </c>
      <c r="F180" s="525">
        <f t="shared" ref="F180:F190" si="173">G180+H180</f>
        <v>59256</v>
      </c>
      <c r="G180" s="525">
        <f t="shared" si="171"/>
        <v>50251</v>
      </c>
      <c r="H180" s="526">
        <f t="shared" si="171"/>
        <v>9005</v>
      </c>
      <c r="I180" s="995">
        <v>380</v>
      </c>
      <c r="J180" s="996">
        <v>370</v>
      </c>
      <c r="K180" s="996">
        <v>42410</v>
      </c>
      <c r="L180" s="996">
        <v>34139</v>
      </c>
      <c r="M180" s="997">
        <v>8271</v>
      </c>
      <c r="N180" s="995"/>
      <c r="O180" s="996"/>
      <c r="P180" s="996"/>
      <c r="Q180" s="996"/>
      <c r="R180" s="998"/>
      <c r="S180" s="995"/>
      <c r="T180" s="996"/>
      <c r="U180" s="996"/>
      <c r="V180" s="996"/>
      <c r="W180" s="997"/>
      <c r="X180" s="995">
        <v>12</v>
      </c>
      <c r="Y180" s="996">
        <v>12</v>
      </c>
      <c r="Z180" s="996">
        <v>1295</v>
      </c>
      <c r="AA180" s="996">
        <v>1068</v>
      </c>
      <c r="AB180" s="997">
        <v>228</v>
      </c>
      <c r="AC180" s="995">
        <v>77</v>
      </c>
      <c r="AD180" s="996">
        <v>77</v>
      </c>
      <c r="AE180" s="996">
        <v>14617</v>
      </c>
      <c r="AF180" s="996">
        <v>14617</v>
      </c>
      <c r="AG180" s="998"/>
      <c r="AH180" s="995">
        <v>8</v>
      </c>
      <c r="AI180" s="996">
        <v>8</v>
      </c>
      <c r="AJ180" s="996">
        <v>406</v>
      </c>
      <c r="AK180" s="996">
        <v>228</v>
      </c>
      <c r="AL180" s="997">
        <v>178</v>
      </c>
      <c r="AM180" s="995">
        <v>7</v>
      </c>
      <c r="AN180" s="996">
        <v>7</v>
      </c>
      <c r="AO180" s="996">
        <v>527</v>
      </c>
      <c r="AP180" s="996">
        <v>199</v>
      </c>
      <c r="AQ180" s="997">
        <v>328</v>
      </c>
      <c r="AR180" s="999">
        <v>300</v>
      </c>
    </row>
    <row r="181" spans="1:44" ht="17.25">
      <c r="A181" s="1651"/>
      <c r="B181" s="1647" t="s">
        <v>71</v>
      </c>
      <c r="C181" s="54" t="s">
        <v>43</v>
      </c>
      <c r="D181" s="603">
        <f t="shared" si="172"/>
        <v>0</v>
      </c>
      <c r="E181" s="1536">
        <f t="shared" si="172"/>
        <v>0</v>
      </c>
      <c r="F181" s="535">
        <f t="shared" si="173"/>
        <v>0</v>
      </c>
      <c r="G181" s="535">
        <f t="shared" si="171"/>
        <v>0</v>
      </c>
      <c r="H181" s="536">
        <f t="shared" si="171"/>
        <v>0</v>
      </c>
      <c r="I181" s="990"/>
      <c r="J181" s="991"/>
      <c r="K181" s="991"/>
      <c r="L181" s="991"/>
      <c r="M181" s="992"/>
      <c r="N181" s="990"/>
      <c r="O181" s="991"/>
      <c r="P181" s="991"/>
      <c r="Q181" s="991"/>
      <c r="R181" s="993"/>
      <c r="S181" s="990"/>
      <c r="T181" s="991"/>
      <c r="U181" s="991"/>
      <c r="V181" s="991"/>
      <c r="W181" s="992"/>
      <c r="X181" s="990"/>
      <c r="Y181" s="991"/>
      <c r="Z181" s="991"/>
      <c r="AA181" s="991"/>
      <c r="AB181" s="992"/>
      <c r="AC181" s="990"/>
      <c r="AD181" s="991"/>
      <c r="AE181" s="991"/>
      <c r="AF181" s="991"/>
      <c r="AG181" s="993"/>
      <c r="AH181" s="990"/>
      <c r="AI181" s="991"/>
      <c r="AJ181" s="991"/>
      <c r="AK181" s="991"/>
      <c r="AL181" s="992"/>
      <c r="AM181" s="990"/>
      <c r="AN181" s="991"/>
      <c r="AO181" s="991"/>
      <c r="AP181" s="991"/>
      <c r="AQ181" s="992"/>
      <c r="AR181" s="994"/>
    </row>
    <row r="182" spans="1:44" ht="17.25">
      <c r="A182" s="1651"/>
      <c r="B182" s="1646"/>
      <c r="C182" s="40" t="s">
        <v>44</v>
      </c>
      <c r="D182" s="532">
        <f t="shared" si="172"/>
        <v>0</v>
      </c>
      <c r="E182" s="1540">
        <f t="shared" si="172"/>
        <v>0</v>
      </c>
      <c r="F182" s="525">
        <f t="shared" si="173"/>
        <v>0</v>
      </c>
      <c r="G182" s="525">
        <f t="shared" si="171"/>
        <v>0</v>
      </c>
      <c r="H182" s="526">
        <f t="shared" si="171"/>
        <v>0</v>
      </c>
      <c r="I182" s="995"/>
      <c r="J182" s="996"/>
      <c r="K182" s="996"/>
      <c r="L182" s="996"/>
      <c r="M182" s="997"/>
      <c r="N182" s="995"/>
      <c r="O182" s="996"/>
      <c r="P182" s="996"/>
      <c r="Q182" s="996"/>
      <c r="R182" s="998"/>
      <c r="S182" s="995"/>
      <c r="T182" s="996"/>
      <c r="U182" s="996"/>
      <c r="V182" s="996"/>
      <c r="W182" s="997"/>
      <c r="X182" s="995"/>
      <c r="Y182" s="996"/>
      <c r="Z182" s="996"/>
      <c r="AA182" s="996"/>
      <c r="AB182" s="997"/>
      <c r="AC182" s="995"/>
      <c r="AD182" s="996"/>
      <c r="AE182" s="996"/>
      <c r="AF182" s="996"/>
      <c r="AG182" s="998"/>
      <c r="AH182" s="995"/>
      <c r="AI182" s="996"/>
      <c r="AJ182" s="996"/>
      <c r="AK182" s="996"/>
      <c r="AL182" s="997"/>
      <c r="AM182" s="995"/>
      <c r="AN182" s="996"/>
      <c r="AO182" s="996"/>
      <c r="AP182" s="996"/>
      <c r="AQ182" s="997"/>
      <c r="AR182" s="999"/>
    </row>
    <row r="183" spans="1:44" ht="17.25">
      <c r="A183" s="1651"/>
      <c r="B183" s="1647" t="s">
        <v>72</v>
      </c>
      <c r="C183" s="608" t="s">
        <v>43</v>
      </c>
      <c r="D183" s="603">
        <f t="shared" si="172"/>
        <v>0</v>
      </c>
      <c r="E183" s="1536">
        <f t="shared" si="172"/>
        <v>0</v>
      </c>
      <c r="F183" s="535">
        <f t="shared" si="173"/>
        <v>0</v>
      </c>
      <c r="G183" s="535">
        <f t="shared" si="171"/>
        <v>0</v>
      </c>
      <c r="H183" s="536">
        <f t="shared" si="171"/>
        <v>0</v>
      </c>
      <c r="I183" s="990"/>
      <c r="J183" s="991"/>
      <c r="K183" s="991"/>
      <c r="L183" s="991"/>
      <c r="M183" s="992"/>
      <c r="N183" s="990"/>
      <c r="O183" s="991"/>
      <c r="P183" s="991"/>
      <c r="Q183" s="991"/>
      <c r="R183" s="993"/>
      <c r="S183" s="990"/>
      <c r="T183" s="991"/>
      <c r="U183" s="991"/>
      <c r="V183" s="991"/>
      <c r="W183" s="992"/>
      <c r="X183" s="990"/>
      <c r="Y183" s="991"/>
      <c r="Z183" s="991"/>
      <c r="AA183" s="991"/>
      <c r="AB183" s="992"/>
      <c r="AC183" s="990"/>
      <c r="AD183" s="991"/>
      <c r="AE183" s="991"/>
      <c r="AF183" s="991"/>
      <c r="AG183" s="993"/>
      <c r="AH183" s="990"/>
      <c r="AI183" s="991"/>
      <c r="AJ183" s="991"/>
      <c r="AK183" s="991"/>
      <c r="AL183" s="992"/>
      <c r="AM183" s="990"/>
      <c r="AN183" s="991"/>
      <c r="AO183" s="991"/>
      <c r="AP183" s="991"/>
      <c r="AQ183" s="992"/>
      <c r="AR183" s="994"/>
    </row>
    <row r="184" spans="1:44" ht="17.25">
      <c r="A184" s="1651"/>
      <c r="B184" s="1646"/>
      <c r="C184" s="188" t="s">
        <v>44</v>
      </c>
      <c r="D184" s="532">
        <f t="shared" si="172"/>
        <v>0</v>
      </c>
      <c r="E184" s="1540">
        <f t="shared" si="172"/>
        <v>0</v>
      </c>
      <c r="F184" s="525">
        <f t="shared" si="173"/>
        <v>0</v>
      </c>
      <c r="G184" s="525">
        <f t="shared" si="171"/>
        <v>0</v>
      </c>
      <c r="H184" s="526">
        <f t="shared" si="171"/>
        <v>0</v>
      </c>
      <c r="I184" s="995"/>
      <c r="J184" s="996"/>
      <c r="K184" s="996"/>
      <c r="L184" s="996"/>
      <c r="M184" s="997"/>
      <c r="N184" s="995"/>
      <c r="O184" s="996"/>
      <c r="P184" s="996"/>
      <c r="Q184" s="996"/>
      <c r="R184" s="998"/>
      <c r="S184" s="995"/>
      <c r="T184" s="996"/>
      <c r="U184" s="996"/>
      <c r="V184" s="996"/>
      <c r="W184" s="997"/>
      <c r="X184" s="995"/>
      <c r="Y184" s="996"/>
      <c r="Z184" s="996"/>
      <c r="AA184" s="996"/>
      <c r="AB184" s="997"/>
      <c r="AC184" s="995"/>
      <c r="AD184" s="996"/>
      <c r="AE184" s="996"/>
      <c r="AF184" s="996"/>
      <c r="AG184" s="998"/>
      <c r="AH184" s="995"/>
      <c r="AI184" s="996"/>
      <c r="AJ184" s="996"/>
      <c r="AK184" s="996"/>
      <c r="AL184" s="997"/>
      <c r="AM184" s="995"/>
      <c r="AN184" s="996"/>
      <c r="AO184" s="996"/>
      <c r="AP184" s="996"/>
      <c r="AQ184" s="997"/>
      <c r="AR184" s="999"/>
    </row>
    <row r="185" spans="1:44" ht="17.25">
      <c r="A185" s="1651"/>
      <c r="B185" s="1647" t="s">
        <v>73</v>
      </c>
      <c r="C185" s="54" t="s">
        <v>43</v>
      </c>
      <c r="D185" s="603">
        <f t="shared" si="172"/>
        <v>0</v>
      </c>
      <c r="E185" s="1536">
        <f t="shared" si="172"/>
        <v>0</v>
      </c>
      <c r="F185" s="535">
        <f t="shared" si="173"/>
        <v>0</v>
      </c>
      <c r="G185" s="535">
        <f t="shared" si="171"/>
        <v>0</v>
      </c>
      <c r="H185" s="536">
        <f t="shared" si="171"/>
        <v>0</v>
      </c>
      <c r="I185" s="990"/>
      <c r="J185" s="991"/>
      <c r="K185" s="991"/>
      <c r="L185" s="991"/>
      <c r="M185" s="992"/>
      <c r="N185" s="990"/>
      <c r="O185" s="991"/>
      <c r="P185" s="991"/>
      <c r="Q185" s="991"/>
      <c r="R185" s="993"/>
      <c r="S185" s="990"/>
      <c r="T185" s="991"/>
      <c r="U185" s="991"/>
      <c r="V185" s="991"/>
      <c r="W185" s="992"/>
      <c r="X185" s="990"/>
      <c r="Y185" s="991"/>
      <c r="Z185" s="991"/>
      <c r="AA185" s="991"/>
      <c r="AB185" s="992"/>
      <c r="AC185" s="990"/>
      <c r="AD185" s="991"/>
      <c r="AE185" s="991"/>
      <c r="AF185" s="991"/>
      <c r="AG185" s="993"/>
      <c r="AH185" s="990"/>
      <c r="AI185" s="991"/>
      <c r="AJ185" s="991"/>
      <c r="AK185" s="991"/>
      <c r="AL185" s="992"/>
      <c r="AM185" s="990"/>
      <c r="AN185" s="991"/>
      <c r="AO185" s="991"/>
      <c r="AP185" s="991"/>
      <c r="AQ185" s="992"/>
      <c r="AR185" s="994"/>
    </row>
    <row r="186" spans="1:44" ht="17.25">
      <c r="A186" s="1651"/>
      <c r="B186" s="1646"/>
      <c r="C186" s="40" t="s">
        <v>44</v>
      </c>
      <c r="D186" s="532">
        <f t="shared" si="172"/>
        <v>0</v>
      </c>
      <c r="E186" s="1540">
        <f t="shared" si="172"/>
        <v>0</v>
      </c>
      <c r="F186" s="525">
        <f t="shared" si="173"/>
        <v>0</v>
      </c>
      <c r="G186" s="525">
        <f t="shared" si="171"/>
        <v>0</v>
      </c>
      <c r="H186" s="526">
        <f t="shared" si="171"/>
        <v>0</v>
      </c>
      <c r="I186" s="995"/>
      <c r="J186" s="996"/>
      <c r="K186" s="996"/>
      <c r="L186" s="996"/>
      <c r="M186" s="997"/>
      <c r="N186" s="995"/>
      <c r="O186" s="996"/>
      <c r="P186" s="996"/>
      <c r="Q186" s="996"/>
      <c r="R186" s="998"/>
      <c r="S186" s="995"/>
      <c r="T186" s="996"/>
      <c r="U186" s="996"/>
      <c r="V186" s="996"/>
      <c r="W186" s="997"/>
      <c r="X186" s="995"/>
      <c r="Y186" s="996"/>
      <c r="Z186" s="996"/>
      <c r="AA186" s="996"/>
      <c r="AB186" s="997"/>
      <c r="AC186" s="995"/>
      <c r="AD186" s="996"/>
      <c r="AE186" s="996"/>
      <c r="AF186" s="996"/>
      <c r="AG186" s="998"/>
      <c r="AH186" s="995"/>
      <c r="AI186" s="996"/>
      <c r="AJ186" s="996"/>
      <c r="AK186" s="996"/>
      <c r="AL186" s="997"/>
      <c r="AM186" s="995"/>
      <c r="AN186" s="996"/>
      <c r="AO186" s="996"/>
      <c r="AP186" s="996"/>
      <c r="AQ186" s="997"/>
      <c r="AR186" s="999"/>
    </row>
    <row r="187" spans="1:44" ht="17.25">
      <c r="A187" s="1651"/>
      <c r="B187" s="1647" t="s">
        <v>74</v>
      </c>
      <c r="C187" s="54" t="s">
        <v>43</v>
      </c>
      <c r="D187" s="603">
        <f>SUM(I187,N187,S187,X187,AC187,AH187,AM187)</f>
        <v>43</v>
      </c>
      <c r="E187" s="1536">
        <f>SUM(J187,O187,T187,Y187,AD187,AI187,AN187)</f>
        <v>43</v>
      </c>
      <c r="F187" s="535">
        <f t="shared" si="173"/>
        <v>2199</v>
      </c>
      <c r="G187" s="535">
        <f t="shared" si="171"/>
        <v>1883</v>
      </c>
      <c r="H187" s="536">
        <f t="shared" si="171"/>
        <v>316</v>
      </c>
      <c r="I187" s="990">
        <v>8</v>
      </c>
      <c r="J187" s="991">
        <v>8</v>
      </c>
      <c r="K187" s="991">
        <v>797</v>
      </c>
      <c r="L187" s="991">
        <v>501</v>
      </c>
      <c r="M187" s="992">
        <v>296</v>
      </c>
      <c r="N187" s="990">
        <v>35</v>
      </c>
      <c r="O187" s="991">
        <v>35</v>
      </c>
      <c r="P187" s="991">
        <v>1402</v>
      </c>
      <c r="Q187" s="991">
        <v>1382</v>
      </c>
      <c r="R187" s="993">
        <v>20</v>
      </c>
      <c r="S187" s="990"/>
      <c r="T187" s="991"/>
      <c r="U187" s="991"/>
      <c r="V187" s="991"/>
      <c r="W187" s="992"/>
      <c r="X187" s="990"/>
      <c r="Y187" s="991"/>
      <c r="Z187" s="991"/>
      <c r="AA187" s="991"/>
      <c r="AB187" s="992"/>
      <c r="AC187" s="990"/>
      <c r="AD187" s="991"/>
      <c r="AE187" s="991"/>
      <c r="AF187" s="991"/>
      <c r="AG187" s="993"/>
      <c r="AH187" s="990"/>
      <c r="AI187" s="991"/>
      <c r="AJ187" s="991"/>
      <c r="AK187" s="991"/>
      <c r="AL187" s="992"/>
      <c r="AM187" s="990"/>
      <c r="AN187" s="991"/>
      <c r="AO187" s="991"/>
      <c r="AP187" s="991"/>
      <c r="AQ187" s="992"/>
      <c r="AR187" s="994"/>
    </row>
    <row r="188" spans="1:44" ht="17.25">
      <c r="A188" s="1651"/>
      <c r="B188" s="1646"/>
      <c r="C188" s="40" t="s">
        <v>44</v>
      </c>
      <c r="D188" s="532">
        <f t="shared" si="172"/>
        <v>43</v>
      </c>
      <c r="E188" s="1540">
        <f t="shared" si="172"/>
        <v>43</v>
      </c>
      <c r="F188" s="525">
        <f t="shared" si="173"/>
        <v>2029</v>
      </c>
      <c r="G188" s="525">
        <f t="shared" si="171"/>
        <v>1773</v>
      </c>
      <c r="H188" s="526">
        <f t="shared" si="171"/>
        <v>256</v>
      </c>
      <c r="I188" s="995">
        <v>8</v>
      </c>
      <c r="J188" s="996">
        <v>8</v>
      </c>
      <c r="K188" s="996">
        <v>627</v>
      </c>
      <c r="L188" s="996">
        <v>391</v>
      </c>
      <c r="M188" s="997">
        <v>236</v>
      </c>
      <c r="N188" s="995">
        <v>35</v>
      </c>
      <c r="O188" s="996">
        <v>35</v>
      </c>
      <c r="P188" s="996">
        <v>1402</v>
      </c>
      <c r="Q188" s="996">
        <v>1382</v>
      </c>
      <c r="R188" s="998">
        <v>20</v>
      </c>
      <c r="S188" s="995"/>
      <c r="T188" s="996"/>
      <c r="U188" s="996"/>
      <c r="V188" s="996"/>
      <c r="W188" s="997"/>
      <c r="X188" s="995"/>
      <c r="Y188" s="996"/>
      <c r="Z188" s="996"/>
      <c r="AA188" s="996"/>
      <c r="AB188" s="997"/>
      <c r="AC188" s="995"/>
      <c r="AD188" s="996"/>
      <c r="AE188" s="996"/>
      <c r="AF188" s="996"/>
      <c r="AG188" s="998"/>
      <c r="AH188" s="995"/>
      <c r="AI188" s="996"/>
      <c r="AJ188" s="996"/>
      <c r="AK188" s="996"/>
      <c r="AL188" s="997"/>
      <c r="AM188" s="995"/>
      <c r="AN188" s="996"/>
      <c r="AO188" s="996"/>
      <c r="AP188" s="996"/>
      <c r="AQ188" s="997"/>
      <c r="AR188" s="999"/>
    </row>
    <row r="189" spans="1:44" ht="17.25">
      <c r="A189" s="1651"/>
      <c r="B189" s="1648" t="s">
        <v>75</v>
      </c>
      <c r="C189" s="54" t="s">
        <v>43</v>
      </c>
      <c r="D189" s="1538">
        <f t="shared" si="172"/>
        <v>2</v>
      </c>
      <c r="E189" s="1539">
        <f t="shared" si="172"/>
        <v>2</v>
      </c>
      <c r="F189" s="259">
        <f t="shared" si="173"/>
        <v>72</v>
      </c>
      <c r="G189" s="259">
        <f t="shared" si="171"/>
        <v>32</v>
      </c>
      <c r="H189" s="258">
        <f t="shared" si="171"/>
        <v>40</v>
      </c>
      <c r="I189" s="1000"/>
      <c r="J189" s="1001"/>
      <c r="K189" s="1001"/>
      <c r="L189" s="1001"/>
      <c r="M189" s="1002"/>
      <c r="N189" s="1000"/>
      <c r="O189" s="1001"/>
      <c r="P189" s="1001"/>
      <c r="Q189" s="1001"/>
      <c r="R189" s="1003"/>
      <c r="S189" s="1000"/>
      <c r="T189" s="1001"/>
      <c r="U189" s="1001"/>
      <c r="V189" s="1001"/>
      <c r="W189" s="1002"/>
      <c r="X189" s="1000"/>
      <c r="Y189" s="1001"/>
      <c r="Z189" s="1001"/>
      <c r="AA189" s="1001"/>
      <c r="AB189" s="1002"/>
      <c r="AC189" s="1000"/>
      <c r="AD189" s="1001"/>
      <c r="AE189" s="1001"/>
      <c r="AF189" s="1001"/>
      <c r="AG189" s="1003"/>
      <c r="AH189" s="1000">
        <v>2</v>
      </c>
      <c r="AI189" s="1001">
        <v>2</v>
      </c>
      <c r="AJ189" s="1001">
        <v>72</v>
      </c>
      <c r="AK189" s="1001">
        <v>32</v>
      </c>
      <c r="AL189" s="1002">
        <v>40</v>
      </c>
      <c r="AM189" s="1000"/>
      <c r="AN189" s="1001"/>
      <c r="AO189" s="1001"/>
      <c r="AP189" s="1001"/>
      <c r="AQ189" s="1002"/>
      <c r="AR189" s="1004"/>
    </row>
    <row r="190" spans="1:44" ht="18" thickBot="1">
      <c r="A190" s="1652"/>
      <c r="B190" s="1649"/>
      <c r="C190" s="187" t="s">
        <v>44</v>
      </c>
      <c r="D190" s="612">
        <f t="shared" si="172"/>
        <v>2</v>
      </c>
      <c r="E190" s="1541">
        <f t="shared" si="172"/>
        <v>2</v>
      </c>
      <c r="F190" s="259">
        <f t="shared" si="173"/>
        <v>72</v>
      </c>
      <c r="G190" s="259">
        <f t="shared" si="171"/>
        <v>32</v>
      </c>
      <c r="H190" s="258">
        <f t="shared" si="171"/>
        <v>40</v>
      </c>
      <c r="I190" s="995"/>
      <c r="J190" s="996"/>
      <c r="K190" s="996"/>
      <c r="L190" s="996"/>
      <c r="M190" s="997"/>
      <c r="N190" s="995"/>
      <c r="O190" s="996"/>
      <c r="P190" s="996"/>
      <c r="Q190" s="996"/>
      <c r="R190" s="998"/>
      <c r="S190" s="995"/>
      <c r="T190" s="996"/>
      <c r="U190" s="996"/>
      <c r="V190" s="996"/>
      <c r="W190" s="997"/>
      <c r="X190" s="995"/>
      <c r="Y190" s="996"/>
      <c r="Z190" s="996"/>
      <c r="AA190" s="996"/>
      <c r="AB190" s="997"/>
      <c r="AC190" s="995"/>
      <c r="AD190" s="996"/>
      <c r="AE190" s="996"/>
      <c r="AF190" s="996"/>
      <c r="AG190" s="998"/>
      <c r="AH190" s="995">
        <v>2</v>
      </c>
      <c r="AI190" s="996">
        <v>2</v>
      </c>
      <c r="AJ190" s="996">
        <v>72</v>
      </c>
      <c r="AK190" s="996">
        <v>32</v>
      </c>
      <c r="AL190" s="997">
        <v>40</v>
      </c>
      <c r="AM190" s="995"/>
      <c r="AN190" s="996"/>
      <c r="AO190" s="996"/>
      <c r="AP190" s="996"/>
      <c r="AQ190" s="997"/>
      <c r="AR190" s="999"/>
    </row>
    <row r="191" spans="1:44" ht="17.25">
      <c r="A191" s="1650" t="s">
        <v>151</v>
      </c>
      <c r="B191" s="1645" t="s">
        <v>69</v>
      </c>
      <c r="C191" s="183" t="s">
        <v>43</v>
      </c>
      <c r="D191" s="234">
        <f>SUM(I191,N191,S191,X191,AC191,AH191,AM191)</f>
        <v>1122</v>
      </c>
      <c r="E191" s="323">
        <f>SUM(J191,O191,T191,Y191,AD191,AI191,AN191)</f>
        <v>842</v>
      </c>
      <c r="F191" s="323">
        <f>G191+H191</f>
        <v>45412</v>
      </c>
      <c r="G191" s="323">
        <f t="shared" ref="G191:H192" si="174">SUM(L191,Q191,V191,AA191,AF191,AK191,AP191)</f>
        <v>32998</v>
      </c>
      <c r="H191" s="235">
        <f t="shared" si="174"/>
        <v>12414</v>
      </c>
      <c r="I191" s="236">
        <f>SUM(I193,I195,I197,I199,I201,I203)</f>
        <v>147</v>
      </c>
      <c r="J191" s="237">
        <f>SUM(J193,J195,J197,J199,J201,J203)</f>
        <v>147</v>
      </c>
      <c r="K191" s="237">
        <f>L191+M191</f>
        <v>17602</v>
      </c>
      <c r="L191" s="237">
        <f t="shared" ref="L191:M192" si="175">SUM(L193,L195,L197,L199,L201,L203)</f>
        <v>12248</v>
      </c>
      <c r="M191" s="239">
        <f t="shared" si="175"/>
        <v>5354</v>
      </c>
      <c r="N191" s="236">
        <f>SUM(N193,N195,N197,N199,N201,N203)</f>
        <v>5</v>
      </c>
      <c r="O191" s="237">
        <f>SUM(O193,O195,O197,O199,O201,O203)</f>
        <v>5</v>
      </c>
      <c r="P191" s="237">
        <f>Q191+R191</f>
        <v>502</v>
      </c>
      <c r="Q191" s="237">
        <f t="shared" ref="Q191:T192" si="176">SUM(Q193,Q195,Q197,Q199,Q201,Q203)</f>
        <v>502</v>
      </c>
      <c r="R191" s="238">
        <f t="shared" si="176"/>
        <v>0</v>
      </c>
      <c r="S191" s="236">
        <f>SUM(S193,S195,S197,S199,S201,S203)</f>
        <v>123</v>
      </c>
      <c r="T191" s="237">
        <f>SUM(T193,T195,T197,T199,T201,T203)</f>
        <v>80</v>
      </c>
      <c r="U191" s="237">
        <f>V191+W191</f>
        <v>4281</v>
      </c>
      <c r="V191" s="237">
        <f t="shared" ref="V191:Y192" si="177">SUM(V193,V195,V197,V199,V201,V203)</f>
        <v>3268</v>
      </c>
      <c r="W191" s="239">
        <f t="shared" si="177"/>
        <v>1013</v>
      </c>
      <c r="X191" s="236">
        <f t="shared" si="177"/>
        <v>108</v>
      </c>
      <c r="Y191" s="237">
        <f t="shared" si="177"/>
        <v>95</v>
      </c>
      <c r="Z191" s="237">
        <f>AA191+AB191</f>
        <v>9329</v>
      </c>
      <c r="AA191" s="237">
        <f t="shared" ref="AA191:AD192" si="178">SUM(AA193,AA195,AA197,AA199,AA201,AA203)</f>
        <v>5045</v>
      </c>
      <c r="AB191" s="238">
        <f t="shared" si="178"/>
        <v>4284</v>
      </c>
      <c r="AC191" s="236">
        <f t="shared" si="178"/>
        <v>660</v>
      </c>
      <c r="AD191" s="237">
        <f t="shared" si="178"/>
        <v>445</v>
      </c>
      <c r="AE191" s="237">
        <f>AF191+AG191</f>
        <v>10825</v>
      </c>
      <c r="AF191" s="237">
        <f t="shared" ref="AF191:AI192" si="179">SUM(AF193,AF195,AF197,AF199,AF201,AF203)</f>
        <v>10825</v>
      </c>
      <c r="AG191" s="239">
        <f t="shared" si="179"/>
        <v>0</v>
      </c>
      <c r="AH191" s="236">
        <f t="shared" si="179"/>
        <v>18</v>
      </c>
      <c r="AI191" s="237">
        <f t="shared" si="179"/>
        <v>16</v>
      </c>
      <c r="AJ191" s="237">
        <f>AK191+AL191</f>
        <v>915</v>
      </c>
      <c r="AK191" s="237">
        <f t="shared" ref="AK191:AN192" si="180">SUM(AK193,AK195,AK197,AK199,AK201,AK203)</f>
        <v>567</v>
      </c>
      <c r="AL191" s="238">
        <f t="shared" si="180"/>
        <v>348</v>
      </c>
      <c r="AM191" s="236">
        <f t="shared" si="180"/>
        <v>61</v>
      </c>
      <c r="AN191" s="237">
        <f t="shared" si="180"/>
        <v>54</v>
      </c>
      <c r="AO191" s="237">
        <f>AP191+AQ191</f>
        <v>1958</v>
      </c>
      <c r="AP191" s="237">
        <f t="shared" ref="AP191:AR192" si="181">SUM(AP193,AP195,AP197,AP199,AP201,AP203)</f>
        <v>543</v>
      </c>
      <c r="AQ191" s="239">
        <f t="shared" si="181"/>
        <v>1415</v>
      </c>
      <c r="AR191" s="368">
        <f t="shared" si="181"/>
        <v>1110</v>
      </c>
    </row>
    <row r="192" spans="1:44" ht="17.25">
      <c r="A192" s="1651"/>
      <c r="B192" s="1646"/>
      <c r="C192" s="40" t="s">
        <v>44</v>
      </c>
      <c r="D192" s="240">
        <f>SUM(I192,N192,S192,X192,AC192,AH192,AM192)</f>
        <v>810</v>
      </c>
      <c r="E192" s="216">
        <f>SUM(J192,O192,T192,Y192,AD192,AI192,AN192)</f>
        <v>693</v>
      </c>
      <c r="F192" s="216">
        <f>G192+H192</f>
        <v>35947</v>
      </c>
      <c r="G192" s="216">
        <f t="shared" si="174"/>
        <v>25405</v>
      </c>
      <c r="H192" s="241">
        <f t="shared" si="174"/>
        <v>10542</v>
      </c>
      <c r="I192" s="212">
        <f>SUM(I194,I196,I198,I200,I202,I204)</f>
        <v>147</v>
      </c>
      <c r="J192" s="211">
        <f>SUM(J194,J196,J198,J200,J202,J204)</f>
        <v>147</v>
      </c>
      <c r="K192" s="211">
        <f>L192+M192</f>
        <v>15172</v>
      </c>
      <c r="L192" s="211">
        <f t="shared" si="175"/>
        <v>10805</v>
      </c>
      <c r="M192" s="213">
        <f t="shared" si="175"/>
        <v>4367</v>
      </c>
      <c r="N192" s="212">
        <f>SUM(N194,N196,N198,N200,N202,N204)</f>
        <v>5</v>
      </c>
      <c r="O192" s="211">
        <f>SUM(O194,O196,O198,O200,O202,O204)</f>
        <v>5</v>
      </c>
      <c r="P192" s="211">
        <f>Q192+R192</f>
        <v>502</v>
      </c>
      <c r="Q192" s="211">
        <f t="shared" si="176"/>
        <v>502</v>
      </c>
      <c r="R192" s="217">
        <f t="shared" si="176"/>
        <v>0</v>
      </c>
      <c r="S192" s="212">
        <f t="shared" si="176"/>
        <v>47</v>
      </c>
      <c r="T192" s="211">
        <f t="shared" si="176"/>
        <v>47</v>
      </c>
      <c r="U192" s="211">
        <f>V192+W192</f>
        <v>1983</v>
      </c>
      <c r="V192" s="211">
        <f t="shared" si="177"/>
        <v>1277</v>
      </c>
      <c r="W192" s="213">
        <f t="shared" si="177"/>
        <v>706</v>
      </c>
      <c r="X192" s="212">
        <f t="shared" si="177"/>
        <v>108</v>
      </c>
      <c r="Y192" s="211">
        <f t="shared" si="177"/>
        <v>95</v>
      </c>
      <c r="Z192" s="211">
        <f>AA192+AB192</f>
        <v>8499</v>
      </c>
      <c r="AA192" s="211">
        <f t="shared" si="178"/>
        <v>4620</v>
      </c>
      <c r="AB192" s="217">
        <f t="shared" si="178"/>
        <v>3879</v>
      </c>
      <c r="AC192" s="212">
        <f t="shared" si="178"/>
        <v>425</v>
      </c>
      <c r="AD192" s="211">
        <f t="shared" si="178"/>
        <v>329</v>
      </c>
      <c r="AE192" s="211">
        <f>AF192+AG192</f>
        <v>7232</v>
      </c>
      <c r="AF192" s="211">
        <f t="shared" si="179"/>
        <v>7232</v>
      </c>
      <c r="AG192" s="213">
        <f t="shared" si="179"/>
        <v>0</v>
      </c>
      <c r="AH192" s="212">
        <f t="shared" si="179"/>
        <v>18</v>
      </c>
      <c r="AI192" s="211">
        <f t="shared" si="179"/>
        <v>16</v>
      </c>
      <c r="AJ192" s="211">
        <f>AK192+AL192</f>
        <v>738</v>
      </c>
      <c r="AK192" s="211">
        <f t="shared" si="180"/>
        <v>452</v>
      </c>
      <c r="AL192" s="217">
        <f t="shared" si="180"/>
        <v>286</v>
      </c>
      <c r="AM192" s="212">
        <f t="shared" si="180"/>
        <v>60</v>
      </c>
      <c r="AN192" s="211">
        <f t="shared" si="180"/>
        <v>54</v>
      </c>
      <c r="AO192" s="211">
        <f>AP192+AQ192</f>
        <v>1821</v>
      </c>
      <c r="AP192" s="211">
        <f t="shared" si="181"/>
        <v>517</v>
      </c>
      <c r="AQ192" s="213">
        <f t="shared" si="181"/>
        <v>1304</v>
      </c>
      <c r="AR192" s="369">
        <f t="shared" si="181"/>
        <v>817</v>
      </c>
    </row>
    <row r="193" spans="1:44" ht="17.25">
      <c r="A193" s="1651"/>
      <c r="B193" s="1647" t="s">
        <v>70</v>
      </c>
      <c r="C193" s="54" t="s">
        <v>43</v>
      </c>
      <c r="D193" s="603">
        <f t="shared" ref="D193:E204" si="182">SUM(I193,N193,S193,X193,AC193,AH193,AM193)</f>
        <v>318</v>
      </c>
      <c r="E193" s="1536">
        <f t="shared" si="182"/>
        <v>298</v>
      </c>
      <c r="F193" s="535">
        <f>G193+H193</f>
        <v>30341</v>
      </c>
      <c r="G193" s="535">
        <f t="shared" ref="G193:H204" si="183">SUM(L193+Q193+V193+AA193+AF193+AK193+AP193)</f>
        <v>19360</v>
      </c>
      <c r="H193" s="536">
        <f t="shared" si="183"/>
        <v>10981</v>
      </c>
      <c r="I193" s="488">
        <v>94</v>
      </c>
      <c r="J193" s="489">
        <v>94</v>
      </c>
      <c r="K193" s="489">
        <v>13363</v>
      </c>
      <c r="L193" s="489">
        <v>8400</v>
      </c>
      <c r="M193" s="490">
        <v>4963</v>
      </c>
      <c r="N193" s="488"/>
      <c r="O193" s="489"/>
      <c r="P193" s="489"/>
      <c r="Q193" s="489"/>
      <c r="R193" s="490"/>
      <c r="S193" s="488">
        <v>26</v>
      </c>
      <c r="T193" s="489">
        <v>26</v>
      </c>
      <c r="U193" s="489">
        <v>1981</v>
      </c>
      <c r="V193" s="489">
        <v>1526</v>
      </c>
      <c r="W193" s="489">
        <v>455</v>
      </c>
      <c r="X193" s="488">
        <v>103</v>
      </c>
      <c r="Y193" s="489">
        <v>90</v>
      </c>
      <c r="Z193" s="489">
        <v>9294</v>
      </c>
      <c r="AA193" s="489">
        <v>5045</v>
      </c>
      <c r="AB193" s="490">
        <v>4249</v>
      </c>
      <c r="AC193" s="488">
        <v>20</v>
      </c>
      <c r="AD193" s="489">
        <v>20</v>
      </c>
      <c r="AE193" s="489">
        <v>3279</v>
      </c>
      <c r="AF193" s="489">
        <v>3279</v>
      </c>
      <c r="AG193" s="490"/>
      <c r="AH193" s="488">
        <v>18</v>
      </c>
      <c r="AI193" s="489">
        <v>16</v>
      </c>
      <c r="AJ193" s="610">
        <v>915</v>
      </c>
      <c r="AK193" s="489">
        <v>567</v>
      </c>
      <c r="AL193" s="490">
        <v>348</v>
      </c>
      <c r="AM193" s="488">
        <v>57</v>
      </c>
      <c r="AN193" s="489">
        <v>52</v>
      </c>
      <c r="AO193" s="489">
        <v>1509</v>
      </c>
      <c r="AP193" s="489">
        <v>543</v>
      </c>
      <c r="AQ193" s="490">
        <v>966</v>
      </c>
      <c r="AR193" s="601">
        <v>293</v>
      </c>
    </row>
    <row r="194" spans="1:44" ht="17.25">
      <c r="A194" s="1651"/>
      <c r="B194" s="1646"/>
      <c r="C194" s="40" t="s">
        <v>44</v>
      </c>
      <c r="D194" s="532">
        <f t="shared" si="182"/>
        <v>310</v>
      </c>
      <c r="E194" s="1540">
        <f t="shared" si="182"/>
        <v>291</v>
      </c>
      <c r="F194" s="525">
        <f t="shared" ref="F194:F204" si="184">G194+H194</f>
        <v>25806</v>
      </c>
      <c r="G194" s="525">
        <f t="shared" si="183"/>
        <v>16547</v>
      </c>
      <c r="H194" s="526">
        <f t="shared" si="183"/>
        <v>9259</v>
      </c>
      <c r="I194" s="485">
        <v>94</v>
      </c>
      <c r="J194" s="487">
        <v>94</v>
      </c>
      <c r="K194" s="487">
        <v>10933</v>
      </c>
      <c r="L194" s="487">
        <v>6957</v>
      </c>
      <c r="M194" s="605">
        <v>3976</v>
      </c>
      <c r="N194" s="485"/>
      <c r="O194" s="487"/>
      <c r="P194" s="487"/>
      <c r="Q194" s="487"/>
      <c r="R194" s="605"/>
      <c r="S194" s="485">
        <v>20</v>
      </c>
      <c r="T194" s="487">
        <v>20</v>
      </c>
      <c r="U194" s="487">
        <v>992</v>
      </c>
      <c r="V194" s="487">
        <v>764</v>
      </c>
      <c r="W194" s="487">
        <v>228</v>
      </c>
      <c r="X194" s="485">
        <v>103</v>
      </c>
      <c r="Y194" s="487">
        <v>90</v>
      </c>
      <c r="Z194" s="487">
        <v>8464</v>
      </c>
      <c r="AA194" s="487">
        <v>4620</v>
      </c>
      <c r="AB194" s="605">
        <v>3844</v>
      </c>
      <c r="AC194" s="485">
        <v>19</v>
      </c>
      <c r="AD194" s="487">
        <v>19</v>
      </c>
      <c r="AE194" s="487">
        <v>3237</v>
      </c>
      <c r="AF194" s="487">
        <v>3237</v>
      </c>
      <c r="AG194" s="605"/>
      <c r="AH194" s="485">
        <v>18</v>
      </c>
      <c r="AI194" s="487">
        <v>16</v>
      </c>
      <c r="AJ194" s="487">
        <v>738</v>
      </c>
      <c r="AK194" s="487">
        <v>452</v>
      </c>
      <c r="AL194" s="605">
        <v>286</v>
      </c>
      <c r="AM194" s="485">
        <v>56</v>
      </c>
      <c r="AN194" s="487">
        <v>52</v>
      </c>
      <c r="AO194" s="487">
        <v>1442</v>
      </c>
      <c r="AP194" s="487">
        <v>517</v>
      </c>
      <c r="AQ194" s="605">
        <v>925</v>
      </c>
      <c r="AR194" s="519"/>
    </row>
    <row r="195" spans="1:44" ht="17.25">
      <c r="A195" s="1651"/>
      <c r="B195" s="1647" t="s">
        <v>71</v>
      </c>
      <c r="C195" s="54" t="s">
        <v>43</v>
      </c>
      <c r="D195" s="603">
        <f t="shared" si="182"/>
        <v>631</v>
      </c>
      <c r="E195" s="1536">
        <f t="shared" si="182"/>
        <v>416</v>
      </c>
      <c r="F195" s="535">
        <f t="shared" si="184"/>
        <v>4561</v>
      </c>
      <c r="G195" s="535">
        <f t="shared" si="183"/>
        <v>4526</v>
      </c>
      <c r="H195" s="536">
        <f t="shared" si="183"/>
        <v>35</v>
      </c>
      <c r="I195" s="488"/>
      <c r="J195" s="489"/>
      <c r="K195" s="489"/>
      <c r="L195" s="489"/>
      <c r="M195" s="490"/>
      <c r="N195" s="488"/>
      <c r="O195" s="489"/>
      <c r="P195" s="489"/>
      <c r="Q195" s="489"/>
      <c r="R195" s="490"/>
      <c r="S195" s="488"/>
      <c r="T195" s="489"/>
      <c r="U195" s="489"/>
      <c r="V195" s="489"/>
      <c r="W195" s="489"/>
      <c r="X195" s="488">
        <v>5</v>
      </c>
      <c r="Y195" s="489">
        <v>5</v>
      </c>
      <c r="Z195" s="489">
        <v>35</v>
      </c>
      <c r="AA195" s="611"/>
      <c r="AB195" s="611">
        <v>35</v>
      </c>
      <c r="AC195" s="488">
        <v>626</v>
      </c>
      <c r="AD195" s="489">
        <v>411</v>
      </c>
      <c r="AE195" s="489">
        <v>4526</v>
      </c>
      <c r="AF195" s="489">
        <v>4526</v>
      </c>
      <c r="AG195" s="490"/>
      <c r="AH195" s="488"/>
      <c r="AI195" s="489"/>
      <c r="AJ195" s="489"/>
      <c r="AK195" s="489"/>
      <c r="AL195" s="490"/>
      <c r="AM195" s="488"/>
      <c r="AN195" s="489"/>
      <c r="AO195" s="489"/>
      <c r="AP195" s="489"/>
      <c r="AQ195" s="490"/>
      <c r="AR195" s="601">
        <v>711</v>
      </c>
    </row>
    <row r="196" spans="1:44" ht="17.25">
      <c r="A196" s="1651"/>
      <c r="B196" s="1646"/>
      <c r="C196" s="40" t="s">
        <v>44</v>
      </c>
      <c r="D196" s="612">
        <f t="shared" si="182"/>
        <v>405</v>
      </c>
      <c r="E196" s="1541">
        <f t="shared" si="182"/>
        <v>309</v>
      </c>
      <c r="F196" s="534">
        <f t="shared" si="184"/>
        <v>2691</v>
      </c>
      <c r="G196" s="534">
        <f t="shared" si="183"/>
        <v>2656</v>
      </c>
      <c r="H196" s="533">
        <f t="shared" si="183"/>
        <v>35</v>
      </c>
      <c r="I196" s="397"/>
      <c r="J196" s="398"/>
      <c r="K196" s="398"/>
      <c r="L196" s="398"/>
      <c r="M196" s="399"/>
      <c r="N196" s="397"/>
      <c r="O196" s="398"/>
      <c r="P196" s="398"/>
      <c r="Q196" s="398"/>
      <c r="R196" s="399"/>
      <c r="S196" s="397"/>
      <c r="T196" s="398"/>
      <c r="U196" s="398"/>
      <c r="V196" s="398"/>
      <c r="W196" s="398"/>
      <c r="X196" s="397">
        <v>5</v>
      </c>
      <c r="Y196" s="398">
        <v>5</v>
      </c>
      <c r="Z196" s="398">
        <v>35</v>
      </c>
      <c r="AA196" s="484"/>
      <c r="AB196" s="484">
        <v>35</v>
      </c>
      <c r="AC196" s="397">
        <v>400</v>
      </c>
      <c r="AD196" s="398">
        <v>304</v>
      </c>
      <c r="AE196" s="398">
        <v>2656</v>
      </c>
      <c r="AF196" s="398">
        <v>2656</v>
      </c>
      <c r="AG196" s="484"/>
      <c r="AH196" s="397"/>
      <c r="AI196" s="398"/>
      <c r="AJ196" s="398"/>
      <c r="AK196" s="398"/>
      <c r="AL196" s="399"/>
      <c r="AM196" s="397"/>
      <c r="AN196" s="398"/>
      <c r="AO196" s="398"/>
      <c r="AP196" s="398"/>
      <c r="AQ196" s="399"/>
      <c r="AR196" s="371">
        <v>711</v>
      </c>
    </row>
    <row r="197" spans="1:44" ht="17.25">
      <c r="A197" s="1651"/>
      <c r="B197" s="1647" t="s">
        <v>72</v>
      </c>
      <c r="C197" s="54" t="s">
        <v>43</v>
      </c>
      <c r="D197" s="603">
        <f t="shared" si="182"/>
        <v>0</v>
      </c>
      <c r="E197" s="1536">
        <f t="shared" si="182"/>
        <v>0</v>
      </c>
      <c r="F197" s="535">
        <f t="shared" si="184"/>
        <v>0</v>
      </c>
      <c r="G197" s="535">
        <f t="shared" si="183"/>
        <v>0</v>
      </c>
      <c r="H197" s="536">
        <f t="shared" si="183"/>
        <v>0</v>
      </c>
      <c r="I197" s="488"/>
      <c r="J197" s="489"/>
      <c r="K197" s="489"/>
      <c r="L197" s="489"/>
      <c r="M197" s="490"/>
      <c r="N197" s="488"/>
      <c r="O197" s="489"/>
      <c r="P197" s="489"/>
      <c r="Q197" s="489"/>
      <c r="R197" s="490"/>
      <c r="S197" s="488"/>
      <c r="T197" s="489"/>
      <c r="U197" s="489"/>
      <c r="V197" s="489"/>
      <c r="W197" s="489"/>
      <c r="X197" s="488"/>
      <c r="Y197" s="489"/>
      <c r="Z197" s="489"/>
      <c r="AA197" s="611"/>
      <c r="AB197" s="611"/>
      <c r="AC197" s="488"/>
      <c r="AD197" s="489"/>
      <c r="AE197" s="489"/>
      <c r="AF197" s="489"/>
      <c r="AG197" s="611"/>
      <c r="AH197" s="488"/>
      <c r="AI197" s="489"/>
      <c r="AJ197" s="489"/>
      <c r="AK197" s="489"/>
      <c r="AL197" s="490"/>
      <c r="AM197" s="488"/>
      <c r="AN197" s="489"/>
      <c r="AO197" s="489"/>
      <c r="AP197" s="489"/>
      <c r="AQ197" s="490"/>
      <c r="AR197" s="601"/>
    </row>
    <row r="198" spans="1:44" ht="17.25">
      <c r="A198" s="1651"/>
      <c r="B198" s="1646"/>
      <c r="C198" s="40" t="s">
        <v>44</v>
      </c>
      <c r="D198" s="532">
        <f t="shared" si="182"/>
        <v>0</v>
      </c>
      <c r="E198" s="1540">
        <f t="shared" si="182"/>
        <v>0</v>
      </c>
      <c r="F198" s="525">
        <f t="shared" si="184"/>
        <v>0</v>
      </c>
      <c r="G198" s="525">
        <f t="shared" si="183"/>
        <v>0</v>
      </c>
      <c r="H198" s="526">
        <f t="shared" si="183"/>
        <v>0</v>
      </c>
      <c r="I198" s="485"/>
      <c r="J198" s="487"/>
      <c r="K198" s="487"/>
      <c r="L198" s="487"/>
      <c r="M198" s="605"/>
      <c r="N198" s="485"/>
      <c r="O198" s="487"/>
      <c r="P198" s="487"/>
      <c r="Q198" s="487"/>
      <c r="R198" s="605"/>
      <c r="S198" s="485"/>
      <c r="T198" s="487"/>
      <c r="U198" s="487"/>
      <c r="V198" s="487"/>
      <c r="W198" s="487"/>
      <c r="X198" s="485"/>
      <c r="Y198" s="487"/>
      <c r="Z198" s="487"/>
      <c r="AA198" s="486"/>
      <c r="AB198" s="486"/>
      <c r="AC198" s="485"/>
      <c r="AD198" s="487"/>
      <c r="AE198" s="487"/>
      <c r="AF198" s="487"/>
      <c r="AG198" s="486"/>
      <c r="AH198" s="485"/>
      <c r="AI198" s="487"/>
      <c r="AJ198" s="487"/>
      <c r="AK198" s="487"/>
      <c r="AL198" s="605"/>
      <c r="AM198" s="485"/>
      <c r="AN198" s="487"/>
      <c r="AO198" s="487"/>
      <c r="AP198" s="487"/>
      <c r="AQ198" s="605"/>
      <c r="AR198" s="519"/>
    </row>
    <row r="199" spans="1:44" ht="17.25">
      <c r="A199" s="1651"/>
      <c r="B199" s="1647" t="s">
        <v>73</v>
      </c>
      <c r="C199" s="54" t="s">
        <v>43</v>
      </c>
      <c r="D199" s="1538">
        <f t="shared" si="182"/>
        <v>40</v>
      </c>
      <c r="E199" s="1539">
        <f t="shared" si="182"/>
        <v>38</v>
      </c>
      <c r="F199" s="259">
        <f t="shared" si="184"/>
        <v>4129</v>
      </c>
      <c r="G199" s="259">
        <f t="shared" si="183"/>
        <v>3680</v>
      </c>
      <c r="H199" s="258">
        <f t="shared" si="183"/>
        <v>449</v>
      </c>
      <c r="I199" s="391">
        <v>36</v>
      </c>
      <c r="J199" s="390">
        <v>36</v>
      </c>
      <c r="K199" s="390">
        <v>3680</v>
      </c>
      <c r="L199" s="390">
        <v>3680</v>
      </c>
      <c r="M199" s="392"/>
      <c r="N199" s="391"/>
      <c r="O199" s="390"/>
      <c r="P199" s="390"/>
      <c r="Q199" s="390"/>
      <c r="R199" s="392"/>
      <c r="S199" s="391"/>
      <c r="T199" s="390"/>
      <c r="U199" s="390"/>
      <c r="V199" s="390"/>
      <c r="W199" s="392"/>
      <c r="X199" s="391"/>
      <c r="Y199" s="390"/>
      <c r="Z199" s="390"/>
      <c r="AA199" s="609"/>
      <c r="AB199" s="609"/>
      <c r="AC199" s="391"/>
      <c r="AD199" s="390"/>
      <c r="AE199" s="390"/>
      <c r="AF199" s="390"/>
      <c r="AG199" s="609"/>
      <c r="AH199" s="391"/>
      <c r="AI199" s="390"/>
      <c r="AJ199" s="390"/>
      <c r="AK199" s="390"/>
      <c r="AL199" s="392"/>
      <c r="AM199" s="391">
        <v>4</v>
      </c>
      <c r="AN199" s="390">
        <v>2</v>
      </c>
      <c r="AO199" s="390">
        <v>449</v>
      </c>
      <c r="AP199" s="390"/>
      <c r="AQ199" s="392">
        <v>449</v>
      </c>
      <c r="AR199" s="370"/>
    </row>
    <row r="200" spans="1:44" ht="17.25">
      <c r="A200" s="1651"/>
      <c r="B200" s="1646"/>
      <c r="C200" s="40" t="s">
        <v>44</v>
      </c>
      <c r="D200" s="612">
        <f t="shared" si="182"/>
        <v>40</v>
      </c>
      <c r="E200" s="1541">
        <f t="shared" si="182"/>
        <v>38</v>
      </c>
      <c r="F200" s="534">
        <f t="shared" si="184"/>
        <v>4059</v>
      </c>
      <c r="G200" s="534">
        <f t="shared" si="183"/>
        <v>3680</v>
      </c>
      <c r="H200" s="533">
        <f t="shared" si="183"/>
        <v>379</v>
      </c>
      <c r="I200" s="397">
        <v>36</v>
      </c>
      <c r="J200" s="398">
        <v>36</v>
      </c>
      <c r="K200" s="398">
        <v>3680</v>
      </c>
      <c r="L200" s="398">
        <v>3680</v>
      </c>
      <c r="M200" s="399"/>
      <c r="N200" s="397"/>
      <c r="O200" s="398"/>
      <c r="P200" s="398"/>
      <c r="Q200" s="398"/>
      <c r="R200" s="399"/>
      <c r="S200" s="397"/>
      <c r="T200" s="398"/>
      <c r="U200" s="398"/>
      <c r="V200" s="398"/>
      <c r="W200" s="399"/>
      <c r="X200" s="397"/>
      <c r="Y200" s="398"/>
      <c r="Z200" s="398"/>
      <c r="AA200" s="484"/>
      <c r="AB200" s="484"/>
      <c r="AC200" s="397"/>
      <c r="AD200" s="398"/>
      <c r="AE200" s="398"/>
      <c r="AF200" s="398"/>
      <c r="AG200" s="484"/>
      <c r="AH200" s="397"/>
      <c r="AI200" s="398"/>
      <c r="AJ200" s="398"/>
      <c r="AK200" s="398"/>
      <c r="AL200" s="399"/>
      <c r="AM200" s="397">
        <v>4</v>
      </c>
      <c r="AN200" s="398">
        <v>2</v>
      </c>
      <c r="AO200" s="398">
        <v>379</v>
      </c>
      <c r="AP200" s="398"/>
      <c r="AQ200" s="399">
        <v>379</v>
      </c>
      <c r="AR200" s="371"/>
    </row>
    <row r="201" spans="1:44" ht="17.25">
      <c r="A201" s="1651"/>
      <c r="B201" s="1647" t="s">
        <v>74</v>
      </c>
      <c r="C201" s="54" t="s">
        <v>43</v>
      </c>
      <c r="D201" s="603">
        <f t="shared" si="182"/>
        <v>119</v>
      </c>
      <c r="E201" s="1536">
        <f t="shared" si="182"/>
        <v>76</v>
      </c>
      <c r="F201" s="535">
        <f t="shared" si="184"/>
        <v>3361</v>
      </c>
      <c r="G201" s="535">
        <f t="shared" si="183"/>
        <v>2412</v>
      </c>
      <c r="H201" s="536">
        <f t="shared" si="183"/>
        <v>949</v>
      </c>
      <c r="I201" s="488">
        <v>17</v>
      </c>
      <c r="J201" s="489">
        <v>17</v>
      </c>
      <c r="K201" s="489">
        <v>559</v>
      </c>
      <c r="L201" s="489">
        <v>168</v>
      </c>
      <c r="M201" s="490">
        <v>391</v>
      </c>
      <c r="N201" s="488">
        <v>5</v>
      </c>
      <c r="O201" s="489">
        <v>5</v>
      </c>
      <c r="P201" s="489">
        <v>502</v>
      </c>
      <c r="Q201" s="489">
        <v>502</v>
      </c>
      <c r="R201" s="490"/>
      <c r="S201" s="488">
        <v>97</v>
      </c>
      <c r="T201" s="489">
        <v>54</v>
      </c>
      <c r="U201" s="614">
        <v>2300</v>
      </c>
      <c r="V201" s="614">
        <v>1742</v>
      </c>
      <c r="W201" s="490">
        <v>558</v>
      </c>
      <c r="X201" s="488"/>
      <c r="Y201" s="489"/>
      <c r="Z201" s="489"/>
      <c r="AA201" s="489"/>
      <c r="AB201" s="615"/>
      <c r="AC201" s="488"/>
      <c r="AD201" s="489"/>
      <c r="AE201" s="611"/>
      <c r="AF201" s="489"/>
      <c r="AG201" s="490"/>
      <c r="AH201" s="488"/>
      <c r="AI201" s="489"/>
      <c r="AJ201" s="489"/>
      <c r="AK201" s="489"/>
      <c r="AL201" s="490"/>
      <c r="AM201" s="488"/>
      <c r="AN201" s="489"/>
      <c r="AO201" s="489"/>
      <c r="AP201" s="489"/>
      <c r="AQ201" s="490"/>
      <c r="AR201" s="601">
        <v>106</v>
      </c>
    </row>
    <row r="202" spans="1:44" ht="17.25">
      <c r="A202" s="1651"/>
      <c r="B202" s="1646"/>
      <c r="C202" s="40" t="s">
        <v>44</v>
      </c>
      <c r="D202" s="532">
        <f t="shared" si="182"/>
        <v>49</v>
      </c>
      <c r="E202" s="1540">
        <f t="shared" si="182"/>
        <v>49</v>
      </c>
      <c r="F202" s="525">
        <f t="shared" si="184"/>
        <v>2052</v>
      </c>
      <c r="G202" s="525">
        <f t="shared" si="183"/>
        <v>1183</v>
      </c>
      <c r="H202" s="526">
        <f t="shared" si="183"/>
        <v>869</v>
      </c>
      <c r="I202" s="485">
        <v>17</v>
      </c>
      <c r="J202" s="487">
        <v>17</v>
      </c>
      <c r="K202" s="487">
        <v>559</v>
      </c>
      <c r="L202" s="487">
        <v>168</v>
      </c>
      <c r="M202" s="605">
        <v>391</v>
      </c>
      <c r="N202" s="485">
        <v>5</v>
      </c>
      <c r="O202" s="487">
        <v>5</v>
      </c>
      <c r="P202" s="487">
        <v>502</v>
      </c>
      <c r="Q202" s="487">
        <v>502</v>
      </c>
      <c r="R202" s="605"/>
      <c r="S202" s="485">
        <v>27</v>
      </c>
      <c r="T202" s="487">
        <v>27</v>
      </c>
      <c r="U202" s="487">
        <v>991</v>
      </c>
      <c r="V202" s="487">
        <v>513</v>
      </c>
      <c r="W202" s="605">
        <v>478</v>
      </c>
      <c r="X202" s="485"/>
      <c r="Y202" s="487"/>
      <c r="Z202" s="487"/>
      <c r="AA202" s="487"/>
      <c r="AB202" s="616"/>
      <c r="AC202" s="485"/>
      <c r="AD202" s="487"/>
      <c r="AE202" s="487"/>
      <c r="AF202" s="487"/>
      <c r="AG202" s="605"/>
      <c r="AH202" s="485"/>
      <c r="AI202" s="487"/>
      <c r="AJ202" s="487"/>
      <c r="AK202" s="487"/>
      <c r="AL202" s="605"/>
      <c r="AM202" s="485"/>
      <c r="AN202" s="487"/>
      <c r="AO202" s="487"/>
      <c r="AP202" s="487"/>
      <c r="AQ202" s="605"/>
      <c r="AR202" s="519">
        <v>106</v>
      </c>
    </row>
    <row r="203" spans="1:44" ht="17.25">
      <c r="A203" s="1651"/>
      <c r="B203" s="1648" t="s">
        <v>75</v>
      </c>
      <c r="C203" s="54" t="s">
        <v>43</v>
      </c>
      <c r="D203" s="1538">
        <f t="shared" si="182"/>
        <v>14</v>
      </c>
      <c r="E203" s="1539">
        <f t="shared" si="182"/>
        <v>14</v>
      </c>
      <c r="F203" s="259">
        <f t="shared" si="184"/>
        <v>3020</v>
      </c>
      <c r="G203" s="259">
        <f t="shared" si="183"/>
        <v>3020</v>
      </c>
      <c r="H203" s="258">
        <f t="shared" si="183"/>
        <v>0</v>
      </c>
      <c r="I203" s="391"/>
      <c r="J203" s="390"/>
      <c r="K203" s="390"/>
      <c r="L203" s="390"/>
      <c r="M203" s="392"/>
      <c r="N203" s="391"/>
      <c r="O203" s="390"/>
      <c r="P203" s="390"/>
      <c r="Q203" s="390"/>
      <c r="R203" s="392"/>
      <c r="S203" s="391"/>
      <c r="T203" s="390"/>
      <c r="U203" s="390"/>
      <c r="V203" s="390"/>
      <c r="W203" s="392"/>
      <c r="X203" s="391"/>
      <c r="Y203" s="390"/>
      <c r="Z203" s="390"/>
      <c r="AA203" s="390"/>
      <c r="AB203" s="613"/>
      <c r="AC203" s="391">
        <v>14</v>
      </c>
      <c r="AD203" s="390">
        <v>14</v>
      </c>
      <c r="AE203" s="390">
        <v>3020</v>
      </c>
      <c r="AF203" s="390">
        <v>3020</v>
      </c>
      <c r="AG203" s="392"/>
      <c r="AH203" s="391"/>
      <c r="AI203" s="390"/>
      <c r="AJ203" s="390"/>
      <c r="AK203" s="390"/>
      <c r="AL203" s="392"/>
      <c r="AM203" s="391"/>
      <c r="AN203" s="390"/>
      <c r="AO203" s="390"/>
      <c r="AP203" s="390"/>
      <c r="AQ203" s="392"/>
      <c r="AR203" s="370"/>
    </row>
    <row r="204" spans="1:44" ht="18" thickBot="1">
      <c r="A204" s="1652"/>
      <c r="B204" s="1649"/>
      <c r="C204" s="45" t="s">
        <v>44</v>
      </c>
      <c r="D204" s="612">
        <f t="shared" si="182"/>
        <v>6</v>
      </c>
      <c r="E204" s="1541">
        <f t="shared" si="182"/>
        <v>6</v>
      </c>
      <c r="F204" s="259">
        <f t="shared" si="184"/>
        <v>1339</v>
      </c>
      <c r="G204" s="259">
        <f t="shared" si="183"/>
        <v>1339</v>
      </c>
      <c r="H204" s="258">
        <f t="shared" si="183"/>
        <v>0</v>
      </c>
      <c r="I204" s="397"/>
      <c r="J204" s="398"/>
      <c r="K204" s="398"/>
      <c r="L204" s="398"/>
      <c r="M204" s="399"/>
      <c r="N204" s="397"/>
      <c r="O204" s="398"/>
      <c r="P204" s="398"/>
      <c r="Q204" s="398"/>
      <c r="R204" s="399"/>
      <c r="S204" s="397"/>
      <c r="T204" s="398"/>
      <c r="U204" s="398"/>
      <c r="V204" s="398"/>
      <c r="W204" s="399"/>
      <c r="X204" s="485"/>
      <c r="Y204" s="487"/>
      <c r="Z204" s="487"/>
      <c r="AA204" s="486"/>
      <c r="AB204" s="484"/>
      <c r="AC204" s="397">
        <v>6</v>
      </c>
      <c r="AD204" s="398">
        <v>6</v>
      </c>
      <c r="AE204" s="398">
        <v>1339</v>
      </c>
      <c r="AF204" s="398">
        <v>1339</v>
      </c>
      <c r="AG204" s="399"/>
      <c r="AH204" s="617"/>
      <c r="AI204" s="618"/>
      <c r="AJ204" s="618"/>
      <c r="AK204" s="618"/>
      <c r="AL204" s="619"/>
      <c r="AM204" s="617"/>
      <c r="AN204" s="618"/>
      <c r="AO204" s="618"/>
      <c r="AP204" s="618"/>
      <c r="AQ204" s="619"/>
      <c r="AR204" s="371"/>
    </row>
    <row r="205" spans="1:44" ht="17.25">
      <c r="A205" s="1650" t="s">
        <v>152</v>
      </c>
      <c r="B205" s="1645" t="s">
        <v>69</v>
      </c>
      <c r="C205" s="183" t="s">
        <v>43</v>
      </c>
      <c r="D205" s="234">
        <f>SUM(I205,N205,S205,X205,AC205,AH205,AM205)</f>
        <v>14647</v>
      </c>
      <c r="E205" s="323">
        <f>SUM(J205,O205,T205,Y205,AD205,AI205,AN205)</f>
        <v>14558</v>
      </c>
      <c r="F205" s="323">
        <f>G205+H205</f>
        <v>214229</v>
      </c>
      <c r="G205" s="323">
        <f t="shared" ref="G205:H206" si="185">SUM(L205,Q205,V205,AA205,AF205,AK205,AP205)</f>
        <v>125756</v>
      </c>
      <c r="H205" s="235">
        <f>SUM(M205,R205,W205,AB205,AG205,AL205,AQ205)</f>
        <v>88473</v>
      </c>
      <c r="I205" s="236">
        <f>SUM(I207,I209,I211,I213,I215,I217)</f>
        <v>485</v>
      </c>
      <c r="J205" s="237">
        <f>SUM(J207,J209,J211,J213,J215,J217)</f>
        <v>414</v>
      </c>
      <c r="K205" s="237">
        <f>L205+M205</f>
        <v>98987</v>
      </c>
      <c r="L205" s="237">
        <f t="shared" ref="L205:M206" si="186">SUM(L207,L209,L211,L213,L215,L217)</f>
        <v>20841</v>
      </c>
      <c r="M205" s="239">
        <f t="shared" si="186"/>
        <v>78146</v>
      </c>
      <c r="N205" s="236">
        <f>SUM(N207,N209,N211,N213,N215,N217)</f>
        <v>8</v>
      </c>
      <c r="O205" s="237">
        <f>SUM(O207,O209,O211,O213,O215,O217)</f>
        <v>4</v>
      </c>
      <c r="P205" s="237">
        <f>Q205+R205</f>
        <v>69</v>
      </c>
      <c r="Q205" s="237">
        <f t="shared" ref="Q205:T206" si="187">SUM(Q207,Q209,Q211,Q213,Q215,Q217)</f>
        <v>0</v>
      </c>
      <c r="R205" s="238">
        <f t="shared" si="187"/>
        <v>69</v>
      </c>
      <c r="S205" s="236">
        <f>SUM(S207,S209,S211,S213,S215,S217)</f>
        <v>68</v>
      </c>
      <c r="T205" s="237">
        <f>SUM(T207,T209,T211,T213,T215,T217)</f>
        <v>68</v>
      </c>
      <c r="U205" s="237">
        <f>V205+W205</f>
        <v>2109</v>
      </c>
      <c r="V205" s="237">
        <f t="shared" ref="V205:Y206" si="188">SUM(V207,V209,V211,V213,V215,V217)</f>
        <v>678</v>
      </c>
      <c r="W205" s="239">
        <f t="shared" si="188"/>
        <v>1431</v>
      </c>
      <c r="X205" s="236">
        <f t="shared" si="188"/>
        <v>89</v>
      </c>
      <c r="Y205" s="237">
        <f t="shared" si="188"/>
        <v>81</v>
      </c>
      <c r="Z205" s="237">
        <f>AA205+AB205</f>
        <v>7168</v>
      </c>
      <c r="AA205" s="237">
        <f t="shared" ref="AA205:AB206" si="189">SUM(AA207,AA209,AA211,AA213,AA215,AA217)</f>
        <v>2135</v>
      </c>
      <c r="AB205" s="238">
        <f t="shared" si="189"/>
        <v>5033</v>
      </c>
      <c r="AC205" s="236">
        <f>SUM(AC207,AC209,AC211,AC213,AC215,AC217)</f>
        <v>13824</v>
      </c>
      <c r="AD205" s="237">
        <f>SUM(AD207,AD209,AD211,AD213,AD215,AD217)</f>
        <v>13824</v>
      </c>
      <c r="AE205" s="237">
        <f>AF205+AG205</f>
        <v>95251</v>
      </c>
      <c r="AF205" s="237">
        <f t="shared" ref="AF205:AI206" si="190">SUM(AF207,AF209,AF211,AF213,AF215,AF217)</f>
        <v>95251</v>
      </c>
      <c r="AG205" s="239">
        <f t="shared" si="190"/>
        <v>0</v>
      </c>
      <c r="AH205" s="236">
        <f t="shared" si="190"/>
        <v>173</v>
      </c>
      <c r="AI205" s="237">
        <f t="shared" si="190"/>
        <v>167</v>
      </c>
      <c r="AJ205" s="237">
        <f>AK205+AL205</f>
        <v>10645</v>
      </c>
      <c r="AK205" s="237">
        <f t="shared" ref="AK205:AN206" si="191">SUM(AK207,AK209,AK211,AK213,AK215,AK217)</f>
        <v>6851</v>
      </c>
      <c r="AL205" s="238">
        <f t="shared" si="191"/>
        <v>3794</v>
      </c>
      <c r="AM205" s="236">
        <f t="shared" si="191"/>
        <v>0</v>
      </c>
      <c r="AN205" s="237">
        <f t="shared" si="191"/>
        <v>0</v>
      </c>
      <c r="AO205" s="237">
        <f>AP205+AQ205</f>
        <v>0</v>
      </c>
      <c r="AP205" s="237">
        <f t="shared" ref="AP205:AR206" si="192">SUM(AP207,AP209,AP211,AP213,AP215,AP217)</f>
        <v>0</v>
      </c>
      <c r="AQ205" s="239">
        <f t="shared" si="192"/>
        <v>0</v>
      </c>
      <c r="AR205" s="368">
        <f t="shared" si="192"/>
        <v>12470</v>
      </c>
    </row>
    <row r="206" spans="1:44" ht="17.25">
      <c r="A206" s="1651"/>
      <c r="B206" s="1646"/>
      <c r="C206" s="40" t="s">
        <v>44</v>
      </c>
      <c r="D206" s="562">
        <f>SUM(I206,N206,S206,X206,AC206,AH206,AM206)</f>
        <v>11350</v>
      </c>
      <c r="E206" s="563">
        <f>SUM(J206,O206,T206,Y206,AD206,AI206,AN206)</f>
        <v>11261</v>
      </c>
      <c r="F206" s="563">
        <f>G206+H206</f>
        <v>183672</v>
      </c>
      <c r="G206" s="563">
        <f t="shared" si="185"/>
        <v>98141</v>
      </c>
      <c r="H206" s="595">
        <f t="shared" si="185"/>
        <v>85531</v>
      </c>
      <c r="I206" s="564">
        <f>SUM(I208,I210,I212,I214,I216,I218)</f>
        <v>485</v>
      </c>
      <c r="J206" s="565">
        <f>SUM(J208,J210,J212,J214,J216,J218)</f>
        <v>414</v>
      </c>
      <c r="K206" s="565">
        <f>L206+M206</f>
        <v>97879</v>
      </c>
      <c r="L206" s="565">
        <f t="shared" si="186"/>
        <v>20053</v>
      </c>
      <c r="M206" s="567">
        <f t="shared" si="186"/>
        <v>77826</v>
      </c>
      <c r="N206" s="564">
        <f>SUM(N208,N210,N212,N214,N216,N218)</f>
        <v>8</v>
      </c>
      <c r="O206" s="565">
        <f>SUM(O208,O210,O212,O214,O216,O218)</f>
        <v>4</v>
      </c>
      <c r="P206" s="565">
        <f>Q206+R206</f>
        <v>69</v>
      </c>
      <c r="Q206" s="565">
        <f t="shared" si="187"/>
        <v>0</v>
      </c>
      <c r="R206" s="566">
        <f t="shared" si="187"/>
        <v>69</v>
      </c>
      <c r="S206" s="564">
        <f t="shared" si="187"/>
        <v>2</v>
      </c>
      <c r="T206" s="565">
        <f t="shared" si="187"/>
        <v>2</v>
      </c>
      <c r="U206" s="565">
        <f>V206+W206</f>
        <v>233</v>
      </c>
      <c r="V206" s="565">
        <f t="shared" si="188"/>
        <v>0</v>
      </c>
      <c r="W206" s="567">
        <f t="shared" si="188"/>
        <v>233</v>
      </c>
      <c r="X206" s="564">
        <f t="shared" si="188"/>
        <v>89</v>
      </c>
      <c r="Y206" s="565">
        <f t="shared" si="188"/>
        <v>81</v>
      </c>
      <c r="Z206" s="565">
        <f>AA206+AB206</f>
        <v>6100</v>
      </c>
      <c r="AA206" s="565">
        <f t="shared" si="189"/>
        <v>2022</v>
      </c>
      <c r="AB206" s="566">
        <f t="shared" si="189"/>
        <v>4078</v>
      </c>
      <c r="AC206" s="564">
        <f>SUM(AC208,AC210,AC212,AC214,AC216,AC218)</f>
        <v>10614</v>
      </c>
      <c r="AD206" s="565">
        <f>SUM(AD208,AD210,AD212,AD214,AD216,AD218)</f>
        <v>10614</v>
      </c>
      <c r="AE206" s="565">
        <f>AF206+AG206</f>
        <v>70202</v>
      </c>
      <c r="AF206" s="565">
        <f t="shared" si="190"/>
        <v>70202</v>
      </c>
      <c r="AG206" s="567">
        <f t="shared" si="190"/>
        <v>0</v>
      </c>
      <c r="AH206" s="564">
        <f t="shared" si="190"/>
        <v>152</v>
      </c>
      <c r="AI206" s="565">
        <f t="shared" si="190"/>
        <v>146</v>
      </c>
      <c r="AJ206" s="565">
        <f>AK206+AL206</f>
        <v>9189</v>
      </c>
      <c r="AK206" s="565">
        <f t="shared" si="191"/>
        <v>5864</v>
      </c>
      <c r="AL206" s="566">
        <f t="shared" si="191"/>
        <v>3325</v>
      </c>
      <c r="AM206" s="564">
        <f t="shared" si="191"/>
        <v>0</v>
      </c>
      <c r="AN206" s="565">
        <f t="shared" si="191"/>
        <v>0</v>
      </c>
      <c r="AO206" s="565">
        <f>AP206+AQ206</f>
        <v>0</v>
      </c>
      <c r="AP206" s="565">
        <f t="shared" si="192"/>
        <v>0</v>
      </c>
      <c r="AQ206" s="567">
        <f t="shared" si="192"/>
        <v>0</v>
      </c>
      <c r="AR206" s="568">
        <f t="shared" si="192"/>
        <v>9805</v>
      </c>
    </row>
    <row r="207" spans="1:44" ht="17.25">
      <c r="A207" s="1651"/>
      <c r="B207" s="1647" t="s">
        <v>70</v>
      </c>
      <c r="C207" s="54" t="s">
        <v>43</v>
      </c>
      <c r="D207" s="324">
        <f t="shared" ref="D207:E218" si="193">SUM(I207,N207,S207,X207,AC207,AH207,AM207)</f>
        <v>3053</v>
      </c>
      <c r="E207" s="535">
        <f t="shared" si="193"/>
        <v>3027</v>
      </c>
      <c r="F207" s="535">
        <f>G207+H207</f>
        <v>122470</v>
      </c>
      <c r="G207" s="535">
        <f t="shared" ref="G207:H218" si="194">SUM(L207+Q207+V207+AA207+AF207+AK207+AP207)</f>
        <v>55424</v>
      </c>
      <c r="H207" s="536">
        <f t="shared" si="194"/>
        <v>67046</v>
      </c>
      <c r="I207" s="488">
        <v>301</v>
      </c>
      <c r="J207" s="489">
        <v>283</v>
      </c>
      <c r="K207" s="489">
        <v>79250</v>
      </c>
      <c r="L207" s="489">
        <v>20841</v>
      </c>
      <c r="M207" s="490">
        <v>58409</v>
      </c>
      <c r="N207" s="488"/>
      <c r="O207" s="489"/>
      <c r="P207" s="489"/>
      <c r="Q207" s="489"/>
      <c r="R207" s="490"/>
      <c r="S207" s="488"/>
      <c r="T207" s="489"/>
      <c r="U207" s="489"/>
      <c r="V207" s="489"/>
      <c r="W207" s="490"/>
      <c r="X207" s="488">
        <v>89</v>
      </c>
      <c r="Y207" s="489">
        <v>81</v>
      </c>
      <c r="Z207" s="489">
        <v>7168</v>
      </c>
      <c r="AA207" s="489">
        <v>2135</v>
      </c>
      <c r="AB207" s="490">
        <v>5033</v>
      </c>
      <c r="AC207" s="488">
        <v>2511</v>
      </c>
      <c r="AD207" s="489">
        <v>2511</v>
      </c>
      <c r="AE207" s="489">
        <v>25903</v>
      </c>
      <c r="AF207" s="489">
        <v>25903</v>
      </c>
      <c r="AG207" s="490"/>
      <c r="AH207" s="488">
        <v>152</v>
      </c>
      <c r="AI207" s="489">
        <v>152</v>
      </c>
      <c r="AJ207" s="489">
        <v>10149</v>
      </c>
      <c r="AK207" s="489">
        <v>6545</v>
      </c>
      <c r="AL207" s="490">
        <v>3604</v>
      </c>
      <c r="AM207" s="488"/>
      <c r="AN207" s="489"/>
      <c r="AO207" s="489"/>
      <c r="AP207" s="489"/>
      <c r="AQ207" s="604"/>
      <c r="AR207" s="601">
        <v>8068</v>
      </c>
    </row>
    <row r="208" spans="1:44" ht="17.25">
      <c r="A208" s="1651"/>
      <c r="B208" s="1646"/>
      <c r="C208" s="40" t="s">
        <v>44</v>
      </c>
      <c r="D208" s="532">
        <f t="shared" si="193"/>
        <v>2912</v>
      </c>
      <c r="E208" s="1540">
        <f t="shared" si="193"/>
        <v>2886</v>
      </c>
      <c r="F208" s="525">
        <f t="shared" ref="F208:F218" si="195">G208+H208</f>
        <v>113353</v>
      </c>
      <c r="G208" s="525">
        <f t="shared" si="194"/>
        <v>48051</v>
      </c>
      <c r="H208" s="526">
        <f t="shared" si="194"/>
        <v>65302</v>
      </c>
      <c r="I208" s="485">
        <v>301</v>
      </c>
      <c r="J208" s="487">
        <v>283</v>
      </c>
      <c r="K208" s="487">
        <v>78142</v>
      </c>
      <c r="L208" s="487">
        <v>20053</v>
      </c>
      <c r="M208" s="605">
        <v>58089</v>
      </c>
      <c r="N208" s="485"/>
      <c r="O208" s="487"/>
      <c r="P208" s="487"/>
      <c r="Q208" s="487"/>
      <c r="R208" s="605"/>
      <c r="S208" s="485"/>
      <c r="T208" s="487"/>
      <c r="U208" s="487"/>
      <c r="V208" s="487"/>
      <c r="W208" s="605"/>
      <c r="X208" s="485">
        <v>89</v>
      </c>
      <c r="Y208" s="487">
        <v>81</v>
      </c>
      <c r="Z208" s="487">
        <v>6100</v>
      </c>
      <c r="AA208" s="487">
        <v>2022</v>
      </c>
      <c r="AB208" s="605">
        <v>4078</v>
      </c>
      <c r="AC208" s="485">
        <v>2391</v>
      </c>
      <c r="AD208" s="487">
        <v>2391</v>
      </c>
      <c r="AE208" s="487">
        <v>20418</v>
      </c>
      <c r="AF208" s="487">
        <v>20418</v>
      </c>
      <c r="AG208" s="605"/>
      <c r="AH208" s="485">
        <v>131</v>
      </c>
      <c r="AI208" s="487">
        <v>131</v>
      </c>
      <c r="AJ208" s="487">
        <v>8693</v>
      </c>
      <c r="AK208" s="487">
        <v>5558</v>
      </c>
      <c r="AL208" s="605">
        <v>3135</v>
      </c>
      <c r="AM208" s="485"/>
      <c r="AN208" s="487"/>
      <c r="AO208" s="487"/>
      <c r="AP208" s="487"/>
      <c r="AQ208" s="607"/>
      <c r="AR208" s="519">
        <v>5639</v>
      </c>
    </row>
    <row r="209" spans="1:44" ht="17.25">
      <c r="A209" s="1651"/>
      <c r="B209" s="1647" t="s">
        <v>71</v>
      </c>
      <c r="C209" s="54" t="s">
        <v>43</v>
      </c>
      <c r="D209" s="1538">
        <f t="shared" si="193"/>
        <v>6143</v>
      </c>
      <c r="E209" s="1539">
        <f t="shared" si="193"/>
        <v>6139</v>
      </c>
      <c r="F209" s="259">
        <f t="shared" si="195"/>
        <v>30786</v>
      </c>
      <c r="G209" s="259">
        <f t="shared" si="194"/>
        <v>30717</v>
      </c>
      <c r="H209" s="258">
        <f t="shared" si="194"/>
        <v>69</v>
      </c>
      <c r="I209" s="391"/>
      <c r="J209" s="390"/>
      <c r="K209" s="390"/>
      <c r="L209" s="390"/>
      <c r="M209" s="392"/>
      <c r="N209" s="391">
        <v>8</v>
      </c>
      <c r="O209" s="390">
        <v>4</v>
      </c>
      <c r="P209" s="390">
        <v>69</v>
      </c>
      <c r="Q209" s="390"/>
      <c r="R209" s="392">
        <v>69</v>
      </c>
      <c r="S209" s="391"/>
      <c r="T209" s="390"/>
      <c r="U209" s="390"/>
      <c r="V209" s="390"/>
      <c r="W209" s="392"/>
      <c r="X209" s="391"/>
      <c r="Y209" s="390"/>
      <c r="Z209" s="390"/>
      <c r="AA209" s="390"/>
      <c r="AB209" s="392"/>
      <c r="AC209" s="391">
        <v>6135</v>
      </c>
      <c r="AD209" s="390">
        <v>6135</v>
      </c>
      <c r="AE209" s="390">
        <v>30717</v>
      </c>
      <c r="AF209" s="390">
        <v>30717</v>
      </c>
      <c r="AG209" s="392"/>
      <c r="AH209" s="391"/>
      <c r="AI209" s="390"/>
      <c r="AJ209" s="390"/>
      <c r="AK209" s="390"/>
      <c r="AL209" s="392"/>
      <c r="AM209" s="391"/>
      <c r="AN209" s="390"/>
      <c r="AO209" s="390"/>
      <c r="AP209" s="390"/>
      <c r="AQ209" s="393"/>
      <c r="AR209" s="370">
        <v>178</v>
      </c>
    </row>
    <row r="210" spans="1:44" ht="17.25">
      <c r="A210" s="1651"/>
      <c r="B210" s="1646"/>
      <c r="C210" s="40" t="s">
        <v>44</v>
      </c>
      <c r="D210" s="612">
        <f t="shared" si="193"/>
        <v>4188</v>
      </c>
      <c r="E210" s="1541">
        <f t="shared" si="193"/>
        <v>4184</v>
      </c>
      <c r="F210" s="534">
        <f t="shared" si="195"/>
        <v>24440</v>
      </c>
      <c r="G210" s="534">
        <f t="shared" si="194"/>
        <v>24371</v>
      </c>
      <c r="H210" s="533">
        <f t="shared" si="194"/>
        <v>69</v>
      </c>
      <c r="I210" s="397"/>
      <c r="J210" s="398"/>
      <c r="K210" s="398"/>
      <c r="L210" s="398"/>
      <c r="M210" s="399"/>
      <c r="N210" s="397">
        <v>8</v>
      </c>
      <c r="O210" s="398">
        <v>4</v>
      </c>
      <c r="P210" s="398">
        <v>69</v>
      </c>
      <c r="Q210" s="398"/>
      <c r="R210" s="399">
        <v>69</v>
      </c>
      <c r="S210" s="397"/>
      <c r="T210" s="398"/>
      <c r="U210" s="398"/>
      <c r="V210" s="398"/>
      <c r="W210" s="399"/>
      <c r="X210" s="397"/>
      <c r="Y210" s="398"/>
      <c r="Z210" s="398"/>
      <c r="AA210" s="398"/>
      <c r="AB210" s="399"/>
      <c r="AC210" s="397">
        <v>4180</v>
      </c>
      <c r="AD210" s="398">
        <v>4180</v>
      </c>
      <c r="AE210" s="398">
        <v>24371</v>
      </c>
      <c r="AF210" s="398">
        <v>24371</v>
      </c>
      <c r="AG210" s="399"/>
      <c r="AH210" s="397"/>
      <c r="AI210" s="398"/>
      <c r="AJ210" s="398"/>
      <c r="AK210" s="398"/>
      <c r="AL210" s="399"/>
      <c r="AM210" s="397"/>
      <c r="AN210" s="398"/>
      <c r="AO210" s="398"/>
      <c r="AP210" s="398"/>
      <c r="AQ210" s="400"/>
      <c r="AR210" s="371">
        <v>118</v>
      </c>
    </row>
    <row r="211" spans="1:44" ht="17.25">
      <c r="A211" s="1651"/>
      <c r="B211" s="1647" t="s">
        <v>72</v>
      </c>
      <c r="C211" s="54" t="s">
        <v>43</v>
      </c>
      <c r="D211" s="603">
        <f t="shared" si="193"/>
        <v>0</v>
      </c>
      <c r="E211" s="1536">
        <f t="shared" si="193"/>
        <v>0</v>
      </c>
      <c r="F211" s="535">
        <f t="shared" si="195"/>
        <v>0</v>
      </c>
      <c r="G211" s="535">
        <f t="shared" si="194"/>
        <v>0</v>
      </c>
      <c r="H211" s="536">
        <f t="shared" si="194"/>
        <v>0</v>
      </c>
      <c r="I211" s="488"/>
      <c r="J211" s="489"/>
      <c r="K211" s="489"/>
      <c r="L211" s="489"/>
      <c r="M211" s="490"/>
      <c r="N211" s="488"/>
      <c r="O211" s="489"/>
      <c r="P211" s="489"/>
      <c r="Q211" s="489"/>
      <c r="R211" s="490"/>
      <c r="S211" s="488"/>
      <c r="T211" s="489"/>
      <c r="U211" s="489"/>
      <c r="V211" s="489"/>
      <c r="W211" s="490"/>
      <c r="X211" s="488"/>
      <c r="Y211" s="489"/>
      <c r="Z211" s="489"/>
      <c r="AA211" s="489"/>
      <c r="AB211" s="490"/>
      <c r="AC211" s="488"/>
      <c r="AD211" s="489"/>
      <c r="AE211" s="489"/>
      <c r="AF211" s="489"/>
      <c r="AG211" s="490"/>
      <c r="AH211" s="488"/>
      <c r="AI211" s="489"/>
      <c r="AJ211" s="489"/>
      <c r="AK211" s="489"/>
      <c r="AL211" s="490"/>
      <c r="AM211" s="488"/>
      <c r="AN211" s="489"/>
      <c r="AO211" s="489"/>
      <c r="AP211" s="489"/>
      <c r="AQ211" s="604"/>
      <c r="AR211" s="601"/>
    </row>
    <row r="212" spans="1:44" ht="17.25">
      <c r="A212" s="1651"/>
      <c r="B212" s="1646"/>
      <c r="C212" s="40" t="s">
        <v>44</v>
      </c>
      <c r="D212" s="532">
        <f t="shared" si="193"/>
        <v>0</v>
      </c>
      <c r="E212" s="1540">
        <f t="shared" si="193"/>
        <v>0</v>
      </c>
      <c r="F212" s="525">
        <f t="shared" si="195"/>
        <v>0</v>
      </c>
      <c r="G212" s="525">
        <f t="shared" si="194"/>
        <v>0</v>
      </c>
      <c r="H212" s="526">
        <f t="shared" si="194"/>
        <v>0</v>
      </c>
      <c r="I212" s="485"/>
      <c r="J212" s="487"/>
      <c r="K212" s="487"/>
      <c r="L212" s="487"/>
      <c r="M212" s="605"/>
      <c r="N212" s="485"/>
      <c r="O212" s="487"/>
      <c r="P212" s="487"/>
      <c r="Q212" s="487"/>
      <c r="R212" s="605"/>
      <c r="S212" s="485"/>
      <c r="T212" s="487"/>
      <c r="U212" s="487"/>
      <c r="V212" s="487"/>
      <c r="W212" s="605"/>
      <c r="X212" s="485"/>
      <c r="Y212" s="487"/>
      <c r="Z212" s="487"/>
      <c r="AA212" s="487"/>
      <c r="AB212" s="605"/>
      <c r="AC212" s="485"/>
      <c r="AD212" s="487"/>
      <c r="AE212" s="487"/>
      <c r="AF212" s="487"/>
      <c r="AG212" s="605"/>
      <c r="AH212" s="485"/>
      <c r="AI212" s="487"/>
      <c r="AJ212" s="487"/>
      <c r="AK212" s="487"/>
      <c r="AL212" s="605"/>
      <c r="AM212" s="485"/>
      <c r="AN212" s="487"/>
      <c r="AO212" s="487"/>
      <c r="AP212" s="487"/>
      <c r="AQ212" s="607"/>
      <c r="AR212" s="519"/>
    </row>
    <row r="213" spans="1:44" ht="17.25">
      <c r="A213" s="1651"/>
      <c r="B213" s="1647" t="s">
        <v>73</v>
      </c>
      <c r="C213" s="54" t="s">
        <v>43</v>
      </c>
      <c r="D213" s="1538">
        <f t="shared" si="193"/>
        <v>186</v>
      </c>
      <c r="E213" s="1539">
        <f t="shared" si="193"/>
        <v>133</v>
      </c>
      <c r="F213" s="259">
        <f t="shared" si="195"/>
        <v>19970</v>
      </c>
      <c r="G213" s="259">
        <f t="shared" si="194"/>
        <v>0</v>
      </c>
      <c r="H213" s="258">
        <f t="shared" si="194"/>
        <v>19970</v>
      </c>
      <c r="I213" s="391">
        <v>184</v>
      </c>
      <c r="J213" s="390">
        <v>131</v>
      </c>
      <c r="K213" s="390">
        <v>19737</v>
      </c>
      <c r="L213" s="390"/>
      <c r="M213" s="392">
        <v>19737</v>
      </c>
      <c r="N213" s="391"/>
      <c r="O213" s="390"/>
      <c r="P213" s="390"/>
      <c r="Q213" s="390"/>
      <c r="R213" s="392"/>
      <c r="S213" s="391">
        <v>2</v>
      </c>
      <c r="T213" s="390">
        <v>2</v>
      </c>
      <c r="U213" s="390">
        <v>233</v>
      </c>
      <c r="V213" s="390"/>
      <c r="W213" s="392">
        <v>233</v>
      </c>
      <c r="X213" s="391"/>
      <c r="Y213" s="390"/>
      <c r="Z213" s="390"/>
      <c r="AA213" s="390"/>
      <c r="AB213" s="392"/>
      <c r="AC213" s="391"/>
      <c r="AD213" s="390"/>
      <c r="AE213" s="390"/>
      <c r="AF213" s="390"/>
      <c r="AG213" s="392"/>
      <c r="AH213" s="391"/>
      <c r="AI213" s="390"/>
      <c r="AJ213" s="390"/>
      <c r="AK213" s="390"/>
      <c r="AL213" s="392"/>
      <c r="AM213" s="391"/>
      <c r="AN213" s="390"/>
      <c r="AO213" s="390"/>
      <c r="AP213" s="390"/>
      <c r="AQ213" s="393"/>
      <c r="AR213" s="370">
        <v>3396</v>
      </c>
    </row>
    <row r="214" spans="1:44" ht="17.25">
      <c r="A214" s="1651"/>
      <c r="B214" s="1646"/>
      <c r="C214" s="40" t="s">
        <v>44</v>
      </c>
      <c r="D214" s="612">
        <f t="shared" si="193"/>
        <v>186</v>
      </c>
      <c r="E214" s="1541">
        <f t="shared" si="193"/>
        <v>133</v>
      </c>
      <c r="F214" s="534">
        <f t="shared" si="195"/>
        <v>19970</v>
      </c>
      <c r="G214" s="534">
        <f t="shared" si="194"/>
        <v>0</v>
      </c>
      <c r="H214" s="533">
        <f t="shared" si="194"/>
        <v>19970</v>
      </c>
      <c r="I214" s="397">
        <v>184</v>
      </c>
      <c r="J214" s="398">
        <v>131</v>
      </c>
      <c r="K214" s="398">
        <v>19737</v>
      </c>
      <c r="L214" s="398"/>
      <c r="M214" s="399">
        <v>19737</v>
      </c>
      <c r="N214" s="397"/>
      <c r="O214" s="398"/>
      <c r="P214" s="398"/>
      <c r="Q214" s="398"/>
      <c r="R214" s="399"/>
      <c r="S214" s="397">
        <v>2</v>
      </c>
      <c r="T214" s="398">
        <v>2</v>
      </c>
      <c r="U214" s="398">
        <v>233</v>
      </c>
      <c r="V214" s="398"/>
      <c r="W214" s="399">
        <v>233</v>
      </c>
      <c r="X214" s="397"/>
      <c r="Y214" s="398"/>
      <c r="Z214" s="398"/>
      <c r="AA214" s="398"/>
      <c r="AB214" s="399"/>
      <c r="AC214" s="397"/>
      <c r="AD214" s="398"/>
      <c r="AE214" s="398"/>
      <c r="AF214" s="398"/>
      <c r="AG214" s="399"/>
      <c r="AH214" s="397"/>
      <c r="AI214" s="398"/>
      <c r="AJ214" s="398"/>
      <c r="AK214" s="398"/>
      <c r="AL214" s="399"/>
      <c r="AM214" s="397"/>
      <c r="AN214" s="398"/>
      <c r="AO214" s="398"/>
      <c r="AP214" s="398"/>
      <c r="AQ214" s="400"/>
      <c r="AR214" s="371">
        <v>3396</v>
      </c>
    </row>
    <row r="215" spans="1:44" ht="17.25">
      <c r="A215" s="1651"/>
      <c r="B215" s="1647" t="s">
        <v>74</v>
      </c>
      <c r="C215" s="54" t="s">
        <v>43</v>
      </c>
      <c r="D215" s="603">
        <f t="shared" si="193"/>
        <v>3660</v>
      </c>
      <c r="E215" s="1536">
        <f t="shared" si="193"/>
        <v>3660</v>
      </c>
      <c r="F215" s="535">
        <f t="shared" si="195"/>
        <v>29424</v>
      </c>
      <c r="G215" s="535">
        <f t="shared" si="194"/>
        <v>28226</v>
      </c>
      <c r="H215" s="536">
        <f t="shared" si="194"/>
        <v>1198</v>
      </c>
      <c r="I215" s="488"/>
      <c r="J215" s="489"/>
      <c r="K215" s="489"/>
      <c r="L215" s="489"/>
      <c r="M215" s="490"/>
      <c r="N215" s="488"/>
      <c r="O215" s="489"/>
      <c r="P215" s="489"/>
      <c r="Q215" s="489"/>
      <c r="R215" s="490"/>
      <c r="S215" s="488">
        <v>66</v>
      </c>
      <c r="T215" s="489">
        <v>66</v>
      </c>
      <c r="U215" s="489">
        <v>1876</v>
      </c>
      <c r="V215" s="489">
        <v>678</v>
      </c>
      <c r="W215" s="490">
        <v>1198</v>
      </c>
      <c r="X215" s="488"/>
      <c r="Y215" s="489"/>
      <c r="Z215" s="489"/>
      <c r="AA215" s="489"/>
      <c r="AB215" s="490"/>
      <c r="AC215" s="488">
        <v>3594</v>
      </c>
      <c r="AD215" s="489">
        <v>3594</v>
      </c>
      <c r="AE215" s="489">
        <v>27548</v>
      </c>
      <c r="AF215" s="489">
        <v>27548</v>
      </c>
      <c r="AG215" s="490"/>
      <c r="AH215" s="488"/>
      <c r="AI215" s="489"/>
      <c r="AJ215" s="489"/>
      <c r="AK215" s="489"/>
      <c r="AL215" s="490"/>
      <c r="AM215" s="488"/>
      <c r="AN215" s="489"/>
      <c r="AO215" s="489"/>
      <c r="AP215" s="489"/>
      <c r="AQ215" s="604"/>
      <c r="AR215" s="601">
        <v>828</v>
      </c>
    </row>
    <row r="216" spans="1:44" ht="17.25">
      <c r="A216" s="1651"/>
      <c r="B216" s="1646"/>
      <c r="C216" s="40" t="s">
        <v>44</v>
      </c>
      <c r="D216" s="532">
        <f t="shared" si="193"/>
        <v>2459</v>
      </c>
      <c r="E216" s="1540">
        <f t="shared" si="193"/>
        <v>2459</v>
      </c>
      <c r="F216" s="525">
        <f t="shared" si="195"/>
        <v>19714</v>
      </c>
      <c r="G216" s="525">
        <f t="shared" si="194"/>
        <v>19714</v>
      </c>
      <c r="H216" s="526">
        <f t="shared" si="194"/>
        <v>0</v>
      </c>
      <c r="I216" s="485"/>
      <c r="J216" s="487"/>
      <c r="K216" s="487"/>
      <c r="L216" s="487"/>
      <c r="M216" s="605"/>
      <c r="N216" s="485"/>
      <c r="O216" s="487"/>
      <c r="P216" s="487"/>
      <c r="Q216" s="487"/>
      <c r="R216" s="605"/>
      <c r="S216" s="485"/>
      <c r="T216" s="487"/>
      <c r="U216" s="487"/>
      <c r="V216" s="487"/>
      <c r="W216" s="605"/>
      <c r="X216" s="485"/>
      <c r="Y216" s="487"/>
      <c r="Z216" s="487"/>
      <c r="AA216" s="487"/>
      <c r="AB216" s="605"/>
      <c r="AC216" s="485">
        <v>2459</v>
      </c>
      <c r="AD216" s="487">
        <v>2459</v>
      </c>
      <c r="AE216" s="487">
        <v>19714</v>
      </c>
      <c r="AF216" s="487">
        <v>19714</v>
      </c>
      <c r="AG216" s="605"/>
      <c r="AH216" s="485"/>
      <c r="AI216" s="487"/>
      <c r="AJ216" s="487"/>
      <c r="AK216" s="487"/>
      <c r="AL216" s="605"/>
      <c r="AM216" s="485"/>
      <c r="AN216" s="487"/>
      <c r="AO216" s="487"/>
      <c r="AP216" s="487"/>
      <c r="AQ216" s="607"/>
      <c r="AR216" s="519">
        <v>652</v>
      </c>
    </row>
    <row r="217" spans="1:44" ht="17.25">
      <c r="A217" s="1651"/>
      <c r="B217" s="1648" t="s">
        <v>75</v>
      </c>
      <c r="C217" s="54" t="s">
        <v>43</v>
      </c>
      <c r="D217" s="1538">
        <f t="shared" si="193"/>
        <v>1605</v>
      </c>
      <c r="E217" s="1539">
        <f t="shared" si="193"/>
        <v>1599</v>
      </c>
      <c r="F217" s="259">
        <f t="shared" si="195"/>
        <v>11579</v>
      </c>
      <c r="G217" s="259">
        <f t="shared" si="194"/>
        <v>11389</v>
      </c>
      <c r="H217" s="258">
        <f t="shared" si="194"/>
        <v>190</v>
      </c>
      <c r="I217" s="391"/>
      <c r="J217" s="390"/>
      <c r="K217" s="390"/>
      <c r="L217" s="390"/>
      <c r="M217" s="392"/>
      <c r="N217" s="391"/>
      <c r="O217" s="390"/>
      <c r="P217" s="390"/>
      <c r="Q217" s="390"/>
      <c r="R217" s="392"/>
      <c r="S217" s="391"/>
      <c r="T217" s="390"/>
      <c r="U217" s="390"/>
      <c r="V217" s="390"/>
      <c r="W217" s="392"/>
      <c r="X217" s="391"/>
      <c r="Y217" s="390"/>
      <c r="Z217" s="390"/>
      <c r="AA217" s="390"/>
      <c r="AB217" s="392"/>
      <c r="AC217" s="1565">
        <v>1584</v>
      </c>
      <c r="AD217" s="1566">
        <v>1584</v>
      </c>
      <c r="AE217" s="1566">
        <v>11083</v>
      </c>
      <c r="AF217" s="1566">
        <v>11083</v>
      </c>
      <c r="AG217" s="392"/>
      <c r="AH217" s="391">
        <v>21</v>
      </c>
      <c r="AI217" s="390">
        <v>15</v>
      </c>
      <c r="AJ217" s="390">
        <v>496</v>
      </c>
      <c r="AK217" s="390">
        <v>306</v>
      </c>
      <c r="AL217" s="392">
        <v>190</v>
      </c>
      <c r="AM217" s="391"/>
      <c r="AN217" s="390"/>
      <c r="AO217" s="390"/>
      <c r="AP217" s="390"/>
      <c r="AQ217" s="393"/>
      <c r="AR217" s="370"/>
    </row>
    <row r="218" spans="1:44" ht="18" thickBot="1">
      <c r="A218" s="1652"/>
      <c r="B218" s="1649"/>
      <c r="C218" s="45" t="s">
        <v>44</v>
      </c>
      <c r="D218" s="612">
        <f t="shared" si="193"/>
        <v>1605</v>
      </c>
      <c r="E218" s="1541">
        <f t="shared" si="193"/>
        <v>1599</v>
      </c>
      <c r="F218" s="259">
        <f t="shared" si="195"/>
        <v>6195</v>
      </c>
      <c r="G218" s="259">
        <f t="shared" si="194"/>
        <v>6005</v>
      </c>
      <c r="H218" s="258">
        <f t="shared" si="194"/>
        <v>190</v>
      </c>
      <c r="I218" s="397"/>
      <c r="J218" s="398"/>
      <c r="K218" s="398"/>
      <c r="L218" s="398"/>
      <c r="M218" s="399"/>
      <c r="N218" s="397"/>
      <c r="O218" s="398"/>
      <c r="P218" s="398"/>
      <c r="Q218" s="398"/>
      <c r="R218" s="399"/>
      <c r="S218" s="397"/>
      <c r="T218" s="398"/>
      <c r="U218" s="398"/>
      <c r="V218" s="398"/>
      <c r="W218" s="399"/>
      <c r="X218" s="394"/>
      <c r="Y218" s="398"/>
      <c r="Z218" s="398"/>
      <c r="AA218" s="398"/>
      <c r="AB218" s="399"/>
      <c r="AC218" s="1567">
        <v>1584</v>
      </c>
      <c r="AD218" s="1568">
        <v>1584</v>
      </c>
      <c r="AE218" s="1568">
        <v>5699</v>
      </c>
      <c r="AF218" s="1568">
        <v>5699</v>
      </c>
      <c r="AG218" s="399"/>
      <c r="AH218" s="397">
        <v>21</v>
      </c>
      <c r="AI218" s="398">
        <v>15</v>
      </c>
      <c r="AJ218" s="398">
        <v>496</v>
      </c>
      <c r="AK218" s="398">
        <v>306</v>
      </c>
      <c r="AL218" s="399">
        <v>190</v>
      </c>
      <c r="AM218" s="397"/>
      <c r="AN218" s="398"/>
      <c r="AO218" s="398"/>
      <c r="AP218" s="398"/>
      <c r="AQ218" s="400"/>
      <c r="AR218" s="371"/>
    </row>
    <row r="219" spans="1:44" ht="17.25">
      <c r="A219" s="1650" t="s">
        <v>160</v>
      </c>
      <c r="B219" s="1645" t="s">
        <v>69</v>
      </c>
      <c r="C219" s="183" t="s">
        <v>43</v>
      </c>
      <c r="D219" s="234">
        <f>SUM(I219,N219,S219,X219,AC219,AH219,AM219)</f>
        <v>2839</v>
      </c>
      <c r="E219" s="323">
        <f>SUM(J219,O219,T219,Y219,AD219,AI219,AN219)</f>
        <v>2839</v>
      </c>
      <c r="F219" s="323">
        <f>G219+H219</f>
        <v>108907</v>
      </c>
      <c r="G219" s="323">
        <f t="shared" ref="G219:H220" si="196">SUM(L219,Q219,V219,AA219,AF219,AK219,AP219)</f>
        <v>82732</v>
      </c>
      <c r="H219" s="235">
        <f t="shared" si="196"/>
        <v>26175</v>
      </c>
      <c r="I219" s="236">
        <f>SUM(I221,I223,I225,I227,I229,I231)</f>
        <v>159</v>
      </c>
      <c r="J219" s="237">
        <f>SUM(J221,J223,J225,J227,J229,J231)</f>
        <v>159</v>
      </c>
      <c r="K219" s="237">
        <f>L219+M219</f>
        <v>19243</v>
      </c>
      <c r="L219" s="237">
        <f t="shared" ref="L219:M220" si="197">SUM(L221,L223,L225,L227,L229,L231)</f>
        <v>15759</v>
      </c>
      <c r="M219" s="239">
        <f t="shared" si="197"/>
        <v>3484</v>
      </c>
      <c r="N219" s="236">
        <f>SUM(N221,N223,N225,N227,N229,N231)</f>
        <v>0</v>
      </c>
      <c r="O219" s="237">
        <f>SUM(O221,O223,O225,O227,O229,O231)</f>
        <v>0</v>
      </c>
      <c r="P219" s="237">
        <f>Q219+R219</f>
        <v>0</v>
      </c>
      <c r="Q219" s="237">
        <f t="shared" ref="Q219:T220" si="198">SUM(Q221,Q223,Q225,Q227,Q229,Q231)</f>
        <v>0</v>
      </c>
      <c r="R219" s="238">
        <f t="shared" si="198"/>
        <v>0</v>
      </c>
      <c r="S219" s="236">
        <f>SUM(S221,S223,S225,S227,S229,S231)</f>
        <v>76</v>
      </c>
      <c r="T219" s="237">
        <f>SUM(T221,T223,T225,T227,T229,T231)</f>
        <v>76</v>
      </c>
      <c r="U219" s="237">
        <f>V219+W219</f>
        <v>4642</v>
      </c>
      <c r="V219" s="237">
        <f t="shared" ref="V219:Y220" si="199">SUM(V221,V223,V225,V227,V229,V231)</f>
        <v>2615</v>
      </c>
      <c r="W219" s="239">
        <f t="shared" si="199"/>
        <v>2027</v>
      </c>
      <c r="X219" s="236">
        <f t="shared" si="199"/>
        <v>327</v>
      </c>
      <c r="Y219" s="237">
        <f t="shared" si="199"/>
        <v>327</v>
      </c>
      <c r="Z219" s="237">
        <f>AA219+AB219</f>
        <v>38140</v>
      </c>
      <c r="AA219" s="237">
        <f t="shared" ref="AA219:AD220" si="200">SUM(AA221,AA223,AA225,AA227,AA229,AA231)</f>
        <v>24145</v>
      </c>
      <c r="AB219" s="238">
        <f t="shared" si="200"/>
        <v>13995</v>
      </c>
      <c r="AC219" s="236">
        <f t="shared" si="200"/>
        <v>2225</v>
      </c>
      <c r="AD219" s="237">
        <f t="shared" si="200"/>
        <v>2225</v>
      </c>
      <c r="AE219" s="237">
        <f>AF219+AG219</f>
        <v>40870</v>
      </c>
      <c r="AF219" s="237">
        <f t="shared" ref="AF219:AI220" si="201">SUM(AF221,AF223,AF225,AF227,AF229,AF231)</f>
        <v>36480</v>
      </c>
      <c r="AG219" s="239">
        <f t="shared" si="201"/>
        <v>4390</v>
      </c>
      <c r="AH219" s="236">
        <f t="shared" si="201"/>
        <v>52</v>
      </c>
      <c r="AI219" s="237">
        <f t="shared" si="201"/>
        <v>52</v>
      </c>
      <c r="AJ219" s="237">
        <f>AK219+AL219</f>
        <v>6012</v>
      </c>
      <c r="AK219" s="237">
        <f t="shared" ref="AK219:AN220" si="202">SUM(AK221,AK223,AK225,AK227,AK229,AK231)</f>
        <v>3733</v>
      </c>
      <c r="AL219" s="238">
        <f t="shared" si="202"/>
        <v>2279</v>
      </c>
      <c r="AM219" s="236">
        <f t="shared" si="202"/>
        <v>0</v>
      </c>
      <c r="AN219" s="237">
        <f t="shared" si="202"/>
        <v>0</v>
      </c>
      <c r="AO219" s="237">
        <f>AP219+AQ219</f>
        <v>0</v>
      </c>
      <c r="AP219" s="237">
        <f t="shared" ref="AP219:AR220" si="203">SUM(AP221,AP223,AP225,AP227,AP229,AP231)</f>
        <v>0</v>
      </c>
      <c r="AQ219" s="239">
        <f t="shared" si="203"/>
        <v>0</v>
      </c>
      <c r="AR219" s="368">
        <f t="shared" si="203"/>
        <v>0</v>
      </c>
    </row>
    <row r="220" spans="1:44" ht="17.25">
      <c r="A220" s="1651"/>
      <c r="B220" s="1646"/>
      <c r="C220" s="40" t="s">
        <v>44</v>
      </c>
      <c r="D220" s="240">
        <f>SUM(I220,N220,S220,X220,AC220,AH220,AM220)</f>
        <v>2208</v>
      </c>
      <c r="E220" s="216">
        <f>SUM(J220,O220,T220,Y220,AD220,AI220,AN220)</f>
        <v>2208</v>
      </c>
      <c r="F220" s="216">
        <f>G220+H220</f>
        <v>79209</v>
      </c>
      <c r="G220" s="216">
        <f t="shared" si="196"/>
        <v>59399</v>
      </c>
      <c r="H220" s="241">
        <f t="shared" si="196"/>
        <v>19810</v>
      </c>
      <c r="I220" s="212">
        <f>SUM(I222,I224,I226,I228,I230,I232)</f>
        <v>159</v>
      </c>
      <c r="J220" s="211">
        <f>SUM(J222,J224,J226,J228,J230,J232)</f>
        <v>159</v>
      </c>
      <c r="K220" s="211">
        <f>L220+M220</f>
        <v>19243</v>
      </c>
      <c r="L220" s="211">
        <f t="shared" si="197"/>
        <v>15759</v>
      </c>
      <c r="M220" s="213">
        <f t="shared" si="197"/>
        <v>3484</v>
      </c>
      <c r="N220" s="212">
        <f>SUM(N222,N224,N226,N228,N230,N232)</f>
        <v>0</v>
      </c>
      <c r="O220" s="211">
        <f>SUM(O222,O224,O226,O228,O230,O232)</f>
        <v>0</v>
      </c>
      <c r="P220" s="211">
        <f>Q220+R220</f>
        <v>0</v>
      </c>
      <c r="Q220" s="211">
        <f t="shared" si="198"/>
        <v>0</v>
      </c>
      <c r="R220" s="217">
        <f t="shared" si="198"/>
        <v>0</v>
      </c>
      <c r="S220" s="212">
        <f t="shared" si="198"/>
        <v>11</v>
      </c>
      <c r="T220" s="211">
        <f t="shared" si="198"/>
        <v>11</v>
      </c>
      <c r="U220" s="211">
        <f>V220+W220</f>
        <v>288</v>
      </c>
      <c r="V220" s="211">
        <f t="shared" si="199"/>
        <v>264</v>
      </c>
      <c r="W220" s="213">
        <f t="shared" si="199"/>
        <v>24</v>
      </c>
      <c r="X220" s="212">
        <f t="shared" si="199"/>
        <v>204</v>
      </c>
      <c r="Y220" s="211">
        <f t="shared" si="199"/>
        <v>204</v>
      </c>
      <c r="Z220" s="211">
        <f>AA220+AB220</f>
        <v>32047</v>
      </c>
      <c r="AA220" s="211">
        <f t="shared" si="200"/>
        <v>20579</v>
      </c>
      <c r="AB220" s="217">
        <f t="shared" si="200"/>
        <v>11468</v>
      </c>
      <c r="AC220" s="212">
        <f t="shared" si="200"/>
        <v>1788</v>
      </c>
      <c r="AD220" s="211">
        <f t="shared" si="200"/>
        <v>1788</v>
      </c>
      <c r="AE220" s="211">
        <f>AF220+AG220</f>
        <v>22993</v>
      </c>
      <c r="AF220" s="211">
        <f t="shared" si="201"/>
        <v>20431</v>
      </c>
      <c r="AG220" s="213">
        <f t="shared" si="201"/>
        <v>2562</v>
      </c>
      <c r="AH220" s="212">
        <f t="shared" si="201"/>
        <v>46</v>
      </c>
      <c r="AI220" s="211">
        <f t="shared" si="201"/>
        <v>46</v>
      </c>
      <c r="AJ220" s="211">
        <f>AK220+AL220</f>
        <v>4638</v>
      </c>
      <c r="AK220" s="211">
        <f t="shared" si="202"/>
        <v>2366</v>
      </c>
      <c r="AL220" s="217">
        <f t="shared" si="202"/>
        <v>2272</v>
      </c>
      <c r="AM220" s="212">
        <f t="shared" si="202"/>
        <v>0</v>
      </c>
      <c r="AN220" s="211">
        <f t="shared" si="202"/>
        <v>0</v>
      </c>
      <c r="AO220" s="211">
        <f>AP220+AQ220</f>
        <v>0</v>
      </c>
      <c r="AP220" s="211">
        <f t="shared" si="203"/>
        <v>0</v>
      </c>
      <c r="AQ220" s="213">
        <f t="shared" si="203"/>
        <v>0</v>
      </c>
      <c r="AR220" s="369">
        <f t="shared" si="203"/>
        <v>0</v>
      </c>
    </row>
    <row r="221" spans="1:44" ht="17.25">
      <c r="A221" s="1651"/>
      <c r="B221" s="1647" t="s">
        <v>70</v>
      </c>
      <c r="C221" s="54" t="s">
        <v>43</v>
      </c>
      <c r="D221" s="242">
        <f t="shared" ref="D221:E232" si="204">SUM(I221,N221,S221,X221,AC221,AH221,AM221)</f>
        <v>679</v>
      </c>
      <c r="E221" s="259">
        <f t="shared" si="204"/>
        <v>679</v>
      </c>
      <c r="F221" s="259">
        <f>G221+H221</f>
        <v>80061</v>
      </c>
      <c r="G221" s="259">
        <f t="shared" ref="G221:H232" si="205">SUM(L221+Q221+V221+AA221+AF221+AK221+AP221)</f>
        <v>61974</v>
      </c>
      <c r="H221" s="258">
        <f t="shared" si="205"/>
        <v>18087</v>
      </c>
      <c r="I221" s="372">
        <v>111</v>
      </c>
      <c r="J221" s="373">
        <v>111</v>
      </c>
      <c r="K221" s="489">
        <v>16182</v>
      </c>
      <c r="L221" s="373">
        <v>13219</v>
      </c>
      <c r="M221" s="375">
        <v>2963</v>
      </c>
      <c r="N221" s="372"/>
      <c r="O221" s="373"/>
      <c r="P221" s="489"/>
      <c r="Q221" s="373"/>
      <c r="R221" s="375"/>
      <c r="S221" s="372"/>
      <c r="T221" s="373"/>
      <c r="U221" s="489"/>
      <c r="V221" s="373"/>
      <c r="W221" s="375"/>
      <c r="X221" s="372">
        <v>181</v>
      </c>
      <c r="Y221" s="373">
        <v>181</v>
      </c>
      <c r="Z221" s="489">
        <v>32134</v>
      </c>
      <c r="AA221" s="373">
        <v>23644</v>
      </c>
      <c r="AB221" s="375">
        <v>8490</v>
      </c>
      <c r="AC221" s="372">
        <v>337</v>
      </c>
      <c r="AD221" s="373">
        <v>337</v>
      </c>
      <c r="AE221" s="489">
        <v>25902</v>
      </c>
      <c r="AF221" s="373">
        <v>21512</v>
      </c>
      <c r="AG221" s="375">
        <v>4390</v>
      </c>
      <c r="AH221" s="372">
        <v>50</v>
      </c>
      <c r="AI221" s="373">
        <v>50</v>
      </c>
      <c r="AJ221" s="489">
        <v>5843</v>
      </c>
      <c r="AK221" s="373">
        <v>3599</v>
      </c>
      <c r="AL221" s="375">
        <v>2244</v>
      </c>
      <c r="AM221" s="372"/>
      <c r="AN221" s="373"/>
      <c r="AO221" s="489"/>
      <c r="AP221" s="373"/>
      <c r="AQ221" s="375"/>
      <c r="AR221" s="370"/>
    </row>
    <row r="222" spans="1:44" ht="17.25">
      <c r="A222" s="1651"/>
      <c r="B222" s="1646"/>
      <c r="C222" s="40" t="s">
        <v>44</v>
      </c>
      <c r="D222" s="251">
        <f t="shared" si="204"/>
        <v>441</v>
      </c>
      <c r="E222" s="268">
        <f t="shared" si="204"/>
        <v>441</v>
      </c>
      <c r="F222" s="534">
        <f t="shared" ref="F222:F232" si="206">G222+H222</f>
        <v>65161</v>
      </c>
      <c r="G222" s="534">
        <f t="shared" si="205"/>
        <v>49765</v>
      </c>
      <c r="H222" s="533">
        <f t="shared" si="205"/>
        <v>15396</v>
      </c>
      <c r="I222" s="379">
        <v>111</v>
      </c>
      <c r="J222" s="380">
        <v>111</v>
      </c>
      <c r="K222" s="487">
        <v>16182</v>
      </c>
      <c r="L222" s="380">
        <v>13219</v>
      </c>
      <c r="M222" s="382">
        <v>2963</v>
      </c>
      <c r="N222" s="379"/>
      <c r="O222" s="380"/>
      <c r="P222" s="487"/>
      <c r="Q222" s="380"/>
      <c r="R222" s="382"/>
      <c r="S222" s="379"/>
      <c r="T222" s="380"/>
      <c r="U222" s="487"/>
      <c r="V222" s="380"/>
      <c r="W222" s="382"/>
      <c r="X222" s="379">
        <v>135</v>
      </c>
      <c r="Y222" s="380">
        <v>135</v>
      </c>
      <c r="Z222" s="487">
        <v>27882</v>
      </c>
      <c r="AA222" s="380">
        <v>20248</v>
      </c>
      <c r="AB222" s="382">
        <v>7634</v>
      </c>
      <c r="AC222" s="379">
        <v>151</v>
      </c>
      <c r="AD222" s="380">
        <v>151</v>
      </c>
      <c r="AE222" s="487">
        <v>16628</v>
      </c>
      <c r="AF222" s="380">
        <v>14066</v>
      </c>
      <c r="AG222" s="382">
        <v>2562</v>
      </c>
      <c r="AH222" s="379">
        <v>44</v>
      </c>
      <c r="AI222" s="380">
        <v>44</v>
      </c>
      <c r="AJ222" s="487">
        <v>4469</v>
      </c>
      <c r="AK222" s="380">
        <v>2232</v>
      </c>
      <c r="AL222" s="382">
        <v>2237</v>
      </c>
      <c r="AM222" s="379"/>
      <c r="AN222" s="380"/>
      <c r="AO222" s="487"/>
      <c r="AP222" s="380"/>
      <c r="AQ222" s="382"/>
      <c r="AR222" s="371"/>
    </row>
    <row r="223" spans="1:44" ht="17.25">
      <c r="A223" s="1651"/>
      <c r="B223" s="1647" t="s">
        <v>71</v>
      </c>
      <c r="C223" s="54" t="s">
        <v>43</v>
      </c>
      <c r="D223" s="324">
        <f t="shared" si="204"/>
        <v>439</v>
      </c>
      <c r="E223" s="535">
        <f t="shared" si="204"/>
        <v>439</v>
      </c>
      <c r="F223" s="535">
        <f t="shared" si="206"/>
        <v>6233</v>
      </c>
      <c r="G223" s="535">
        <f t="shared" si="205"/>
        <v>5930</v>
      </c>
      <c r="H223" s="536">
        <f t="shared" si="205"/>
        <v>303</v>
      </c>
      <c r="I223" s="478">
        <v>3</v>
      </c>
      <c r="J223" s="479">
        <v>3</v>
      </c>
      <c r="K223" s="489">
        <v>65</v>
      </c>
      <c r="L223" s="479"/>
      <c r="M223" s="624">
        <v>65</v>
      </c>
      <c r="N223" s="478"/>
      <c r="O223" s="479"/>
      <c r="P223" s="489"/>
      <c r="Q223" s="479"/>
      <c r="R223" s="624"/>
      <c r="S223" s="478">
        <v>2</v>
      </c>
      <c r="T223" s="479">
        <v>2</v>
      </c>
      <c r="U223" s="489">
        <v>14</v>
      </c>
      <c r="V223" s="479"/>
      <c r="W223" s="624">
        <v>14</v>
      </c>
      <c r="X223" s="478">
        <v>10</v>
      </c>
      <c r="Y223" s="479">
        <v>10</v>
      </c>
      <c r="Z223" s="489">
        <v>268</v>
      </c>
      <c r="AA223" s="479">
        <v>44</v>
      </c>
      <c r="AB223" s="624">
        <v>224</v>
      </c>
      <c r="AC223" s="478">
        <v>424</v>
      </c>
      <c r="AD223" s="479">
        <v>424</v>
      </c>
      <c r="AE223" s="489">
        <v>5886</v>
      </c>
      <c r="AF223" s="479">
        <v>5886</v>
      </c>
      <c r="AG223" s="624"/>
      <c r="AH223" s="478"/>
      <c r="AI223" s="479"/>
      <c r="AJ223" s="489"/>
      <c r="AK223" s="479"/>
      <c r="AL223" s="624"/>
      <c r="AM223" s="478"/>
      <c r="AN223" s="479"/>
      <c r="AO223" s="489"/>
      <c r="AP223" s="479"/>
      <c r="AQ223" s="624"/>
      <c r="AR223" s="601"/>
    </row>
    <row r="224" spans="1:44" ht="17.25">
      <c r="A224" s="1651"/>
      <c r="B224" s="1646"/>
      <c r="C224" s="40" t="s">
        <v>44</v>
      </c>
      <c r="D224" s="279">
        <f t="shared" si="204"/>
        <v>209</v>
      </c>
      <c r="E224" s="513">
        <f t="shared" si="204"/>
        <v>209</v>
      </c>
      <c r="F224" s="525">
        <f t="shared" si="206"/>
        <v>1393</v>
      </c>
      <c r="G224" s="525">
        <f t="shared" si="205"/>
        <v>1314</v>
      </c>
      <c r="H224" s="526">
        <f t="shared" si="205"/>
        <v>79</v>
      </c>
      <c r="I224" s="515">
        <v>3</v>
      </c>
      <c r="J224" s="516">
        <v>3</v>
      </c>
      <c r="K224" s="487">
        <v>65</v>
      </c>
      <c r="L224" s="516"/>
      <c r="M224" s="518">
        <v>65</v>
      </c>
      <c r="N224" s="515"/>
      <c r="O224" s="516"/>
      <c r="P224" s="487"/>
      <c r="Q224" s="516"/>
      <c r="R224" s="518"/>
      <c r="S224" s="515">
        <v>2</v>
      </c>
      <c r="T224" s="516">
        <v>2</v>
      </c>
      <c r="U224" s="487">
        <v>14</v>
      </c>
      <c r="V224" s="516"/>
      <c r="W224" s="518">
        <v>14</v>
      </c>
      <c r="X224" s="515"/>
      <c r="Y224" s="516"/>
      <c r="Z224" s="487"/>
      <c r="AA224" s="516"/>
      <c r="AB224" s="518"/>
      <c r="AC224" s="515">
        <v>204</v>
      </c>
      <c r="AD224" s="516">
        <v>204</v>
      </c>
      <c r="AE224" s="487">
        <v>1314</v>
      </c>
      <c r="AF224" s="516">
        <v>1314</v>
      </c>
      <c r="AG224" s="518"/>
      <c r="AH224" s="515"/>
      <c r="AI224" s="516"/>
      <c r="AJ224" s="487"/>
      <c r="AK224" s="516"/>
      <c r="AL224" s="518"/>
      <c r="AM224" s="515"/>
      <c r="AN224" s="516"/>
      <c r="AO224" s="487"/>
      <c r="AP224" s="516"/>
      <c r="AQ224" s="518"/>
      <c r="AR224" s="519"/>
    </row>
    <row r="225" spans="1:44" ht="17.25">
      <c r="A225" s="1651"/>
      <c r="B225" s="1647" t="s">
        <v>72</v>
      </c>
      <c r="C225" s="54" t="s">
        <v>43</v>
      </c>
      <c r="D225" s="242">
        <f t="shared" si="204"/>
        <v>58</v>
      </c>
      <c r="E225" s="259">
        <f t="shared" si="204"/>
        <v>58</v>
      </c>
      <c r="F225" s="259">
        <f t="shared" si="206"/>
        <v>3784</v>
      </c>
      <c r="G225" s="259">
        <f t="shared" si="205"/>
        <v>292</v>
      </c>
      <c r="H225" s="258">
        <f t="shared" si="205"/>
        <v>3492</v>
      </c>
      <c r="I225" s="372"/>
      <c r="J225" s="373"/>
      <c r="K225" s="489"/>
      <c r="L225" s="373"/>
      <c r="M225" s="375"/>
      <c r="N225" s="372"/>
      <c r="O225" s="373"/>
      <c r="P225" s="489"/>
      <c r="Q225" s="373"/>
      <c r="R225" s="375"/>
      <c r="S225" s="372"/>
      <c r="T225" s="373"/>
      <c r="U225" s="489"/>
      <c r="V225" s="373"/>
      <c r="W225" s="375"/>
      <c r="X225" s="372">
        <v>58</v>
      </c>
      <c r="Y225" s="373">
        <v>58</v>
      </c>
      <c r="Z225" s="489">
        <v>3784</v>
      </c>
      <c r="AA225" s="373">
        <v>292</v>
      </c>
      <c r="AB225" s="375">
        <v>3492</v>
      </c>
      <c r="AC225" s="372"/>
      <c r="AD225" s="373"/>
      <c r="AE225" s="489"/>
      <c r="AF225" s="373"/>
      <c r="AG225" s="375"/>
      <c r="AH225" s="372"/>
      <c r="AI225" s="373"/>
      <c r="AJ225" s="489"/>
      <c r="AK225" s="373"/>
      <c r="AL225" s="375"/>
      <c r="AM225" s="372"/>
      <c r="AN225" s="373"/>
      <c r="AO225" s="489"/>
      <c r="AP225" s="373"/>
      <c r="AQ225" s="375"/>
      <c r="AR225" s="370"/>
    </row>
    <row r="226" spans="1:44" ht="17.25">
      <c r="A226" s="1651"/>
      <c r="B226" s="1646"/>
      <c r="C226" s="40" t="s">
        <v>44</v>
      </c>
      <c r="D226" s="251">
        <f t="shared" si="204"/>
        <v>58</v>
      </c>
      <c r="E226" s="268">
        <f t="shared" si="204"/>
        <v>58</v>
      </c>
      <c r="F226" s="534">
        <f t="shared" si="206"/>
        <v>3784</v>
      </c>
      <c r="G226" s="534">
        <f t="shared" si="205"/>
        <v>292</v>
      </c>
      <c r="H226" s="533">
        <f t="shared" si="205"/>
        <v>3492</v>
      </c>
      <c r="I226" s="379"/>
      <c r="J226" s="380"/>
      <c r="K226" s="487"/>
      <c r="L226" s="380"/>
      <c r="M226" s="382"/>
      <c r="N226" s="379"/>
      <c r="O226" s="380"/>
      <c r="P226" s="487"/>
      <c r="Q226" s="380"/>
      <c r="R226" s="382"/>
      <c r="S226" s="379"/>
      <c r="T226" s="380"/>
      <c r="U226" s="487"/>
      <c r="V226" s="380"/>
      <c r="W226" s="382"/>
      <c r="X226" s="379">
        <v>58</v>
      </c>
      <c r="Y226" s="380">
        <v>58</v>
      </c>
      <c r="Z226" s="487">
        <v>3784</v>
      </c>
      <c r="AA226" s="380">
        <v>292</v>
      </c>
      <c r="AB226" s="382">
        <v>3492</v>
      </c>
      <c r="AC226" s="379"/>
      <c r="AD226" s="380"/>
      <c r="AE226" s="487"/>
      <c r="AF226" s="380"/>
      <c r="AG226" s="382"/>
      <c r="AH226" s="379"/>
      <c r="AI226" s="380"/>
      <c r="AJ226" s="487"/>
      <c r="AK226" s="380"/>
      <c r="AL226" s="382"/>
      <c r="AM226" s="379"/>
      <c r="AN226" s="380"/>
      <c r="AO226" s="487"/>
      <c r="AP226" s="380"/>
      <c r="AQ226" s="382"/>
      <c r="AR226" s="371"/>
    </row>
    <row r="227" spans="1:44" ht="17.25">
      <c r="A227" s="1651"/>
      <c r="B227" s="1647" t="s">
        <v>73</v>
      </c>
      <c r="C227" s="54" t="s">
        <v>43</v>
      </c>
      <c r="D227" s="324">
        <f t="shared" si="204"/>
        <v>0</v>
      </c>
      <c r="E227" s="535">
        <f t="shared" si="204"/>
        <v>0</v>
      </c>
      <c r="F227" s="535">
        <f t="shared" si="206"/>
        <v>0</v>
      </c>
      <c r="G227" s="535">
        <f t="shared" si="205"/>
        <v>0</v>
      </c>
      <c r="H227" s="536">
        <f t="shared" si="205"/>
        <v>0</v>
      </c>
      <c r="I227" s="478"/>
      <c r="J227" s="479"/>
      <c r="K227" s="489"/>
      <c r="L227" s="479"/>
      <c r="M227" s="624"/>
      <c r="N227" s="478"/>
      <c r="O227" s="479"/>
      <c r="P227" s="489"/>
      <c r="Q227" s="479"/>
      <c r="R227" s="624"/>
      <c r="S227" s="478"/>
      <c r="T227" s="479"/>
      <c r="U227" s="489"/>
      <c r="V227" s="479"/>
      <c r="W227" s="624"/>
      <c r="X227" s="478"/>
      <c r="Y227" s="479"/>
      <c r="Z227" s="489"/>
      <c r="AA227" s="479"/>
      <c r="AB227" s="624"/>
      <c r="AC227" s="478"/>
      <c r="AD227" s="479"/>
      <c r="AE227" s="489"/>
      <c r="AF227" s="479"/>
      <c r="AG227" s="624"/>
      <c r="AH227" s="478"/>
      <c r="AI227" s="479"/>
      <c r="AJ227" s="489"/>
      <c r="AK227" s="479"/>
      <c r="AL227" s="624"/>
      <c r="AM227" s="478"/>
      <c r="AN227" s="479"/>
      <c r="AO227" s="489"/>
      <c r="AP227" s="479"/>
      <c r="AQ227" s="624"/>
      <c r="AR227" s="601"/>
    </row>
    <row r="228" spans="1:44" ht="17.25">
      <c r="A228" s="1651"/>
      <c r="B228" s="1646"/>
      <c r="C228" s="40" t="s">
        <v>44</v>
      </c>
      <c r="D228" s="279">
        <f t="shared" si="204"/>
        <v>0</v>
      </c>
      <c r="E228" s="513">
        <f t="shared" si="204"/>
        <v>0</v>
      </c>
      <c r="F228" s="525">
        <f t="shared" si="206"/>
        <v>0</v>
      </c>
      <c r="G228" s="525">
        <f t="shared" si="205"/>
        <v>0</v>
      </c>
      <c r="H228" s="526">
        <f t="shared" si="205"/>
        <v>0</v>
      </c>
      <c r="I228" s="515"/>
      <c r="J228" s="516"/>
      <c r="K228" s="487"/>
      <c r="L228" s="516"/>
      <c r="M228" s="518"/>
      <c r="N228" s="515"/>
      <c r="O228" s="516"/>
      <c r="P228" s="487"/>
      <c r="Q228" s="516"/>
      <c r="R228" s="518"/>
      <c r="S228" s="515"/>
      <c r="T228" s="516"/>
      <c r="U228" s="487"/>
      <c r="V228" s="516"/>
      <c r="W228" s="518"/>
      <c r="X228" s="515"/>
      <c r="Y228" s="516"/>
      <c r="Z228" s="487"/>
      <c r="AA228" s="516"/>
      <c r="AB228" s="518"/>
      <c r="AC228" s="515"/>
      <c r="AD228" s="516"/>
      <c r="AE228" s="487"/>
      <c r="AF228" s="516"/>
      <c r="AG228" s="518"/>
      <c r="AH228" s="515"/>
      <c r="AI228" s="516"/>
      <c r="AJ228" s="487"/>
      <c r="AK228" s="516"/>
      <c r="AL228" s="518"/>
      <c r="AM228" s="515"/>
      <c r="AN228" s="516"/>
      <c r="AO228" s="487"/>
      <c r="AP228" s="516"/>
      <c r="AQ228" s="518"/>
      <c r="AR228" s="519"/>
    </row>
    <row r="229" spans="1:44" ht="17.25">
      <c r="A229" s="1651"/>
      <c r="B229" s="1647" t="s">
        <v>74</v>
      </c>
      <c r="C229" s="54" t="s">
        <v>43</v>
      </c>
      <c r="D229" s="324">
        <f t="shared" si="204"/>
        <v>1552</v>
      </c>
      <c r="E229" s="535">
        <f t="shared" si="204"/>
        <v>1552</v>
      </c>
      <c r="F229" s="535">
        <f t="shared" si="206"/>
        <v>12646</v>
      </c>
      <c r="G229" s="535">
        <f t="shared" si="205"/>
        <v>9946</v>
      </c>
      <c r="H229" s="536">
        <f t="shared" si="205"/>
        <v>2700</v>
      </c>
      <c r="I229" s="478">
        <v>45</v>
      </c>
      <c r="J229" s="479">
        <v>45</v>
      </c>
      <c r="K229" s="489">
        <v>2996</v>
      </c>
      <c r="L229" s="479">
        <v>2540</v>
      </c>
      <c r="M229" s="624">
        <v>456</v>
      </c>
      <c r="N229" s="478"/>
      <c r="O229" s="479"/>
      <c r="P229" s="489"/>
      <c r="Q229" s="479"/>
      <c r="R229" s="624"/>
      <c r="S229" s="478">
        <v>74</v>
      </c>
      <c r="T229" s="479">
        <v>74</v>
      </c>
      <c r="U229" s="489">
        <v>4628</v>
      </c>
      <c r="V229" s="479">
        <v>2615</v>
      </c>
      <c r="W229" s="624">
        <v>2013</v>
      </c>
      <c r="X229" s="478">
        <v>7</v>
      </c>
      <c r="Y229" s="479">
        <v>7</v>
      </c>
      <c r="Z229" s="489">
        <v>231</v>
      </c>
      <c r="AA229" s="479"/>
      <c r="AB229" s="624">
        <v>231</v>
      </c>
      <c r="AC229" s="478">
        <v>1426</v>
      </c>
      <c r="AD229" s="479">
        <v>1426</v>
      </c>
      <c r="AE229" s="489">
        <v>4791</v>
      </c>
      <c r="AF229" s="479">
        <v>4791</v>
      </c>
      <c r="AG229" s="624"/>
      <c r="AH229" s="478"/>
      <c r="AI229" s="479"/>
      <c r="AJ229" s="489"/>
      <c r="AK229" s="479"/>
      <c r="AL229" s="624"/>
      <c r="AM229" s="478"/>
      <c r="AN229" s="479"/>
      <c r="AO229" s="489"/>
      <c r="AP229" s="479"/>
      <c r="AQ229" s="624"/>
      <c r="AR229" s="601"/>
    </row>
    <row r="230" spans="1:44" ht="17.25">
      <c r="A230" s="1651"/>
      <c r="B230" s="1646"/>
      <c r="C230" s="40" t="s">
        <v>44</v>
      </c>
      <c r="D230" s="279">
        <f t="shared" si="204"/>
        <v>1487</v>
      </c>
      <c r="E230" s="513">
        <f t="shared" si="204"/>
        <v>1487</v>
      </c>
      <c r="F230" s="513">
        <f t="shared" si="206"/>
        <v>8292</v>
      </c>
      <c r="G230" s="513">
        <f t="shared" si="205"/>
        <v>7595</v>
      </c>
      <c r="H230" s="514">
        <f t="shared" si="205"/>
        <v>697</v>
      </c>
      <c r="I230" s="515">
        <v>45</v>
      </c>
      <c r="J230" s="516">
        <v>45</v>
      </c>
      <c r="K230" s="487">
        <v>2996</v>
      </c>
      <c r="L230" s="516">
        <v>2540</v>
      </c>
      <c r="M230" s="518">
        <v>456</v>
      </c>
      <c r="N230" s="515"/>
      <c r="O230" s="516"/>
      <c r="P230" s="487"/>
      <c r="Q230" s="516"/>
      <c r="R230" s="518"/>
      <c r="S230" s="515">
        <v>9</v>
      </c>
      <c r="T230" s="516">
        <v>9</v>
      </c>
      <c r="U230" s="487">
        <v>274</v>
      </c>
      <c r="V230" s="516">
        <v>264</v>
      </c>
      <c r="W230" s="518">
        <v>10</v>
      </c>
      <c r="X230" s="515">
        <v>7</v>
      </c>
      <c r="Y230" s="516">
        <v>7</v>
      </c>
      <c r="Z230" s="487">
        <v>231</v>
      </c>
      <c r="AA230" s="516"/>
      <c r="AB230" s="518">
        <v>231</v>
      </c>
      <c r="AC230" s="515">
        <v>1426</v>
      </c>
      <c r="AD230" s="516">
        <v>1426</v>
      </c>
      <c r="AE230" s="487">
        <v>4791</v>
      </c>
      <c r="AF230" s="516">
        <v>4791</v>
      </c>
      <c r="AG230" s="518"/>
      <c r="AH230" s="515"/>
      <c r="AI230" s="516"/>
      <c r="AJ230" s="487"/>
      <c r="AK230" s="516"/>
      <c r="AL230" s="518"/>
      <c r="AM230" s="515"/>
      <c r="AN230" s="516"/>
      <c r="AO230" s="487"/>
      <c r="AP230" s="516"/>
      <c r="AQ230" s="518"/>
      <c r="AR230" s="519"/>
    </row>
    <row r="231" spans="1:44" ht="17.25">
      <c r="A231" s="1651"/>
      <c r="B231" s="1648" t="s">
        <v>75</v>
      </c>
      <c r="C231" s="54" t="s">
        <v>43</v>
      </c>
      <c r="D231" s="242">
        <f t="shared" si="204"/>
        <v>111</v>
      </c>
      <c r="E231" s="259">
        <f t="shared" si="204"/>
        <v>111</v>
      </c>
      <c r="F231" s="259">
        <f t="shared" si="206"/>
        <v>6183</v>
      </c>
      <c r="G231" s="259">
        <f t="shared" si="205"/>
        <v>4590</v>
      </c>
      <c r="H231" s="258">
        <f t="shared" si="205"/>
        <v>1593</v>
      </c>
      <c r="I231" s="372"/>
      <c r="J231" s="373"/>
      <c r="K231" s="489"/>
      <c r="L231" s="373"/>
      <c r="M231" s="375"/>
      <c r="N231" s="372"/>
      <c r="O231" s="373"/>
      <c r="P231" s="489"/>
      <c r="Q231" s="373"/>
      <c r="R231" s="375"/>
      <c r="S231" s="372"/>
      <c r="T231" s="373"/>
      <c r="U231" s="489"/>
      <c r="V231" s="373"/>
      <c r="W231" s="375"/>
      <c r="X231" s="372">
        <v>71</v>
      </c>
      <c r="Y231" s="373">
        <v>71</v>
      </c>
      <c r="Z231" s="489">
        <v>1723</v>
      </c>
      <c r="AA231" s="373">
        <v>165</v>
      </c>
      <c r="AB231" s="375">
        <v>1558</v>
      </c>
      <c r="AC231" s="372">
        <v>38</v>
      </c>
      <c r="AD231" s="373">
        <v>38</v>
      </c>
      <c r="AE231" s="489">
        <v>4291</v>
      </c>
      <c r="AF231" s="373">
        <v>4291</v>
      </c>
      <c r="AG231" s="375"/>
      <c r="AH231" s="372">
        <v>2</v>
      </c>
      <c r="AI231" s="373">
        <v>2</v>
      </c>
      <c r="AJ231" s="489">
        <v>169</v>
      </c>
      <c r="AK231" s="373">
        <v>134</v>
      </c>
      <c r="AL231" s="375">
        <v>35</v>
      </c>
      <c r="AM231" s="372"/>
      <c r="AN231" s="373"/>
      <c r="AO231" s="489"/>
      <c r="AP231" s="373"/>
      <c r="AQ231" s="375"/>
      <c r="AR231" s="370"/>
    </row>
    <row r="232" spans="1:44" ht="18" thickBot="1">
      <c r="A232" s="1652"/>
      <c r="B232" s="1649"/>
      <c r="C232" s="45" t="s">
        <v>44</v>
      </c>
      <c r="D232" s="251">
        <f t="shared" si="204"/>
        <v>13</v>
      </c>
      <c r="E232" s="268">
        <f t="shared" si="204"/>
        <v>13</v>
      </c>
      <c r="F232" s="259">
        <f t="shared" si="206"/>
        <v>579</v>
      </c>
      <c r="G232" s="259">
        <f t="shared" si="205"/>
        <v>433</v>
      </c>
      <c r="H232" s="258">
        <f t="shared" si="205"/>
        <v>146</v>
      </c>
      <c r="I232" s="379"/>
      <c r="J232" s="380"/>
      <c r="K232" s="487"/>
      <c r="L232" s="380"/>
      <c r="M232" s="382"/>
      <c r="N232" s="379"/>
      <c r="O232" s="380"/>
      <c r="P232" s="487"/>
      <c r="Q232" s="380"/>
      <c r="R232" s="382"/>
      <c r="S232" s="379"/>
      <c r="T232" s="380"/>
      <c r="U232" s="487"/>
      <c r="V232" s="380"/>
      <c r="W232" s="382"/>
      <c r="X232" s="379">
        <v>4</v>
      </c>
      <c r="Y232" s="380">
        <v>4</v>
      </c>
      <c r="Z232" s="487">
        <v>150</v>
      </c>
      <c r="AA232" s="380">
        <v>39</v>
      </c>
      <c r="AB232" s="382">
        <v>111</v>
      </c>
      <c r="AC232" s="379">
        <v>7</v>
      </c>
      <c r="AD232" s="380">
        <v>7</v>
      </c>
      <c r="AE232" s="487">
        <v>260</v>
      </c>
      <c r="AF232" s="380">
        <v>260</v>
      </c>
      <c r="AG232" s="382"/>
      <c r="AH232" s="379">
        <v>2</v>
      </c>
      <c r="AI232" s="380">
        <v>2</v>
      </c>
      <c r="AJ232" s="487">
        <v>169</v>
      </c>
      <c r="AK232" s="380">
        <v>134</v>
      </c>
      <c r="AL232" s="382">
        <v>35</v>
      </c>
      <c r="AM232" s="379"/>
      <c r="AN232" s="380"/>
      <c r="AO232" s="487"/>
      <c r="AP232" s="380"/>
      <c r="AQ232" s="382"/>
      <c r="AR232" s="371"/>
    </row>
    <row r="233" spans="1:44" ht="17.25">
      <c r="A233" s="1650" t="s">
        <v>196</v>
      </c>
      <c r="B233" s="1645" t="s">
        <v>69</v>
      </c>
      <c r="C233" s="183" t="s">
        <v>43</v>
      </c>
      <c r="D233" s="234">
        <f>SUM(I233,N233,S233,X233,AC233,AH233,AM233)</f>
        <v>2971</v>
      </c>
      <c r="E233" s="323">
        <f>SUM(J233,O233,T233,Y233,AD233,AI233,AN233)</f>
        <v>1915</v>
      </c>
      <c r="F233" s="323">
        <f>G233+H233</f>
        <v>55064</v>
      </c>
      <c r="G233" s="323">
        <f t="shared" ref="G233:H234" si="207">SUM(L233,Q233,V233,AA233,AF233,AK233,AP233)</f>
        <v>54793</v>
      </c>
      <c r="H233" s="235">
        <f t="shared" si="207"/>
        <v>271</v>
      </c>
      <c r="I233" s="236">
        <f>SUM(I235,I237,I239,I241,I243,I245)</f>
        <v>1</v>
      </c>
      <c r="J233" s="237">
        <f>SUM(J235,J237,J239,J241,J243,J245)</f>
        <v>1</v>
      </c>
      <c r="K233" s="237">
        <f>L233+M233</f>
        <v>609</v>
      </c>
      <c r="L233" s="237">
        <f t="shared" ref="L233:M234" si="208">SUM(L235,L237,L239,L241,L243,L245)</f>
        <v>609</v>
      </c>
      <c r="M233" s="239">
        <f t="shared" si="208"/>
        <v>0</v>
      </c>
      <c r="N233" s="236">
        <f>SUM(N235,N237,N239,N241,N243,N245)</f>
        <v>9</v>
      </c>
      <c r="O233" s="237">
        <f>SUM(O235,O237,O239,O241,O243,O245)</f>
        <v>9</v>
      </c>
      <c r="P233" s="237">
        <f>Q233+R233</f>
        <v>302</v>
      </c>
      <c r="Q233" s="237">
        <f t="shared" ref="Q233:T234" si="209">SUM(Q235,Q237,Q239,Q241,Q243,Q245)</f>
        <v>124</v>
      </c>
      <c r="R233" s="238">
        <f t="shared" si="209"/>
        <v>178</v>
      </c>
      <c r="S233" s="236">
        <f>SUM(S235,S237,S239,S241,S243,S245)</f>
        <v>0</v>
      </c>
      <c r="T233" s="237">
        <f>SUM(T235,T237,T239,T241,T243,T245)</f>
        <v>0</v>
      </c>
      <c r="U233" s="237">
        <f>V233+W233</f>
        <v>0</v>
      </c>
      <c r="V233" s="237">
        <f t="shared" ref="V233:Y234" si="210">SUM(V235,V237,V239,V241,V243,V245)</f>
        <v>0</v>
      </c>
      <c r="W233" s="239">
        <f t="shared" si="210"/>
        <v>0</v>
      </c>
      <c r="X233" s="236">
        <f t="shared" si="210"/>
        <v>0</v>
      </c>
      <c r="Y233" s="237">
        <f t="shared" si="210"/>
        <v>0</v>
      </c>
      <c r="Z233" s="237">
        <f>AA233+AB233</f>
        <v>0</v>
      </c>
      <c r="AA233" s="237">
        <f t="shared" ref="AA233:AD234" si="211">SUM(AA235,AA237,AA239,AA241,AA243,AA245)</f>
        <v>0</v>
      </c>
      <c r="AB233" s="238">
        <f t="shared" si="211"/>
        <v>0</v>
      </c>
      <c r="AC233" s="236">
        <f t="shared" si="211"/>
        <v>2932</v>
      </c>
      <c r="AD233" s="237">
        <f t="shared" si="211"/>
        <v>1876</v>
      </c>
      <c r="AE233" s="237">
        <f t="shared" ref="AE233:AE234" si="212">AF233+AG233</f>
        <v>53737</v>
      </c>
      <c r="AF233" s="237">
        <f t="shared" ref="AF233:AI234" si="213">SUM(AF235,AF237,AF239,AF241,AF243,AF245)</f>
        <v>53737</v>
      </c>
      <c r="AG233" s="239">
        <f t="shared" si="213"/>
        <v>0</v>
      </c>
      <c r="AH233" s="236">
        <f t="shared" si="213"/>
        <v>28</v>
      </c>
      <c r="AI233" s="237">
        <f t="shared" si="213"/>
        <v>28</v>
      </c>
      <c r="AJ233" s="237">
        <f t="shared" ref="AJ233:AJ234" si="214">AK233+AL233</f>
        <v>394</v>
      </c>
      <c r="AK233" s="237">
        <f t="shared" ref="AK233:AN234" si="215">SUM(AK235,AK237,AK239,AK241,AK243,AK245)</f>
        <v>323</v>
      </c>
      <c r="AL233" s="238">
        <f t="shared" si="215"/>
        <v>71</v>
      </c>
      <c r="AM233" s="236">
        <f t="shared" si="215"/>
        <v>1</v>
      </c>
      <c r="AN233" s="237">
        <f t="shared" si="215"/>
        <v>1</v>
      </c>
      <c r="AO233" s="237">
        <f t="shared" ref="AO233:AO234" si="216">AP233+AQ233</f>
        <v>22</v>
      </c>
      <c r="AP233" s="237">
        <f t="shared" ref="AP233:AR234" si="217">SUM(AP235,AP237,AP239,AP241,AP243,AP245)</f>
        <v>0</v>
      </c>
      <c r="AQ233" s="239">
        <f t="shared" si="217"/>
        <v>22</v>
      </c>
      <c r="AR233" s="368">
        <f t="shared" si="217"/>
        <v>0</v>
      </c>
    </row>
    <row r="234" spans="1:44" ht="17.25">
      <c r="A234" s="1651"/>
      <c r="B234" s="1646"/>
      <c r="C234" s="40" t="s">
        <v>44</v>
      </c>
      <c r="D234" s="240">
        <f>SUM(I234,N234,S234,X234,AC234,AH234,AM234)</f>
        <v>2971</v>
      </c>
      <c r="E234" s="216">
        <f>SUM(J234,O234,T234,Y234,AD234,AI234,AN234)</f>
        <v>1915</v>
      </c>
      <c r="F234" s="216">
        <f>G234+H234</f>
        <v>55064</v>
      </c>
      <c r="G234" s="216">
        <f t="shared" si="207"/>
        <v>54793</v>
      </c>
      <c r="H234" s="241">
        <f t="shared" si="207"/>
        <v>271</v>
      </c>
      <c r="I234" s="212">
        <f>SUM(I236,I238,I240,I242,I244,I246)</f>
        <v>1</v>
      </c>
      <c r="J234" s="211">
        <f>SUM(J236,J238,J240,J242,J244,J246)</f>
        <v>1</v>
      </c>
      <c r="K234" s="211">
        <f>L234+M234</f>
        <v>609</v>
      </c>
      <c r="L234" s="211">
        <f t="shared" si="208"/>
        <v>609</v>
      </c>
      <c r="M234" s="213">
        <f t="shared" si="208"/>
        <v>0</v>
      </c>
      <c r="N234" s="212">
        <f>SUM(N236,N238,N240,N242,N244,N246)</f>
        <v>9</v>
      </c>
      <c r="O234" s="211">
        <f>SUM(O236,O238,O240,O242,O244,O246)</f>
        <v>9</v>
      </c>
      <c r="P234" s="211">
        <f>Q234+R234</f>
        <v>302</v>
      </c>
      <c r="Q234" s="211">
        <f t="shared" si="209"/>
        <v>124</v>
      </c>
      <c r="R234" s="217">
        <f t="shared" si="209"/>
        <v>178</v>
      </c>
      <c r="S234" s="212">
        <f t="shared" si="209"/>
        <v>0</v>
      </c>
      <c r="T234" s="211">
        <f t="shared" si="209"/>
        <v>0</v>
      </c>
      <c r="U234" s="211">
        <f>V234+W234</f>
        <v>0</v>
      </c>
      <c r="V234" s="211">
        <f t="shared" si="210"/>
        <v>0</v>
      </c>
      <c r="W234" s="213">
        <f t="shared" si="210"/>
        <v>0</v>
      </c>
      <c r="X234" s="212">
        <f t="shared" si="210"/>
        <v>0</v>
      </c>
      <c r="Y234" s="211">
        <f t="shared" si="210"/>
        <v>0</v>
      </c>
      <c r="Z234" s="211">
        <f>AA234+AB234</f>
        <v>0</v>
      </c>
      <c r="AA234" s="211">
        <f t="shared" si="211"/>
        <v>0</v>
      </c>
      <c r="AB234" s="217">
        <f t="shared" si="211"/>
        <v>0</v>
      </c>
      <c r="AC234" s="212">
        <f t="shared" si="211"/>
        <v>2932</v>
      </c>
      <c r="AD234" s="211">
        <f t="shared" si="211"/>
        <v>1876</v>
      </c>
      <c r="AE234" s="211">
        <f t="shared" si="212"/>
        <v>53737</v>
      </c>
      <c r="AF234" s="211">
        <f t="shared" si="213"/>
        <v>53737</v>
      </c>
      <c r="AG234" s="213">
        <f t="shared" si="213"/>
        <v>0</v>
      </c>
      <c r="AH234" s="212">
        <f t="shared" si="213"/>
        <v>28</v>
      </c>
      <c r="AI234" s="211">
        <f t="shared" si="213"/>
        <v>28</v>
      </c>
      <c r="AJ234" s="211">
        <f t="shared" si="214"/>
        <v>394</v>
      </c>
      <c r="AK234" s="211">
        <f t="shared" si="215"/>
        <v>323</v>
      </c>
      <c r="AL234" s="217">
        <f t="shared" si="215"/>
        <v>71</v>
      </c>
      <c r="AM234" s="212">
        <f t="shared" si="215"/>
        <v>1</v>
      </c>
      <c r="AN234" s="211">
        <f t="shared" si="215"/>
        <v>1</v>
      </c>
      <c r="AO234" s="211">
        <f t="shared" si="216"/>
        <v>22</v>
      </c>
      <c r="AP234" s="211">
        <f t="shared" si="217"/>
        <v>0</v>
      </c>
      <c r="AQ234" s="213">
        <f t="shared" si="217"/>
        <v>22</v>
      </c>
      <c r="AR234" s="369">
        <f t="shared" si="217"/>
        <v>0</v>
      </c>
    </row>
    <row r="235" spans="1:44" ht="17.25">
      <c r="A235" s="1651"/>
      <c r="B235" s="1647" t="s">
        <v>70</v>
      </c>
      <c r="C235" s="54" t="s">
        <v>43</v>
      </c>
      <c r="D235" s="242">
        <f t="shared" ref="D235:E246" si="218">SUM(I235,N235,S235,X235,AC235,AH235,AM235)</f>
        <v>1</v>
      </c>
      <c r="E235" s="259">
        <f t="shared" si="218"/>
        <v>1</v>
      </c>
      <c r="F235" s="259">
        <f>G235+H235</f>
        <v>624</v>
      </c>
      <c r="G235" s="259">
        <f t="shared" ref="G235:H246" si="219">SUM(L235+Q235+V235+AA235+AF235+AK235+AP235)</f>
        <v>609</v>
      </c>
      <c r="H235" s="258">
        <f t="shared" si="219"/>
        <v>15</v>
      </c>
      <c r="I235" s="909">
        <v>1</v>
      </c>
      <c r="J235" s="910">
        <v>1</v>
      </c>
      <c r="K235" s="910">
        <v>609</v>
      </c>
      <c r="L235" s="910">
        <v>609</v>
      </c>
      <c r="M235" s="911"/>
      <c r="N235" s="909"/>
      <c r="O235" s="910"/>
      <c r="P235" s="910"/>
      <c r="Q235" s="910"/>
      <c r="R235" s="911"/>
      <c r="S235" s="909"/>
      <c r="T235" s="910"/>
      <c r="U235" s="910"/>
      <c r="V235" s="910"/>
      <c r="W235" s="911"/>
      <c r="X235" s="909"/>
      <c r="Y235" s="910"/>
      <c r="Z235" s="910"/>
      <c r="AA235" s="910"/>
      <c r="AB235" s="911"/>
      <c r="AC235" s="912"/>
      <c r="AD235" s="913"/>
      <c r="AE235" s="913"/>
      <c r="AF235" s="913"/>
      <c r="AG235" s="914"/>
      <c r="AH235" s="915"/>
      <c r="AI235" s="916"/>
      <c r="AJ235" s="916"/>
      <c r="AK235" s="916"/>
      <c r="AL235" s="917"/>
      <c r="AM235" s="915"/>
      <c r="AN235" s="916"/>
      <c r="AO235" s="916">
        <v>15</v>
      </c>
      <c r="AP235" s="916"/>
      <c r="AQ235" s="918">
        <v>15</v>
      </c>
      <c r="AR235" s="919"/>
    </row>
    <row r="236" spans="1:44" ht="17.25">
      <c r="A236" s="1651"/>
      <c r="B236" s="1646"/>
      <c r="C236" s="40" t="s">
        <v>44</v>
      </c>
      <c r="D236" s="251">
        <f t="shared" si="218"/>
        <v>1</v>
      </c>
      <c r="E236" s="268">
        <f t="shared" si="218"/>
        <v>1</v>
      </c>
      <c r="F236" s="534">
        <f t="shared" ref="F236:F246" si="220">G236+H236</f>
        <v>624</v>
      </c>
      <c r="G236" s="534">
        <f t="shared" si="219"/>
        <v>609</v>
      </c>
      <c r="H236" s="533">
        <f t="shared" si="219"/>
        <v>15</v>
      </c>
      <c r="I236" s="920">
        <v>1</v>
      </c>
      <c r="J236" s="921">
        <v>1</v>
      </c>
      <c r="K236" s="921">
        <v>609</v>
      </c>
      <c r="L236" s="921">
        <v>609</v>
      </c>
      <c r="M236" s="922"/>
      <c r="N236" s="920"/>
      <c r="O236" s="921"/>
      <c r="P236" s="921"/>
      <c r="Q236" s="921"/>
      <c r="R236" s="922"/>
      <c r="S236" s="920"/>
      <c r="T236" s="921"/>
      <c r="U236" s="921"/>
      <c r="V236" s="921"/>
      <c r="W236" s="922"/>
      <c r="X236" s="920"/>
      <c r="Y236" s="921"/>
      <c r="Z236" s="921"/>
      <c r="AA236" s="921"/>
      <c r="AB236" s="922"/>
      <c r="AC236" s="923"/>
      <c r="AD236" s="924"/>
      <c r="AE236" s="924"/>
      <c r="AF236" s="924"/>
      <c r="AG236" s="925"/>
      <c r="AH236" s="926"/>
      <c r="AI236" s="927"/>
      <c r="AJ236" s="927"/>
      <c r="AK236" s="927"/>
      <c r="AL236" s="928"/>
      <c r="AM236" s="926"/>
      <c r="AN236" s="927"/>
      <c r="AO236" s="927">
        <v>15</v>
      </c>
      <c r="AP236" s="927"/>
      <c r="AQ236" s="929">
        <v>15</v>
      </c>
      <c r="AR236" s="930"/>
    </row>
    <row r="237" spans="1:44" ht="17.25">
      <c r="A237" s="1651"/>
      <c r="B237" s="1647" t="s">
        <v>71</v>
      </c>
      <c r="C237" s="54" t="s">
        <v>43</v>
      </c>
      <c r="D237" s="324">
        <f t="shared" si="218"/>
        <v>0</v>
      </c>
      <c r="E237" s="535">
        <f t="shared" si="218"/>
        <v>0</v>
      </c>
      <c r="F237" s="535">
        <f t="shared" si="220"/>
        <v>0</v>
      </c>
      <c r="G237" s="535">
        <f t="shared" si="219"/>
        <v>0</v>
      </c>
      <c r="H237" s="536">
        <f t="shared" si="219"/>
        <v>0</v>
      </c>
      <c r="I237" s="931"/>
      <c r="J237" s="932"/>
      <c r="K237" s="932"/>
      <c r="L237" s="932"/>
      <c r="M237" s="933"/>
      <c r="N237" s="931"/>
      <c r="O237" s="932"/>
      <c r="P237" s="932"/>
      <c r="Q237" s="932"/>
      <c r="R237" s="933"/>
      <c r="S237" s="931"/>
      <c r="T237" s="932"/>
      <c r="U237" s="932"/>
      <c r="V237" s="932"/>
      <c r="W237" s="933"/>
      <c r="X237" s="931"/>
      <c r="Y237" s="932"/>
      <c r="Z237" s="932"/>
      <c r="AA237" s="932"/>
      <c r="AB237" s="933"/>
      <c r="AC237" s="934"/>
      <c r="AD237" s="935"/>
      <c r="AE237" s="935"/>
      <c r="AF237" s="935"/>
      <c r="AG237" s="936"/>
      <c r="AH237" s="937"/>
      <c r="AI237" s="938"/>
      <c r="AJ237" s="938"/>
      <c r="AK237" s="938"/>
      <c r="AL237" s="939"/>
      <c r="AM237" s="937"/>
      <c r="AN237" s="938"/>
      <c r="AO237" s="938"/>
      <c r="AP237" s="938"/>
      <c r="AQ237" s="940"/>
      <c r="AR237" s="941"/>
    </row>
    <row r="238" spans="1:44" ht="17.25">
      <c r="A238" s="1651"/>
      <c r="B238" s="1646"/>
      <c r="C238" s="40" t="s">
        <v>44</v>
      </c>
      <c r="D238" s="279">
        <f t="shared" si="218"/>
        <v>0</v>
      </c>
      <c r="E238" s="513">
        <f t="shared" si="218"/>
        <v>0</v>
      </c>
      <c r="F238" s="525">
        <f t="shared" si="220"/>
        <v>0</v>
      </c>
      <c r="G238" s="525">
        <f t="shared" si="219"/>
        <v>0</v>
      </c>
      <c r="H238" s="526">
        <f t="shared" si="219"/>
        <v>0</v>
      </c>
      <c r="I238" s="942"/>
      <c r="J238" s="943"/>
      <c r="K238" s="943"/>
      <c r="L238" s="943"/>
      <c r="M238" s="944"/>
      <c r="N238" s="942"/>
      <c r="O238" s="943"/>
      <c r="P238" s="943"/>
      <c r="Q238" s="943"/>
      <c r="R238" s="944"/>
      <c r="S238" s="942"/>
      <c r="T238" s="943"/>
      <c r="U238" s="943"/>
      <c r="V238" s="943"/>
      <c r="W238" s="944"/>
      <c r="X238" s="942"/>
      <c r="Y238" s="943"/>
      <c r="Z238" s="943"/>
      <c r="AA238" s="943"/>
      <c r="AB238" s="944"/>
      <c r="AC238" s="945"/>
      <c r="AD238" s="946"/>
      <c r="AE238" s="946"/>
      <c r="AF238" s="946"/>
      <c r="AG238" s="947"/>
      <c r="AH238" s="948"/>
      <c r="AI238" s="949"/>
      <c r="AJ238" s="949"/>
      <c r="AK238" s="949"/>
      <c r="AL238" s="950"/>
      <c r="AM238" s="948"/>
      <c r="AN238" s="949"/>
      <c r="AO238" s="949"/>
      <c r="AP238" s="949"/>
      <c r="AQ238" s="951"/>
      <c r="AR238" s="952"/>
    </row>
    <row r="239" spans="1:44" ht="17.25">
      <c r="A239" s="1651"/>
      <c r="B239" s="1647" t="s">
        <v>72</v>
      </c>
      <c r="C239" s="54" t="s">
        <v>43</v>
      </c>
      <c r="D239" s="1538">
        <f t="shared" si="218"/>
        <v>0</v>
      </c>
      <c r="E239" s="1539">
        <f t="shared" si="218"/>
        <v>0</v>
      </c>
      <c r="F239" s="259">
        <f t="shared" si="220"/>
        <v>0</v>
      </c>
      <c r="G239" s="259">
        <f t="shared" si="219"/>
        <v>0</v>
      </c>
      <c r="H239" s="258">
        <f t="shared" si="219"/>
        <v>0</v>
      </c>
      <c r="I239" s="909"/>
      <c r="J239" s="910"/>
      <c r="K239" s="910"/>
      <c r="L239" s="910"/>
      <c r="M239" s="911"/>
      <c r="N239" s="909"/>
      <c r="O239" s="910"/>
      <c r="P239" s="910"/>
      <c r="Q239" s="910"/>
      <c r="R239" s="911"/>
      <c r="S239" s="909"/>
      <c r="T239" s="910"/>
      <c r="U239" s="910"/>
      <c r="V239" s="910"/>
      <c r="W239" s="911"/>
      <c r="X239" s="909"/>
      <c r="Y239" s="910"/>
      <c r="Z239" s="910"/>
      <c r="AA239" s="910"/>
      <c r="AB239" s="911"/>
      <c r="AC239" s="912"/>
      <c r="AD239" s="913"/>
      <c r="AE239" s="913"/>
      <c r="AF239" s="913"/>
      <c r="AG239" s="914"/>
      <c r="AH239" s="915"/>
      <c r="AI239" s="916"/>
      <c r="AJ239" s="916"/>
      <c r="AK239" s="916"/>
      <c r="AL239" s="917"/>
      <c r="AM239" s="915"/>
      <c r="AN239" s="916"/>
      <c r="AO239" s="916"/>
      <c r="AP239" s="916"/>
      <c r="AQ239" s="918"/>
      <c r="AR239" s="953"/>
    </row>
    <row r="240" spans="1:44" ht="17.25">
      <c r="A240" s="1651"/>
      <c r="B240" s="1646"/>
      <c r="C240" s="40" t="s">
        <v>44</v>
      </c>
      <c r="D240" s="251">
        <f t="shared" si="218"/>
        <v>0</v>
      </c>
      <c r="E240" s="268">
        <f t="shared" si="218"/>
        <v>0</v>
      </c>
      <c r="F240" s="534">
        <f t="shared" si="220"/>
        <v>0</v>
      </c>
      <c r="G240" s="534">
        <f t="shared" si="219"/>
        <v>0</v>
      </c>
      <c r="H240" s="533">
        <f t="shared" si="219"/>
        <v>0</v>
      </c>
      <c r="I240" s="920"/>
      <c r="J240" s="921"/>
      <c r="K240" s="921"/>
      <c r="L240" s="921"/>
      <c r="M240" s="922"/>
      <c r="N240" s="920"/>
      <c r="O240" s="921"/>
      <c r="P240" s="921"/>
      <c r="Q240" s="921"/>
      <c r="R240" s="922"/>
      <c r="S240" s="920"/>
      <c r="T240" s="921"/>
      <c r="U240" s="921"/>
      <c r="V240" s="921"/>
      <c r="W240" s="922"/>
      <c r="X240" s="920"/>
      <c r="Y240" s="921"/>
      <c r="Z240" s="921"/>
      <c r="AA240" s="921"/>
      <c r="AB240" s="922"/>
      <c r="AC240" s="923"/>
      <c r="AD240" s="924"/>
      <c r="AE240" s="924"/>
      <c r="AF240" s="924"/>
      <c r="AG240" s="925"/>
      <c r="AH240" s="926"/>
      <c r="AI240" s="927"/>
      <c r="AJ240" s="927"/>
      <c r="AK240" s="927"/>
      <c r="AL240" s="928"/>
      <c r="AM240" s="926"/>
      <c r="AN240" s="927"/>
      <c r="AO240" s="927"/>
      <c r="AP240" s="927"/>
      <c r="AQ240" s="929"/>
      <c r="AR240" s="930"/>
    </row>
    <row r="241" spans="1:44" ht="17.25">
      <c r="A241" s="1651"/>
      <c r="B241" s="1647" t="s">
        <v>73</v>
      </c>
      <c r="C241" s="54" t="s">
        <v>43</v>
      </c>
      <c r="D241" s="324">
        <f t="shared" si="218"/>
        <v>0</v>
      </c>
      <c r="E241" s="535">
        <f t="shared" si="218"/>
        <v>0</v>
      </c>
      <c r="F241" s="535">
        <f t="shared" si="220"/>
        <v>0</v>
      </c>
      <c r="G241" s="535">
        <f t="shared" si="219"/>
        <v>0</v>
      </c>
      <c r="H241" s="536">
        <f t="shared" si="219"/>
        <v>0</v>
      </c>
      <c r="I241" s="931"/>
      <c r="J241" s="932"/>
      <c r="K241" s="932"/>
      <c r="L241" s="932"/>
      <c r="M241" s="933"/>
      <c r="N241" s="931"/>
      <c r="O241" s="932"/>
      <c r="P241" s="932"/>
      <c r="Q241" s="932"/>
      <c r="R241" s="933"/>
      <c r="S241" s="931"/>
      <c r="T241" s="932"/>
      <c r="U241" s="932"/>
      <c r="V241" s="932"/>
      <c r="W241" s="933"/>
      <c r="X241" s="931"/>
      <c r="Y241" s="932"/>
      <c r="Z241" s="932"/>
      <c r="AA241" s="932"/>
      <c r="AB241" s="933"/>
      <c r="AC241" s="934"/>
      <c r="AD241" s="935"/>
      <c r="AE241" s="935"/>
      <c r="AF241" s="935"/>
      <c r="AG241" s="936"/>
      <c r="AH241" s="937"/>
      <c r="AI241" s="938"/>
      <c r="AJ241" s="938"/>
      <c r="AK241" s="938"/>
      <c r="AL241" s="939"/>
      <c r="AM241" s="937"/>
      <c r="AN241" s="938"/>
      <c r="AO241" s="938"/>
      <c r="AP241" s="938"/>
      <c r="AQ241" s="940"/>
      <c r="AR241" s="941"/>
    </row>
    <row r="242" spans="1:44" ht="17.25">
      <c r="A242" s="1651"/>
      <c r="B242" s="1646"/>
      <c r="C242" s="40" t="s">
        <v>44</v>
      </c>
      <c r="D242" s="279">
        <f t="shared" si="218"/>
        <v>0</v>
      </c>
      <c r="E242" s="513">
        <f t="shared" si="218"/>
        <v>0</v>
      </c>
      <c r="F242" s="525">
        <f t="shared" si="220"/>
        <v>0</v>
      </c>
      <c r="G242" s="525">
        <f t="shared" si="219"/>
        <v>0</v>
      </c>
      <c r="H242" s="526">
        <f t="shared" si="219"/>
        <v>0</v>
      </c>
      <c r="I242" s="942"/>
      <c r="J242" s="943"/>
      <c r="K242" s="943"/>
      <c r="L242" s="943"/>
      <c r="M242" s="944"/>
      <c r="N242" s="942"/>
      <c r="O242" s="943"/>
      <c r="P242" s="943"/>
      <c r="Q242" s="943"/>
      <c r="R242" s="944"/>
      <c r="S242" s="942"/>
      <c r="T242" s="943"/>
      <c r="U242" s="943"/>
      <c r="V242" s="943"/>
      <c r="W242" s="944"/>
      <c r="X242" s="942"/>
      <c r="Y242" s="943"/>
      <c r="Z242" s="943"/>
      <c r="AA242" s="943"/>
      <c r="AB242" s="944"/>
      <c r="AC242" s="945"/>
      <c r="AD242" s="946"/>
      <c r="AE242" s="946"/>
      <c r="AF242" s="946"/>
      <c r="AG242" s="947"/>
      <c r="AH242" s="948"/>
      <c r="AI242" s="949"/>
      <c r="AJ242" s="949"/>
      <c r="AK242" s="949"/>
      <c r="AL242" s="950"/>
      <c r="AM242" s="948"/>
      <c r="AN242" s="949"/>
      <c r="AO242" s="949"/>
      <c r="AP242" s="949"/>
      <c r="AQ242" s="951"/>
      <c r="AR242" s="952"/>
    </row>
    <row r="243" spans="1:44" ht="17.25">
      <c r="A243" s="1651"/>
      <c r="B243" s="1647" t="s">
        <v>74</v>
      </c>
      <c r="C243" s="54" t="s">
        <v>43</v>
      </c>
      <c r="D243" s="1543">
        <f t="shared" si="218"/>
        <v>10</v>
      </c>
      <c r="E243" s="534">
        <f t="shared" si="218"/>
        <v>10</v>
      </c>
      <c r="F243" s="534">
        <f t="shared" si="220"/>
        <v>309</v>
      </c>
      <c r="G243" s="534">
        <f t="shared" si="219"/>
        <v>124</v>
      </c>
      <c r="H243" s="533">
        <f t="shared" si="219"/>
        <v>185</v>
      </c>
      <c r="I243" s="954"/>
      <c r="J243" s="955"/>
      <c r="K243" s="955"/>
      <c r="L243" s="955"/>
      <c r="M243" s="956"/>
      <c r="N243" s="954">
        <v>9</v>
      </c>
      <c r="O243" s="955">
        <v>9</v>
      </c>
      <c r="P243" s="955">
        <v>302</v>
      </c>
      <c r="Q243" s="955">
        <v>124</v>
      </c>
      <c r="R243" s="956">
        <v>178</v>
      </c>
      <c r="S243" s="954"/>
      <c r="T243" s="955"/>
      <c r="U243" s="955"/>
      <c r="V243" s="955"/>
      <c r="W243" s="956"/>
      <c r="X243" s="954"/>
      <c r="Y243" s="955"/>
      <c r="Z243" s="955"/>
      <c r="AA243" s="955"/>
      <c r="AB243" s="956"/>
      <c r="AC243" s="957"/>
      <c r="AD243" s="958"/>
      <c r="AE243" s="958"/>
      <c r="AF243" s="958"/>
      <c r="AG243" s="959"/>
      <c r="AH243" s="960"/>
      <c r="AI243" s="961"/>
      <c r="AJ243" s="961"/>
      <c r="AK243" s="961"/>
      <c r="AL243" s="962"/>
      <c r="AM243" s="960">
        <v>1</v>
      </c>
      <c r="AN243" s="961">
        <v>1</v>
      </c>
      <c r="AO243" s="961">
        <v>7</v>
      </c>
      <c r="AP243" s="961"/>
      <c r="AQ243" s="963">
        <v>7</v>
      </c>
      <c r="AR243" s="964"/>
    </row>
    <row r="244" spans="1:44" ht="17.25">
      <c r="A244" s="1651"/>
      <c r="B244" s="1646"/>
      <c r="C244" s="40" t="s">
        <v>44</v>
      </c>
      <c r="D244" s="279">
        <f t="shared" si="218"/>
        <v>10</v>
      </c>
      <c r="E244" s="513">
        <f t="shared" si="218"/>
        <v>10</v>
      </c>
      <c r="F244" s="513">
        <f t="shared" si="220"/>
        <v>309</v>
      </c>
      <c r="G244" s="513">
        <f t="shared" si="219"/>
        <v>124</v>
      </c>
      <c r="H244" s="514">
        <f t="shared" si="219"/>
        <v>185</v>
      </c>
      <c r="I244" s="942"/>
      <c r="J244" s="943"/>
      <c r="K244" s="943"/>
      <c r="L244" s="943"/>
      <c r="M244" s="944"/>
      <c r="N244" s="942">
        <v>9</v>
      </c>
      <c r="O244" s="943">
        <v>9</v>
      </c>
      <c r="P244" s="943">
        <v>302</v>
      </c>
      <c r="Q244" s="943">
        <v>124</v>
      </c>
      <c r="R244" s="944">
        <v>178</v>
      </c>
      <c r="S244" s="942"/>
      <c r="T244" s="943"/>
      <c r="U244" s="943"/>
      <c r="V244" s="943"/>
      <c r="W244" s="944"/>
      <c r="X244" s="942"/>
      <c r="Y244" s="943"/>
      <c r="Z244" s="943"/>
      <c r="AA244" s="943"/>
      <c r="AB244" s="944"/>
      <c r="AC244" s="945"/>
      <c r="AD244" s="946"/>
      <c r="AE244" s="946"/>
      <c r="AF244" s="946"/>
      <c r="AG244" s="947"/>
      <c r="AH244" s="948"/>
      <c r="AI244" s="949"/>
      <c r="AJ244" s="949"/>
      <c r="AK244" s="949"/>
      <c r="AL244" s="950"/>
      <c r="AM244" s="948">
        <v>1</v>
      </c>
      <c r="AN244" s="949">
        <v>1</v>
      </c>
      <c r="AO244" s="949">
        <v>7</v>
      </c>
      <c r="AP244" s="949"/>
      <c r="AQ244" s="951">
        <v>7</v>
      </c>
      <c r="AR244" s="952"/>
    </row>
    <row r="245" spans="1:44" ht="17.25">
      <c r="A245" s="1651"/>
      <c r="B245" s="1648" t="s">
        <v>75</v>
      </c>
      <c r="C245" s="54" t="s">
        <v>43</v>
      </c>
      <c r="D245" s="242">
        <f>SUM(I245,N245,S245,X245,AC245,AH245,AM245)</f>
        <v>2960</v>
      </c>
      <c r="E245" s="259">
        <f>SUM(J245,O245,T245,Y245,AD245,AI245,AN245)</f>
        <v>1904</v>
      </c>
      <c r="F245" s="259">
        <f t="shared" si="220"/>
        <v>54131</v>
      </c>
      <c r="G245" s="259">
        <f t="shared" si="219"/>
        <v>54060</v>
      </c>
      <c r="H245" s="258">
        <f t="shared" si="219"/>
        <v>71</v>
      </c>
      <c r="I245" s="909"/>
      <c r="J245" s="910"/>
      <c r="K245" s="910"/>
      <c r="L245" s="910"/>
      <c r="M245" s="911"/>
      <c r="N245" s="909"/>
      <c r="O245" s="910"/>
      <c r="P245" s="910"/>
      <c r="Q245" s="910"/>
      <c r="R245" s="911"/>
      <c r="S245" s="909"/>
      <c r="T245" s="910"/>
      <c r="U245" s="910"/>
      <c r="V245" s="910"/>
      <c r="W245" s="911"/>
      <c r="X245" s="909"/>
      <c r="Y245" s="910"/>
      <c r="Z245" s="910"/>
      <c r="AA245" s="910"/>
      <c r="AB245" s="911"/>
      <c r="AC245" s="1569">
        <v>2932</v>
      </c>
      <c r="AD245" s="1570">
        <v>1876</v>
      </c>
      <c r="AE245" s="1570">
        <v>53737</v>
      </c>
      <c r="AF245" s="1570">
        <v>53737</v>
      </c>
      <c r="AG245" s="914"/>
      <c r="AH245" s="915">
        <v>28</v>
      </c>
      <c r="AI245" s="916">
        <v>28</v>
      </c>
      <c r="AJ245" s="916">
        <v>394</v>
      </c>
      <c r="AK245" s="916">
        <v>323</v>
      </c>
      <c r="AL245" s="917">
        <v>71</v>
      </c>
      <c r="AM245" s="915"/>
      <c r="AN245" s="916"/>
      <c r="AO245" s="916"/>
      <c r="AP245" s="916"/>
      <c r="AQ245" s="918"/>
      <c r="AR245" s="953"/>
    </row>
    <row r="246" spans="1:44" ht="18" thickBot="1">
      <c r="A246" s="1652"/>
      <c r="B246" s="1649"/>
      <c r="C246" s="45" t="s">
        <v>44</v>
      </c>
      <c r="D246" s="251">
        <f t="shared" si="218"/>
        <v>2960</v>
      </c>
      <c r="E246" s="268">
        <f t="shared" si="218"/>
        <v>1904</v>
      </c>
      <c r="F246" s="259">
        <f t="shared" si="220"/>
        <v>54131</v>
      </c>
      <c r="G246" s="259">
        <f t="shared" si="219"/>
        <v>54060</v>
      </c>
      <c r="H246" s="258">
        <f t="shared" si="219"/>
        <v>71</v>
      </c>
      <c r="I246" s="920"/>
      <c r="J246" s="921"/>
      <c r="K246" s="921"/>
      <c r="L246" s="921"/>
      <c r="M246" s="922"/>
      <c r="N246" s="920"/>
      <c r="O246" s="921"/>
      <c r="P246" s="921"/>
      <c r="Q246" s="921"/>
      <c r="R246" s="922"/>
      <c r="S246" s="920"/>
      <c r="T246" s="921"/>
      <c r="U246" s="921"/>
      <c r="V246" s="921"/>
      <c r="W246" s="922"/>
      <c r="X246" s="920"/>
      <c r="Y246" s="921"/>
      <c r="Z246" s="921"/>
      <c r="AA246" s="921"/>
      <c r="AB246" s="922"/>
      <c r="AC246" s="1571">
        <v>2932</v>
      </c>
      <c r="AD246" s="1572">
        <v>1876</v>
      </c>
      <c r="AE246" s="1572">
        <v>53737</v>
      </c>
      <c r="AF246" s="1572">
        <v>53737</v>
      </c>
      <c r="AG246" s="925"/>
      <c r="AH246" s="926">
        <v>28</v>
      </c>
      <c r="AI246" s="927">
        <v>28</v>
      </c>
      <c r="AJ246" s="927">
        <v>394</v>
      </c>
      <c r="AK246" s="927">
        <v>323</v>
      </c>
      <c r="AL246" s="928">
        <v>71</v>
      </c>
      <c r="AM246" s="926"/>
      <c r="AN246" s="927"/>
      <c r="AO246" s="927"/>
      <c r="AP246" s="927"/>
      <c r="AQ246" s="929"/>
      <c r="AR246" s="930"/>
    </row>
    <row r="247" spans="1:44" ht="17.25">
      <c r="A247" s="1653" t="s">
        <v>192</v>
      </c>
      <c r="B247" s="1645" t="s">
        <v>69</v>
      </c>
      <c r="C247" s="183" t="s">
        <v>43</v>
      </c>
      <c r="D247" s="234">
        <f>SUM(I247,N247,S247,X247,AC247,AH247,AM247)</f>
        <v>86</v>
      </c>
      <c r="E247" s="323">
        <f>SUM(J247,O247,T247,Y247,AD247,AI247,AN247)</f>
        <v>86</v>
      </c>
      <c r="F247" s="323">
        <f>G247+H247</f>
        <v>4457</v>
      </c>
      <c r="G247" s="323">
        <f t="shared" ref="G247:H248" si="221">SUM(L247,Q247,V247,AA247,AF247,AK247,AP247)</f>
        <v>1677</v>
      </c>
      <c r="H247" s="235">
        <f t="shared" si="221"/>
        <v>2780</v>
      </c>
      <c r="I247" s="236">
        <f>SUM(I249,I251,I253,I255,I257,I259)</f>
        <v>25</v>
      </c>
      <c r="J247" s="237">
        <f>SUM(J249,J251,J253,J255,J257,J259)</f>
        <v>25</v>
      </c>
      <c r="K247" s="237">
        <f>L247+M247</f>
        <v>3622</v>
      </c>
      <c r="L247" s="237">
        <f t="shared" ref="L247:M248" si="222">SUM(L249,L251,L253,L255,L257,L259)</f>
        <v>1155</v>
      </c>
      <c r="M247" s="239">
        <f t="shared" si="222"/>
        <v>2467</v>
      </c>
      <c r="N247" s="236">
        <f>SUM(N249,N251,N253,N255,N257,N259)</f>
        <v>0</v>
      </c>
      <c r="O247" s="237">
        <f>SUM(O249,O251,O253,O255,O257,O259)</f>
        <v>0</v>
      </c>
      <c r="P247" s="237">
        <f>Q247+R247</f>
        <v>0</v>
      </c>
      <c r="Q247" s="237">
        <f t="shared" ref="Q247:T248" si="223">SUM(Q249,Q251,Q253,Q255,Q257,Q259)</f>
        <v>0</v>
      </c>
      <c r="R247" s="238">
        <f t="shared" si="223"/>
        <v>0</v>
      </c>
      <c r="S247" s="236">
        <f>SUM(S249,S251,S253,S255,S257,S259)</f>
        <v>0</v>
      </c>
      <c r="T247" s="237">
        <f>SUM(T249,T251,T253,T255,T257,T259)</f>
        <v>0</v>
      </c>
      <c r="U247" s="237">
        <f>V247+W247</f>
        <v>0</v>
      </c>
      <c r="V247" s="237">
        <f t="shared" ref="V247:Y248" si="224">SUM(V249,V251,V253,V255,V257,V259)</f>
        <v>0</v>
      </c>
      <c r="W247" s="239">
        <f t="shared" si="224"/>
        <v>0</v>
      </c>
      <c r="X247" s="236">
        <f t="shared" si="224"/>
        <v>0</v>
      </c>
      <c r="Y247" s="237">
        <f t="shared" si="224"/>
        <v>0</v>
      </c>
      <c r="Z247" s="237">
        <f>AA247+AB247</f>
        <v>0</v>
      </c>
      <c r="AA247" s="237">
        <f t="shared" ref="AA247:AD248" si="225">SUM(AA249,AA251,AA253,AA255,AA257,AA259)</f>
        <v>0</v>
      </c>
      <c r="AB247" s="238">
        <f t="shared" si="225"/>
        <v>0</v>
      </c>
      <c r="AC247" s="236">
        <f t="shared" si="225"/>
        <v>53</v>
      </c>
      <c r="AD247" s="237">
        <f t="shared" si="225"/>
        <v>53</v>
      </c>
      <c r="AE247" s="237">
        <f>AF247+AG247</f>
        <v>363</v>
      </c>
      <c r="AF247" s="237">
        <f t="shared" ref="AF247:AH248" si="226">SUM(AF249,AF251,AF253,AF255,AF257,AF259)</f>
        <v>363</v>
      </c>
      <c r="AG247" s="239">
        <f t="shared" si="226"/>
        <v>0</v>
      </c>
      <c r="AH247" s="236">
        <f t="shared" si="226"/>
        <v>8</v>
      </c>
      <c r="AI247" s="237">
        <f t="shared" ref="AI247" si="227">SUM(AI249,AI251,AI253,AI255,AI257,AI259)</f>
        <v>8</v>
      </c>
      <c r="AJ247" s="237">
        <f>AK247+AL247</f>
        <v>472</v>
      </c>
      <c r="AK247" s="237">
        <f t="shared" ref="AK247:AM248" si="228">SUM(AK249,AK251,AK253,AK255,AK257,AK259)</f>
        <v>159</v>
      </c>
      <c r="AL247" s="238">
        <f t="shared" si="228"/>
        <v>313</v>
      </c>
      <c r="AM247" s="236">
        <f t="shared" si="228"/>
        <v>0</v>
      </c>
      <c r="AN247" s="237">
        <f t="shared" ref="AN247" si="229">SUM(AN249,AN251,AN253,AN255,AN257,AN259)</f>
        <v>0</v>
      </c>
      <c r="AO247" s="237">
        <f>AP247+AQ247</f>
        <v>0</v>
      </c>
      <c r="AP247" s="237">
        <f t="shared" ref="AP247:AR248" si="230">SUM(AP249,AP251,AP253,AP255,AP257,AP259)</f>
        <v>0</v>
      </c>
      <c r="AQ247" s="239">
        <f t="shared" si="230"/>
        <v>0</v>
      </c>
      <c r="AR247" s="368">
        <f t="shared" si="230"/>
        <v>0</v>
      </c>
    </row>
    <row r="248" spans="1:44" ht="17.25">
      <c r="A248" s="1654"/>
      <c r="B248" s="1646"/>
      <c r="C248" s="40" t="s">
        <v>44</v>
      </c>
      <c r="D248" s="240">
        <f>SUM(I248,N248,S248,X248,AC248,AH248,AM248)</f>
        <v>86</v>
      </c>
      <c r="E248" s="216">
        <f>SUM(J248,O248,T248,Y248,AD248,AI248,AN248)</f>
        <v>86</v>
      </c>
      <c r="F248" s="216">
        <f>G248+H248</f>
        <v>4457</v>
      </c>
      <c r="G248" s="216">
        <f t="shared" si="221"/>
        <v>1677</v>
      </c>
      <c r="H248" s="241">
        <f t="shared" si="221"/>
        <v>2780</v>
      </c>
      <c r="I248" s="212">
        <f>SUM(I250,I252,I254,I256,I258,I260)</f>
        <v>25</v>
      </c>
      <c r="J248" s="211">
        <f>SUM(J250,J252,J254,J256,J258,J260)</f>
        <v>25</v>
      </c>
      <c r="K248" s="211">
        <f>L248+M248</f>
        <v>3622</v>
      </c>
      <c r="L248" s="211">
        <f t="shared" si="222"/>
        <v>1155</v>
      </c>
      <c r="M248" s="213">
        <f t="shared" si="222"/>
        <v>2467</v>
      </c>
      <c r="N248" s="212">
        <f>SUM(N250,N252,N254,N256,N258,N260)</f>
        <v>0</v>
      </c>
      <c r="O248" s="211">
        <f>SUM(O250,O252,O254,O256,O258,O260)</f>
        <v>0</v>
      </c>
      <c r="P248" s="211">
        <f>Q248+R248</f>
        <v>0</v>
      </c>
      <c r="Q248" s="211">
        <f t="shared" si="223"/>
        <v>0</v>
      </c>
      <c r="R248" s="217">
        <f t="shared" si="223"/>
        <v>0</v>
      </c>
      <c r="S248" s="212">
        <f t="shared" si="223"/>
        <v>0</v>
      </c>
      <c r="T248" s="211">
        <f t="shared" si="223"/>
        <v>0</v>
      </c>
      <c r="U248" s="211">
        <f>V248+W248</f>
        <v>0</v>
      </c>
      <c r="V248" s="211">
        <f t="shared" si="224"/>
        <v>0</v>
      </c>
      <c r="W248" s="213">
        <f t="shared" si="224"/>
        <v>0</v>
      </c>
      <c r="X248" s="212">
        <f t="shared" si="224"/>
        <v>0</v>
      </c>
      <c r="Y248" s="211">
        <f t="shared" si="224"/>
        <v>0</v>
      </c>
      <c r="Z248" s="211">
        <f>AA248+AB248</f>
        <v>0</v>
      </c>
      <c r="AA248" s="211">
        <f t="shared" si="225"/>
        <v>0</v>
      </c>
      <c r="AB248" s="217">
        <f t="shared" si="225"/>
        <v>0</v>
      </c>
      <c r="AC248" s="212">
        <f t="shared" si="225"/>
        <v>53</v>
      </c>
      <c r="AD248" s="211">
        <f t="shared" si="225"/>
        <v>53</v>
      </c>
      <c r="AE248" s="211">
        <f>AF248+AG248</f>
        <v>363</v>
      </c>
      <c r="AF248" s="211">
        <f t="shared" si="226"/>
        <v>363</v>
      </c>
      <c r="AG248" s="213">
        <f t="shared" si="226"/>
        <v>0</v>
      </c>
      <c r="AH248" s="212">
        <f t="shared" si="226"/>
        <v>8</v>
      </c>
      <c r="AI248" s="211">
        <f t="shared" ref="AI248" si="231">SUM(AI250,AI252,AI254,AI256,AI258,AI260)</f>
        <v>8</v>
      </c>
      <c r="AJ248" s="211">
        <f>AK248+AL248</f>
        <v>472</v>
      </c>
      <c r="AK248" s="211">
        <f t="shared" si="228"/>
        <v>159</v>
      </c>
      <c r="AL248" s="217">
        <f t="shared" si="228"/>
        <v>313</v>
      </c>
      <c r="AM248" s="212">
        <f t="shared" si="228"/>
        <v>0</v>
      </c>
      <c r="AN248" s="211">
        <f t="shared" ref="AN248" si="232">SUM(AN250,AN252,AN254,AN256,AN258,AN260)</f>
        <v>0</v>
      </c>
      <c r="AO248" s="211">
        <f>AP248+AQ248</f>
        <v>0</v>
      </c>
      <c r="AP248" s="211">
        <f t="shared" si="230"/>
        <v>0</v>
      </c>
      <c r="AQ248" s="213">
        <f t="shared" si="230"/>
        <v>0</v>
      </c>
      <c r="AR248" s="369">
        <f t="shared" si="230"/>
        <v>0</v>
      </c>
    </row>
    <row r="249" spans="1:44" ht="17.25">
      <c r="A249" s="1654"/>
      <c r="B249" s="1647" t="s">
        <v>70</v>
      </c>
      <c r="C249" s="54" t="s">
        <v>43</v>
      </c>
      <c r="D249" s="242">
        <f>SUM(I249+N249+S249+X249+AC249+AH249+AM249)</f>
        <v>86</v>
      </c>
      <c r="E249" s="259">
        <f>SUM(J249+O249+T249+Y249+AD249+AI249+AN249)</f>
        <v>86</v>
      </c>
      <c r="F249" s="259">
        <f>G249+H249</f>
        <v>4457</v>
      </c>
      <c r="G249" s="259">
        <f t="shared" ref="G249:H260" si="233">SUM(L249+Q249+V249+AA249+AF249+AK249+AP249)</f>
        <v>1677</v>
      </c>
      <c r="H249" s="258">
        <f t="shared" si="233"/>
        <v>2780</v>
      </c>
      <c r="I249" s="401">
        <v>25</v>
      </c>
      <c r="J249" s="402">
        <v>25</v>
      </c>
      <c r="K249" s="402">
        <v>3621</v>
      </c>
      <c r="L249" s="402">
        <v>1155</v>
      </c>
      <c r="M249" s="403">
        <v>2467</v>
      </c>
      <c r="N249" s="401"/>
      <c r="O249" s="402"/>
      <c r="P249" s="402"/>
      <c r="Q249" s="402"/>
      <c r="R249" s="403"/>
      <c r="S249" s="401"/>
      <c r="T249" s="402"/>
      <c r="U249" s="402"/>
      <c r="V249" s="402"/>
      <c r="W249" s="403"/>
      <c r="X249" s="401"/>
      <c r="Y249" s="402"/>
      <c r="Z249" s="402"/>
      <c r="AA249" s="402"/>
      <c r="AB249" s="404"/>
      <c r="AC249" s="401">
        <v>53</v>
      </c>
      <c r="AD249" s="402">
        <v>53</v>
      </c>
      <c r="AE249" s="402">
        <v>363</v>
      </c>
      <c r="AF249" s="402">
        <v>363</v>
      </c>
      <c r="AG249" s="405"/>
      <c r="AH249" s="401">
        <v>8</v>
      </c>
      <c r="AI249" s="402">
        <v>8</v>
      </c>
      <c r="AJ249" s="402">
        <v>472</v>
      </c>
      <c r="AK249" s="402">
        <v>159</v>
      </c>
      <c r="AL249" s="403">
        <v>313</v>
      </c>
      <c r="AM249" s="401"/>
      <c r="AN249" s="402"/>
      <c r="AO249" s="402"/>
      <c r="AP249" s="402"/>
      <c r="AQ249" s="403"/>
      <c r="AR249" s="370"/>
    </row>
    <row r="250" spans="1:44" ht="17.25">
      <c r="A250" s="1654"/>
      <c r="B250" s="1646"/>
      <c r="C250" s="40" t="s">
        <v>44</v>
      </c>
      <c r="D250" s="251">
        <f t="shared" ref="D250:E260" si="234">SUM(I250+N250+S250+X250+AC250+AH250+AM250)</f>
        <v>86</v>
      </c>
      <c r="E250" s="268">
        <f t="shared" si="234"/>
        <v>86</v>
      </c>
      <c r="F250" s="534">
        <f t="shared" ref="F250:F260" si="235">G250+H250</f>
        <v>4457</v>
      </c>
      <c r="G250" s="534">
        <f t="shared" si="233"/>
        <v>1677</v>
      </c>
      <c r="H250" s="533">
        <f t="shared" si="233"/>
        <v>2780</v>
      </c>
      <c r="I250" s="620">
        <v>25</v>
      </c>
      <c r="J250" s="621">
        <v>25</v>
      </c>
      <c r="K250" s="621">
        <v>3621</v>
      </c>
      <c r="L250" s="621">
        <v>1155</v>
      </c>
      <c r="M250" s="622">
        <v>2467</v>
      </c>
      <c r="N250" s="620"/>
      <c r="O250" s="621"/>
      <c r="P250" s="621"/>
      <c r="Q250" s="621"/>
      <c r="R250" s="622"/>
      <c r="S250" s="620"/>
      <c r="T250" s="621"/>
      <c r="U250" s="621"/>
      <c r="V250" s="621"/>
      <c r="W250" s="622"/>
      <c r="X250" s="620"/>
      <c r="Y250" s="621"/>
      <c r="Z250" s="621"/>
      <c r="AA250" s="621"/>
      <c r="AB250" s="622"/>
      <c r="AC250" s="620">
        <v>53</v>
      </c>
      <c r="AD250" s="621">
        <v>53</v>
      </c>
      <c r="AE250" s="621">
        <v>363</v>
      </c>
      <c r="AF250" s="621">
        <v>363</v>
      </c>
      <c r="AG250" s="623"/>
      <c r="AH250" s="620">
        <v>8</v>
      </c>
      <c r="AI250" s="621">
        <v>8</v>
      </c>
      <c r="AJ250" s="621">
        <v>472</v>
      </c>
      <c r="AK250" s="621">
        <v>159</v>
      </c>
      <c r="AL250" s="622">
        <v>313</v>
      </c>
      <c r="AM250" s="620"/>
      <c r="AN250" s="621"/>
      <c r="AO250" s="621"/>
      <c r="AP250" s="621"/>
      <c r="AQ250" s="622"/>
      <c r="AR250" s="371"/>
    </row>
    <row r="251" spans="1:44" ht="17.25">
      <c r="A251" s="1654"/>
      <c r="B251" s="1647" t="s">
        <v>71</v>
      </c>
      <c r="C251" s="54" t="s">
        <v>43</v>
      </c>
      <c r="D251" s="324">
        <f t="shared" si="234"/>
        <v>0</v>
      </c>
      <c r="E251" s="535">
        <f t="shared" si="234"/>
        <v>0</v>
      </c>
      <c r="F251" s="535">
        <f t="shared" si="235"/>
        <v>0</v>
      </c>
      <c r="G251" s="535">
        <f t="shared" si="233"/>
        <v>0</v>
      </c>
      <c r="H251" s="536">
        <f t="shared" si="233"/>
        <v>0</v>
      </c>
      <c r="I251" s="625"/>
      <c r="J251" s="626"/>
      <c r="K251" s="626"/>
      <c r="L251" s="626"/>
      <c r="M251" s="404"/>
      <c r="N251" s="625"/>
      <c r="O251" s="626"/>
      <c r="P251" s="626"/>
      <c r="Q251" s="626"/>
      <c r="R251" s="404"/>
      <c r="S251" s="625"/>
      <c r="T251" s="626"/>
      <c r="U251" s="626"/>
      <c r="V251" s="626"/>
      <c r="W251" s="404"/>
      <c r="X251" s="625"/>
      <c r="Y251" s="626"/>
      <c r="Z251" s="626"/>
      <c r="AA251" s="626"/>
      <c r="AB251" s="404"/>
      <c r="AC251" s="625"/>
      <c r="AD251" s="626"/>
      <c r="AE251" s="626"/>
      <c r="AF251" s="626"/>
      <c r="AG251" s="627"/>
      <c r="AH251" s="625"/>
      <c r="AI251" s="626"/>
      <c r="AJ251" s="626"/>
      <c r="AK251" s="626"/>
      <c r="AL251" s="404"/>
      <c r="AM251" s="625"/>
      <c r="AN251" s="626"/>
      <c r="AO251" s="626"/>
      <c r="AP251" s="626"/>
      <c r="AQ251" s="404"/>
      <c r="AR251" s="601"/>
    </row>
    <row r="252" spans="1:44" ht="17.25">
      <c r="A252" s="1654"/>
      <c r="B252" s="1646"/>
      <c r="C252" s="40" t="s">
        <v>44</v>
      </c>
      <c r="D252" s="279">
        <f t="shared" si="234"/>
        <v>0</v>
      </c>
      <c r="E252" s="513">
        <f t="shared" si="234"/>
        <v>0</v>
      </c>
      <c r="F252" s="525">
        <f t="shared" si="235"/>
        <v>0</v>
      </c>
      <c r="G252" s="525">
        <f t="shared" si="233"/>
        <v>0</v>
      </c>
      <c r="H252" s="526">
        <f t="shared" si="233"/>
        <v>0</v>
      </c>
      <c r="I252" s="628"/>
      <c r="J252" s="629"/>
      <c r="K252" s="629"/>
      <c r="L252" s="629"/>
      <c r="M252" s="630"/>
      <c r="N252" s="628"/>
      <c r="O252" s="629"/>
      <c r="P252" s="629"/>
      <c r="Q252" s="629"/>
      <c r="R252" s="630"/>
      <c r="S252" s="628"/>
      <c r="T252" s="629"/>
      <c r="U252" s="629"/>
      <c r="V252" s="629"/>
      <c r="W252" s="630"/>
      <c r="X252" s="628"/>
      <c r="Y252" s="629"/>
      <c r="Z252" s="629"/>
      <c r="AA252" s="629"/>
      <c r="AB252" s="630"/>
      <c r="AC252" s="628"/>
      <c r="AD252" s="629"/>
      <c r="AE252" s="629"/>
      <c r="AF252" s="629"/>
      <c r="AG252" s="631"/>
      <c r="AH252" s="628"/>
      <c r="AI252" s="629"/>
      <c r="AJ252" s="629"/>
      <c r="AK252" s="629"/>
      <c r="AL252" s="630"/>
      <c r="AM252" s="628"/>
      <c r="AN252" s="629"/>
      <c r="AO252" s="629"/>
      <c r="AP252" s="629"/>
      <c r="AQ252" s="630"/>
      <c r="AR252" s="519"/>
    </row>
    <row r="253" spans="1:44" ht="17.25">
      <c r="A253" s="1654"/>
      <c r="B253" s="1647" t="s">
        <v>72</v>
      </c>
      <c r="C253" s="54" t="s">
        <v>43</v>
      </c>
      <c r="D253" s="242">
        <f t="shared" si="234"/>
        <v>0</v>
      </c>
      <c r="E253" s="259">
        <f t="shared" si="234"/>
        <v>0</v>
      </c>
      <c r="F253" s="259">
        <f t="shared" si="235"/>
        <v>0</v>
      </c>
      <c r="G253" s="259">
        <f t="shared" si="233"/>
        <v>0</v>
      </c>
      <c r="H253" s="258">
        <f t="shared" si="233"/>
        <v>0</v>
      </c>
      <c r="I253" s="401"/>
      <c r="J253" s="402"/>
      <c r="K253" s="402"/>
      <c r="L253" s="402"/>
      <c r="M253" s="403"/>
      <c r="N253" s="401"/>
      <c r="O253" s="402"/>
      <c r="P253" s="402"/>
      <c r="Q253" s="402"/>
      <c r="R253" s="403"/>
      <c r="S253" s="401"/>
      <c r="T253" s="402"/>
      <c r="U253" s="402"/>
      <c r="V253" s="402"/>
      <c r="W253" s="403"/>
      <c r="X253" s="401"/>
      <c r="Y253" s="402"/>
      <c r="Z253" s="402"/>
      <c r="AA253" s="402"/>
      <c r="AB253" s="403"/>
      <c r="AC253" s="401"/>
      <c r="AD253" s="402"/>
      <c r="AE253" s="402"/>
      <c r="AF253" s="402"/>
      <c r="AG253" s="403"/>
      <c r="AH253" s="401"/>
      <c r="AI253" s="402"/>
      <c r="AJ253" s="402"/>
      <c r="AK253" s="402"/>
      <c r="AL253" s="403"/>
      <c r="AM253" s="401"/>
      <c r="AN253" s="402"/>
      <c r="AO253" s="402"/>
      <c r="AP253" s="402"/>
      <c r="AQ253" s="403"/>
      <c r="AR253" s="716"/>
    </row>
    <row r="254" spans="1:44" ht="17.25">
      <c r="A254" s="1654"/>
      <c r="B254" s="1646"/>
      <c r="C254" s="40" t="s">
        <v>44</v>
      </c>
      <c r="D254" s="251">
        <f t="shared" si="234"/>
        <v>0</v>
      </c>
      <c r="E254" s="268">
        <f t="shared" si="234"/>
        <v>0</v>
      </c>
      <c r="F254" s="534">
        <f t="shared" si="235"/>
        <v>0</v>
      </c>
      <c r="G254" s="534">
        <f t="shared" si="233"/>
        <v>0</v>
      </c>
      <c r="H254" s="533">
        <f t="shared" si="233"/>
        <v>0</v>
      </c>
      <c r="I254" s="620"/>
      <c r="J254" s="621"/>
      <c r="K254" s="621"/>
      <c r="L254" s="621"/>
      <c r="M254" s="622"/>
      <c r="N254" s="620"/>
      <c r="O254" s="621"/>
      <c r="P254" s="621"/>
      <c r="Q254" s="621"/>
      <c r="R254" s="622"/>
      <c r="S254" s="620"/>
      <c r="T254" s="621"/>
      <c r="U254" s="621"/>
      <c r="V254" s="621"/>
      <c r="W254" s="622"/>
      <c r="X254" s="620"/>
      <c r="Y254" s="621"/>
      <c r="Z254" s="621"/>
      <c r="AA254" s="621"/>
      <c r="AB254" s="622"/>
      <c r="AC254" s="620"/>
      <c r="AD254" s="621"/>
      <c r="AE254" s="621"/>
      <c r="AF254" s="621"/>
      <c r="AG254" s="622"/>
      <c r="AH254" s="620"/>
      <c r="AI254" s="621"/>
      <c r="AJ254" s="621"/>
      <c r="AK254" s="621"/>
      <c r="AL254" s="622"/>
      <c r="AM254" s="620"/>
      <c r="AN254" s="621"/>
      <c r="AO254" s="621"/>
      <c r="AP254" s="621"/>
      <c r="AQ254" s="622"/>
      <c r="AR254" s="717"/>
    </row>
    <row r="255" spans="1:44" ht="17.25">
      <c r="A255" s="1654"/>
      <c r="B255" s="1647" t="s">
        <v>73</v>
      </c>
      <c r="C255" s="54" t="s">
        <v>43</v>
      </c>
      <c r="D255" s="324">
        <f t="shared" si="234"/>
        <v>0</v>
      </c>
      <c r="E255" s="535">
        <f t="shared" si="234"/>
        <v>0</v>
      </c>
      <c r="F255" s="535">
        <f t="shared" si="235"/>
        <v>0</v>
      </c>
      <c r="G255" s="535">
        <f t="shared" si="233"/>
        <v>0</v>
      </c>
      <c r="H255" s="536">
        <f t="shared" si="233"/>
        <v>0</v>
      </c>
      <c r="I255" s="625"/>
      <c r="J255" s="626"/>
      <c r="K255" s="626"/>
      <c r="L255" s="626"/>
      <c r="M255" s="404"/>
      <c r="N255" s="625"/>
      <c r="O255" s="626"/>
      <c r="P255" s="626"/>
      <c r="Q255" s="626"/>
      <c r="R255" s="404"/>
      <c r="S255" s="625"/>
      <c r="T255" s="626"/>
      <c r="U255" s="626"/>
      <c r="V255" s="626"/>
      <c r="W255" s="404"/>
      <c r="X255" s="625"/>
      <c r="Y255" s="626"/>
      <c r="Z255" s="626"/>
      <c r="AA255" s="626"/>
      <c r="AB255" s="404"/>
      <c r="AC255" s="625"/>
      <c r="AD255" s="626"/>
      <c r="AE255" s="626"/>
      <c r="AF255" s="626"/>
      <c r="AG255" s="404"/>
      <c r="AH255" s="625"/>
      <c r="AI255" s="626"/>
      <c r="AJ255" s="626"/>
      <c r="AK255" s="626"/>
      <c r="AL255" s="404"/>
      <c r="AM255" s="625"/>
      <c r="AN255" s="626"/>
      <c r="AO255" s="626"/>
      <c r="AP255" s="626"/>
      <c r="AQ255" s="404"/>
      <c r="AR255" s="718"/>
    </row>
    <row r="256" spans="1:44" ht="17.25">
      <c r="A256" s="1654"/>
      <c r="B256" s="1646"/>
      <c r="C256" s="40" t="s">
        <v>44</v>
      </c>
      <c r="D256" s="279">
        <f t="shared" si="234"/>
        <v>0</v>
      </c>
      <c r="E256" s="513">
        <f t="shared" si="234"/>
        <v>0</v>
      </c>
      <c r="F256" s="525">
        <f t="shared" si="235"/>
        <v>0</v>
      </c>
      <c r="G256" s="525">
        <f t="shared" si="233"/>
        <v>0</v>
      </c>
      <c r="H256" s="526">
        <f t="shared" si="233"/>
        <v>0</v>
      </c>
      <c r="I256" s="628"/>
      <c r="J256" s="629"/>
      <c r="K256" s="629"/>
      <c r="L256" s="629"/>
      <c r="M256" s="630"/>
      <c r="N256" s="628"/>
      <c r="O256" s="629"/>
      <c r="P256" s="629"/>
      <c r="Q256" s="629"/>
      <c r="R256" s="630"/>
      <c r="S256" s="628"/>
      <c r="T256" s="629"/>
      <c r="U256" s="629"/>
      <c r="V256" s="629"/>
      <c r="W256" s="630"/>
      <c r="X256" s="628"/>
      <c r="Y256" s="629"/>
      <c r="Z256" s="629"/>
      <c r="AA256" s="629"/>
      <c r="AB256" s="630"/>
      <c r="AC256" s="628"/>
      <c r="AD256" s="629"/>
      <c r="AE256" s="629"/>
      <c r="AF256" s="629"/>
      <c r="AG256" s="630"/>
      <c r="AH256" s="628"/>
      <c r="AI256" s="629"/>
      <c r="AJ256" s="629"/>
      <c r="AK256" s="629"/>
      <c r="AL256" s="630"/>
      <c r="AM256" s="628"/>
      <c r="AN256" s="629"/>
      <c r="AO256" s="629"/>
      <c r="AP256" s="629"/>
      <c r="AQ256" s="630"/>
      <c r="AR256" s="719"/>
    </row>
    <row r="257" spans="1:44" ht="17.25">
      <c r="A257" s="1654"/>
      <c r="B257" s="1647" t="s">
        <v>74</v>
      </c>
      <c r="C257" s="54" t="s">
        <v>43</v>
      </c>
      <c r="D257" s="324">
        <f t="shared" si="234"/>
        <v>0</v>
      </c>
      <c r="E257" s="535">
        <f t="shared" si="234"/>
        <v>0</v>
      </c>
      <c r="F257" s="259">
        <f t="shared" si="235"/>
        <v>0</v>
      </c>
      <c r="G257" s="259">
        <f t="shared" si="233"/>
        <v>0</v>
      </c>
      <c r="H257" s="258">
        <f t="shared" si="233"/>
        <v>0</v>
      </c>
      <c r="I257" s="401"/>
      <c r="J257" s="402"/>
      <c r="K257" s="402"/>
      <c r="L257" s="402"/>
      <c r="M257" s="403"/>
      <c r="N257" s="401"/>
      <c r="O257" s="402"/>
      <c r="P257" s="402"/>
      <c r="Q257" s="402"/>
      <c r="R257" s="403"/>
      <c r="S257" s="401"/>
      <c r="T257" s="402"/>
      <c r="U257" s="402"/>
      <c r="V257" s="402"/>
      <c r="W257" s="403"/>
      <c r="X257" s="401"/>
      <c r="Y257" s="402"/>
      <c r="Z257" s="402"/>
      <c r="AA257" s="402"/>
      <c r="AB257" s="403"/>
      <c r="AC257" s="401"/>
      <c r="AD257" s="402"/>
      <c r="AE257" s="402"/>
      <c r="AF257" s="402"/>
      <c r="AG257" s="403"/>
      <c r="AH257" s="401"/>
      <c r="AI257" s="402"/>
      <c r="AJ257" s="402"/>
      <c r="AK257" s="402"/>
      <c r="AL257" s="403"/>
      <c r="AM257" s="401"/>
      <c r="AN257" s="402"/>
      <c r="AO257" s="402"/>
      <c r="AP257" s="402"/>
      <c r="AQ257" s="403"/>
      <c r="AR257" s="716"/>
    </row>
    <row r="258" spans="1:44" ht="17.25">
      <c r="A258" s="1654"/>
      <c r="B258" s="1646"/>
      <c r="C258" s="40" t="s">
        <v>44</v>
      </c>
      <c r="D258" s="279">
        <f t="shared" si="234"/>
        <v>0</v>
      </c>
      <c r="E258" s="513">
        <f t="shared" si="234"/>
        <v>0</v>
      </c>
      <c r="F258" s="513">
        <f t="shared" si="235"/>
        <v>0</v>
      </c>
      <c r="G258" s="513">
        <f t="shared" si="233"/>
        <v>0</v>
      </c>
      <c r="H258" s="514">
        <f t="shared" si="233"/>
        <v>0</v>
      </c>
      <c r="I258" s="628"/>
      <c r="J258" s="629"/>
      <c r="K258" s="629"/>
      <c r="L258" s="629"/>
      <c r="M258" s="630"/>
      <c r="N258" s="628"/>
      <c r="O258" s="629"/>
      <c r="P258" s="629"/>
      <c r="Q258" s="629"/>
      <c r="R258" s="630"/>
      <c r="S258" s="628"/>
      <c r="T258" s="629"/>
      <c r="U258" s="629"/>
      <c r="V258" s="629"/>
      <c r="W258" s="630"/>
      <c r="X258" s="628"/>
      <c r="Y258" s="629"/>
      <c r="Z258" s="629"/>
      <c r="AA258" s="629"/>
      <c r="AB258" s="630"/>
      <c r="AC258" s="628"/>
      <c r="AD258" s="629"/>
      <c r="AE258" s="629"/>
      <c r="AF258" s="629"/>
      <c r="AG258" s="630"/>
      <c r="AH258" s="628"/>
      <c r="AI258" s="629"/>
      <c r="AJ258" s="629"/>
      <c r="AK258" s="629"/>
      <c r="AL258" s="630"/>
      <c r="AM258" s="628"/>
      <c r="AN258" s="629"/>
      <c r="AO258" s="629"/>
      <c r="AP258" s="629"/>
      <c r="AQ258" s="630"/>
      <c r="AR258" s="719"/>
    </row>
    <row r="259" spans="1:44" ht="17.25">
      <c r="A259" s="1654"/>
      <c r="B259" s="1648" t="s">
        <v>75</v>
      </c>
      <c r="C259" s="54" t="s">
        <v>43</v>
      </c>
      <c r="D259" s="242">
        <f t="shared" si="234"/>
        <v>0</v>
      </c>
      <c r="E259" s="259">
        <f t="shared" si="234"/>
        <v>0</v>
      </c>
      <c r="F259" s="259">
        <f t="shared" si="235"/>
        <v>0</v>
      </c>
      <c r="G259" s="259">
        <f t="shared" si="233"/>
        <v>0</v>
      </c>
      <c r="H259" s="258">
        <f t="shared" si="233"/>
        <v>0</v>
      </c>
      <c r="I259" s="401"/>
      <c r="J259" s="402"/>
      <c r="K259" s="402"/>
      <c r="L259" s="402"/>
      <c r="M259" s="403"/>
      <c r="N259" s="401"/>
      <c r="O259" s="402"/>
      <c r="P259" s="402"/>
      <c r="Q259" s="402"/>
      <c r="R259" s="403"/>
      <c r="S259" s="401"/>
      <c r="T259" s="402"/>
      <c r="U259" s="402"/>
      <c r="V259" s="402"/>
      <c r="W259" s="403"/>
      <c r="X259" s="401"/>
      <c r="Y259" s="402"/>
      <c r="Z259" s="402"/>
      <c r="AA259" s="402"/>
      <c r="AB259" s="403"/>
      <c r="AC259" s="401"/>
      <c r="AD259" s="402"/>
      <c r="AE259" s="402"/>
      <c r="AF259" s="402"/>
      <c r="AG259" s="403"/>
      <c r="AH259" s="401"/>
      <c r="AI259" s="402"/>
      <c r="AJ259" s="402"/>
      <c r="AK259" s="402"/>
      <c r="AL259" s="403"/>
      <c r="AM259" s="401"/>
      <c r="AN259" s="402"/>
      <c r="AO259" s="402"/>
      <c r="AP259" s="402"/>
      <c r="AQ259" s="403"/>
      <c r="AR259" s="716"/>
    </row>
    <row r="260" spans="1:44" ht="18" thickBot="1">
      <c r="A260" s="1655"/>
      <c r="B260" s="1649"/>
      <c r="C260" s="45" t="s">
        <v>44</v>
      </c>
      <c r="D260" s="251">
        <f t="shared" si="234"/>
        <v>0</v>
      </c>
      <c r="E260" s="268">
        <f t="shared" si="234"/>
        <v>0</v>
      </c>
      <c r="F260" s="259">
        <f t="shared" si="235"/>
        <v>0</v>
      </c>
      <c r="G260" s="259">
        <f t="shared" si="233"/>
        <v>0</v>
      </c>
      <c r="H260" s="258">
        <f t="shared" si="233"/>
        <v>0</v>
      </c>
      <c r="I260" s="406"/>
      <c r="J260" s="407"/>
      <c r="K260" s="407"/>
      <c r="L260" s="407"/>
      <c r="M260" s="408"/>
      <c r="N260" s="406"/>
      <c r="O260" s="407"/>
      <c r="P260" s="407"/>
      <c r="Q260" s="407"/>
      <c r="R260" s="408"/>
      <c r="S260" s="406"/>
      <c r="T260" s="407"/>
      <c r="U260" s="409"/>
      <c r="V260" s="407"/>
      <c r="W260" s="408"/>
      <c r="X260" s="406"/>
      <c r="Y260" s="407"/>
      <c r="Z260" s="407"/>
      <c r="AA260" s="407"/>
      <c r="AB260" s="408"/>
      <c r="AC260" s="406"/>
      <c r="AD260" s="407"/>
      <c r="AE260" s="407"/>
      <c r="AF260" s="407"/>
      <c r="AG260" s="408"/>
      <c r="AH260" s="406"/>
      <c r="AI260" s="407"/>
      <c r="AJ260" s="407"/>
      <c r="AK260" s="407"/>
      <c r="AL260" s="408"/>
      <c r="AM260" s="406"/>
      <c r="AN260" s="407"/>
      <c r="AO260" s="407"/>
      <c r="AP260" s="407"/>
      <c r="AQ260" s="408"/>
      <c r="AR260" s="720"/>
    </row>
    <row r="261" spans="1:44" ht="17.25">
      <c r="A261" s="1661" t="s">
        <v>76</v>
      </c>
      <c r="B261" s="1663" t="s">
        <v>77</v>
      </c>
      <c r="C261" s="55" t="s">
        <v>78</v>
      </c>
      <c r="D261" s="222">
        <f t="shared" ref="D261:E264" si="236">SUM(I261,N261,S261,X261,AC261,AH261,AM261)</f>
        <v>607.6</v>
      </c>
      <c r="E261" s="223">
        <f t="shared" si="236"/>
        <v>524.6</v>
      </c>
      <c r="F261" s="223">
        <f>SUM(G261:H261)</f>
        <v>19480.46</v>
      </c>
      <c r="G261" s="223">
        <f>SUM(L261,Q261,V261,AA261,AF261,AK261,AP261)</f>
        <v>11523.66</v>
      </c>
      <c r="H261" s="286">
        <f>SUM(M261,R261,W261,AB261,AG261,AL261,AQ261)</f>
        <v>7956.8</v>
      </c>
      <c r="I261" s="225">
        <f t="shared" ref="I261:R262" si="237">SUM(I263,I277,I291,I305,I319,I333,I347,I361)</f>
        <v>46</v>
      </c>
      <c r="J261" s="226">
        <f t="shared" si="237"/>
        <v>41</v>
      </c>
      <c r="K261" s="226">
        <f t="shared" si="237"/>
        <v>6017</v>
      </c>
      <c r="L261" s="226">
        <f t="shared" si="237"/>
        <v>4202</v>
      </c>
      <c r="M261" s="287">
        <f t="shared" si="237"/>
        <v>1815</v>
      </c>
      <c r="N261" s="225">
        <f t="shared" si="237"/>
        <v>72.7</v>
      </c>
      <c r="O261" s="226">
        <f t="shared" si="237"/>
        <v>62.7</v>
      </c>
      <c r="P261" s="226">
        <f t="shared" si="237"/>
        <v>1677.87</v>
      </c>
      <c r="Q261" s="226">
        <f t="shared" si="237"/>
        <v>1619.69</v>
      </c>
      <c r="R261" s="287">
        <f t="shared" si="237"/>
        <v>58.18</v>
      </c>
      <c r="S261" s="225">
        <f>SUM(S263,S277,S291,S305,S319,S333,S347,S361)</f>
        <v>67</v>
      </c>
      <c r="T261" s="226">
        <f>SUM(T263,T277,T291,T305,T319,T333,T347,T361)</f>
        <v>67</v>
      </c>
      <c r="U261" s="226">
        <f t="shared" ref="U261:AR262" si="238">SUM(U263,U277,U291,U305,U319,U333,U347,U361)</f>
        <v>1039</v>
      </c>
      <c r="V261" s="226">
        <f t="shared" si="238"/>
        <v>0</v>
      </c>
      <c r="W261" s="287">
        <f t="shared" si="238"/>
        <v>1039</v>
      </c>
      <c r="X261" s="225">
        <f t="shared" si="238"/>
        <v>58</v>
      </c>
      <c r="Y261" s="226">
        <f t="shared" si="238"/>
        <v>54</v>
      </c>
      <c r="Z261" s="226">
        <f t="shared" si="238"/>
        <v>7120</v>
      </c>
      <c r="AA261" s="226">
        <f t="shared" si="238"/>
        <v>2983</v>
      </c>
      <c r="AB261" s="287">
        <f t="shared" si="238"/>
        <v>4137</v>
      </c>
      <c r="AC261" s="225">
        <f t="shared" si="238"/>
        <v>341.19</v>
      </c>
      <c r="AD261" s="226">
        <f t="shared" si="238"/>
        <v>277.19</v>
      </c>
      <c r="AE261" s="226">
        <f t="shared" si="238"/>
        <v>1850</v>
      </c>
      <c r="AF261" s="226">
        <f t="shared" si="238"/>
        <v>1749</v>
      </c>
      <c r="AG261" s="287">
        <f t="shared" si="238"/>
        <v>101</v>
      </c>
      <c r="AH261" s="225">
        <f t="shared" si="238"/>
        <v>18.71</v>
      </c>
      <c r="AI261" s="226">
        <f t="shared" si="238"/>
        <v>18.71</v>
      </c>
      <c r="AJ261" s="226">
        <f t="shared" si="238"/>
        <v>1379.5900000000001</v>
      </c>
      <c r="AK261" s="226">
        <f t="shared" si="238"/>
        <v>709.97</v>
      </c>
      <c r="AL261" s="287">
        <f t="shared" si="238"/>
        <v>669.62</v>
      </c>
      <c r="AM261" s="225">
        <f t="shared" si="238"/>
        <v>4</v>
      </c>
      <c r="AN261" s="226">
        <f t="shared" si="238"/>
        <v>4</v>
      </c>
      <c r="AO261" s="226">
        <f t="shared" si="238"/>
        <v>397</v>
      </c>
      <c r="AP261" s="226">
        <f t="shared" si="238"/>
        <v>260</v>
      </c>
      <c r="AQ261" s="227">
        <f t="shared" si="238"/>
        <v>137</v>
      </c>
      <c r="AR261" s="317">
        <f t="shared" si="238"/>
        <v>1503</v>
      </c>
    </row>
    <row r="262" spans="1:44" ht="18" thickBot="1">
      <c r="A262" s="1662"/>
      <c r="B262" s="1649"/>
      <c r="C262" s="45" t="s">
        <v>47</v>
      </c>
      <c r="D262" s="288">
        <f t="shared" si="236"/>
        <v>272.59999999999997</v>
      </c>
      <c r="E262" s="229">
        <f t="shared" si="236"/>
        <v>193.6</v>
      </c>
      <c r="F262" s="229">
        <f>SUM(G262:H262)</f>
        <v>15719.46</v>
      </c>
      <c r="G262" s="229">
        <f>SUM(L262,Q262,V262,AA262,AF262,AK262,AP262)</f>
        <v>9819.66</v>
      </c>
      <c r="H262" s="289">
        <f>SUM(M262,R262,W262,AB262,AG262,AL262,AQ262)</f>
        <v>5899.8</v>
      </c>
      <c r="I262" s="231">
        <f t="shared" si="237"/>
        <v>46</v>
      </c>
      <c r="J262" s="232">
        <f t="shared" si="237"/>
        <v>41</v>
      </c>
      <c r="K262" s="232">
        <f t="shared" si="237"/>
        <v>5205</v>
      </c>
      <c r="L262" s="232">
        <f t="shared" si="237"/>
        <v>3815</v>
      </c>
      <c r="M262" s="290">
        <f t="shared" si="237"/>
        <v>1390</v>
      </c>
      <c r="N262" s="231">
        <f t="shared" si="237"/>
        <v>54.7</v>
      </c>
      <c r="O262" s="232">
        <f t="shared" si="237"/>
        <v>48.7</v>
      </c>
      <c r="P262" s="232">
        <f t="shared" si="237"/>
        <v>1527.87</v>
      </c>
      <c r="Q262" s="232">
        <f t="shared" si="237"/>
        <v>1473.69</v>
      </c>
      <c r="R262" s="290">
        <f>SUM(R264,R278,R292,R306,R320,R334,R348,R362)</f>
        <v>54.18</v>
      </c>
      <c r="S262" s="231">
        <f>SUM(S264,S278,S292,S306,S320,S334,S348,S362)</f>
        <v>20</v>
      </c>
      <c r="T262" s="232">
        <f>SUM(T264,T278,T292,T306,T320,T334,T348,T362)</f>
        <v>20</v>
      </c>
      <c r="U262" s="232">
        <f t="shared" si="238"/>
        <v>69</v>
      </c>
      <c r="V262" s="232">
        <f t="shared" si="238"/>
        <v>0</v>
      </c>
      <c r="W262" s="290">
        <f t="shared" si="238"/>
        <v>69</v>
      </c>
      <c r="X262" s="231">
        <f t="shared" si="238"/>
        <v>58</v>
      </c>
      <c r="Y262" s="232">
        <f t="shared" si="238"/>
        <v>54</v>
      </c>
      <c r="Z262" s="232">
        <f t="shared" si="238"/>
        <v>6230</v>
      </c>
      <c r="AA262" s="232">
        <f t="shared" si="238"/>
        <v>2618</v>
      </c>
      <c r="AB262" s="290">
        <f t="shared" si="238"/>
        <v>3612</v>
      </c>
      <c r="AC262" s="231">
        <f t="shared" si="238"/>
        <v>71.19</v>
      </c>
      <c r="AD262" s="232">
        <f t="shared" si="238"/>
        <v>7.19</v>
      </c>
      <c r="AE262" s="232">
        <f t="shared" si="238"/>
        <v>1174</v>
      </c>
      <c r="AF262" s="232">
        <f t="shared" si="238"/>
        <v>1076</v>
      </c>
      <c r="AG262" s="290">
        <f t="shared" si="238"/>
        <v>98</v>
      </c>
      <c r="AH262" s="231">
        <f t="shared" si="238"/>
        <v>18.71</v>
      </c>
      <c r="AI262" s="232">
        <f t="shared" si="238"/>
        <v>18.71</v>
      </c>
      <c r="AJ262" s="232">
        <f t="shared" si="238"/>
        <v>1207.5900000000001</v>
      </c>
      <c r="AK262" s="232">
        <f t="shared" si="238"/>
        <v>634.97</v>
      </c>
      <c r="AL262" s="290">
        <f t="shared" si="238"/>
        <v>572.62</v>
      </c>
      <c r="AM262" s="231">
        <f t="shared" si="238"/>
        <v>4</v>
      </c>
      <c r="AN262" s="232">
        <f t="shared" si="238"/>
        <v>4</v>
      </c>
      <c r="AO262" s="232">
        <f t="shared" si="238"/>
        <v>306</v>
      </c>
      <c r="AP262" s="232">
        <f t="shared" si="238"/>
        <v>202</v>
      </c>
      <c r="AQ262" s="233">
        <f t="shared" si="238"/>
        <v>104</v>
      </c>
      <c r="AR262" s="318">
        <f t="shared" si="238"/>
        <v>52</v>
      </c>
    </row>
    <row r="263" spans="1:44" ht="17.25">
      <c r="A263" s="1650" t="s">
        <v>49</v>
      </c>
      <c r="B263" s="1645" t="s">
        <v>69</v>
      </c>
      <c r="C263" s="183" t="s">
        <v>43</v>
      </c>
      <c r="D263" s="234">
        <f t="shared" si="236"/>
        <v>21</v>
      </c>
      <c r="E263" s="323">
        <f t="shared" si="236"/>
        <v>21</v>
      </c>
      <c r="F263" s="323">
        <f>G263+H263</f>
        <v>2755</v>
      </c>
      <c r="G263" s="323">
        <f t="shared" ref="G263:H264" si="239">SUM(L263,Q263,V263,AA263,AF263,AK263,AP263)</f>
        <v>2101</v>
      </c>
      <c r="H263" s="235">
        <f t="shared" si="239"/>
        <v>654</v>
      </c>
      <c r="I263" s="236">
        <f>SUM(I265,I267,I269,I271,I273,I275)</f>
        <v>10</v>
      </c>
      <c r="J263" s="237">
        <f>SUM(J265,J267,J269,J271,J273,J275)</f>
        <v>10</v>
      </c>
      <c r="K263" s="237">
        <f>L263+M263</f>
        <v>1578</v>
      </c>
      <c r="L263" s="237">
        <f t="shared" ref="L263:M264" si="240">SUM(L265,L267,L269,L271,L273,L275)</f>
        <v>1153</v>
      </c>
      <c r="M263" s="239">
        <f t="shared" si="240"/>
        <v>425</v>
      </c>
      <c r="N263" s="236">
        <f>SUM(N265,N267,N269,N271,N273,N275)</f>
        <v>0</v>
      </c>
      <c r="O263" s="237">
        <f>SUM(O265,O267,O269,O271,O273,O275)</f>
        <v>0</v>
      </c>
      <c r="P263" s="237">
        <f>Q263+R263</f>
        <v>0</v>
      </c>
      <c r="Q263" s="237">
        <f t="shared" ref="Q263:T264" si="241">SUM(Q265,Q267,Q269,Q271,Q273,Q275)</f>
        <v>0</v>
      </c>
      <c r="R263" s="238">
        <f t="shared" si="241"/>
        <v>0</v>
      </c>
      <c r="S263" s="236">
        <f>SUM(S265,S267,S269,S271,S273,S275)</f>
        <v>0</v>
      </c>
      <c r="T263" s="237">
        <f>SUM(T265,T267,T269,T271,T273,T275)</f>
        <v>0</v>
      </c>
      <c r="U263" s="237">
        <f>V263+W263</f>
        <v>0</v>
      </c>
      <c r="V263" s="237">
        <f t="shared" ref="V263:Y264" si="242">SUM(V265,V267,V269,V271,V273,V275)</f>
        <v>0</v>
      </c>
      <c r="W263" s="649">
        <f t="shared" si="242"/>
        <v>0</v>
      </c>
      <c r="X263" s="236">
        <f t="shared" si="242"/>
        <v>3</v>
      </c>
      <c r="Y263" s="237">
        <f t="shared" si="242"/>
        <v>3</v>
      </c>
      <c r="Z263" s="237">
        <f>AA263+AB263</f>
        <v>36</v>
      </c>
      <c r="AA263" s="237">
        <f t="shared" ref="AA263:AD264" si="243">SUM(AA265,AA267,AA269,AA271,AA273,AA275)</f>
        <v>24</v>
      </c>
      <c r="AB263" s="238">
        <f t="shared" si="243"/>
        <v>12</v>
      </c>
      <c r="AC263" s="236">
        <f t="shared" si="243"/>
        <v>6</v>
      </c>
      <c r="AD263" s="237">
        <f t="shared" si="243"/>
        <v>6</v>
      </c>
      <c r="AE263" s="237">
        <f>AF263+AG263</f>
        <v>961</v>
      </c>
      <c r="AF263" s="237">
        <f t="shared" ref="AF263:AI264" si="244">SUM(AF265,AF267,AF269,AF271,AF273,AF275)</f>
        <v>877</v>
      </c>
      <c r="AG263" s="239">
        <f t="shared" si="244"/>
        <v>84</v>
      </c>
      <c r="AH263" s="236">
        <f t="shared" si="244"/>
        <v>2</v>
      </c>
      <c r="AI263" s="237">
        <f t="shared" si="244"/>
        <v>2</v>
      </c>
      <c r="AJ263" s="237">
        <f>AK263+AL263</f>
        <v>180</v>
      </c>
      <c r="AK263" s="237">
        <f t="shared" ref="AK263:AN264" si="245">SUM(AK265,AK267,AK269,AK271,AK273,AK275)</f>
        <v>47</v>
      </c>
      <c r="AL263" s="238">
        <f t="shared" si="245"/>
        <v>133</v>
      </c>
      <c r="AM263" s="236">
        <f t="shared" si="245"/>
        <v>0</v>
      </c>
      <c r="AN263" s="237">
        <f t="shared" si="245"/>
        <v>0</v>
      </c>
      <c r="AO263" s="237">
        <f>AP263+AQ263</f>
        <v>0</v>
      </c>
      <c r="AP263" s="237">
        <f t="shared" ref="AP263:AR264" si="246">SUM(AP265,AP267,AP269,AP271,AP273,AP275)</f>
        <v>0</v>
      </c>
      <c r="AQ263" s="239">
        <f t="shared" si="246"/>
        <v>0</v>
      </c>
      <c r="AR263" s="368">
        <f t="shared" si="246"/>
        <v>0</v>
      </c>
    </row>
    <row r="264" spans="1:44" ht="17.25">
      <c r="A264" s="1651"/>
      <c r="B264" s="1646"/>
      <c r="C264" s="40" t="s">
        <v>44</v>
      </c>
      <c r="D264" s="240">
        <f t="shared" si="236"/>
        <v>21</v>
      </c>
      <c r="E264" s="216">
        <f t="shared" si="236"/>
        <v>21</v>
      </c>
      <c r="F264" s="216">
        <f>G264+H264</f>
        <v>2755</v>
      </c>
      <c r="G264" s="216">
        <f t="shared" si="239"/>
        <v>2101</v>
      </c>
      <c r="H264" s="558">
        <f t="shared" si="239"/>
        <v>654</v>
      </c>
      <c r="I264" s="212">
        <f>SUM(I266,I268,I270,I272,I274,I276)</f>
        <v>10</v>
      </c>
      <c r="J264" s="211">
        <f>SUM(J266,J268,J270,J272,J274,J276)</f>
        <v>10</v>
      </c>
      <c r="K264" s="211">
        <f>L264+M264</f>
        <v>1578</v>
      </c>
      <c r="L264" s="211">
        <f t="shared" si="240"/>
        <v>1153</v>
      </c>
      <c r="M264" s="213">
        <f t="shared" si="240"/>
        <v>425</v>
      </c>
      <c r="N264" s="212">
        <f>SUM(N266,N268,N270,N272,N274,N276)</f>
        <v>0</v>
      </c>
      <c r="O264" s="211">
        <f>SUM(O266,O268,O270,O272,O274,O276)</f>
        <v>0</v>
      </c>
      <c r="P264" s="211">
        <f>Q264+R264</f>
        <v>0</v>
      </c>
      <c r="Q264" s="211">
        <f t="shared" si="241"/>
        <v>0</v>
      </c>
      <c r="R264" s="217">
        <f t="shared" si="241"/>
        <v>0</v>
      </c>
      <c r="S264" s="212">
        <f t="shared" si="241"/>
        <v>0</v>
      </c>
      <c r="T264" s="211">
        <f t="shared" si="241"/>
        <v>0</v>
      </c>
      <c r="U264" s="211">
        <f>V264+W264</f>
        <v>0</v>
      </c>
      <c r="V264" s="211">
        <f t="shared" si="242"/>
        <v>0</v>
      </c>
      <c r="W264" s="311">
        <f t="shared" si="242"/>
        <v>0</v>
      </c>
      <c r="X264" s="212">
        <f t="shared" si="242"/>
        <v>3</v>
      </c>
      <c r="Y264" s="211">
        <f t="shared" si="242"/>
        <v>3</v>
      </c>
      <c r="Z264" s="211">
        <f>AA264+AB264</f>
        <v>36</v>
      </c>
      <c r="AA264" s="211">
        <f t="shared" si="243"/>
        <v>24</v>
      </c>
      <c r="AB264" s="217">
        <f t="shared" si="243"/>
        <v>12</v>
      </c>
      <c r="AC264" s="212">
        <f t="shared" si="243"/>
        <v>6</v>
      </c>
      <c r="AD264" s="211">
        <f t="shared" si="243"/>
        <v>6</v>
      </c>
      <c r="AE264" s="211">
        <f>AF264+AG264</f>
        <v>961</v>
      </c>
      <c r="AF264" s="211">
        <f t="shared" si="244"/>
        <v>877</v>
      </c>
      <c r="AG264" s="217">
        <f t="shared" si="244"/>
        <v>84</v>
      </c>
      <c r="AH264" s="212">
        <f t="shared" si="244"/>
        <v>2</v>
      </c>
      <c r="AI264" s="211">
        <f t="shared" si="244"/>
        <v>2</v>
      </c>
      <c r="AJ264" s="211">
        <f>AK264+AL264</f>
        <v>180</v>
      </c>
      <c r="AK264" s="211">
        <f t="shared" si="245"/>
        <v>47</v>
      </c>
      <c r="AL264" s="217">
        <f t="shared" si="245"/>
        <v>133</v>
      </c>
      <c r="AM264" s="212">
        <f t="shared" si="245"/>
        <v>0</v>
      </c>
      <c r="AN264" s="211">
        <f t="shared" si="245"/>
        <v>0</v>
      </c>
      <c r="AO264" s="211">
        <f>AP264+AQ264</f>
        <v>0</v>
      </c>
      <c r="AP264" s="211">
        <f t="shared" si="246"/>
        <v>0</v>
      </c>
      <c r="AQ264" s="213">
        <f t="shared" si="246"/>
        <v>0</v>
      </c>
      <c r="AR264" s="369">
        <f t="shared" si="246"/>
        <v>0</v>
      </c>
    </row>
    <row r="265" spans="1:44" ht="17.25">
      <c r="A265" s="1651"/>
      <c r="B265" s="1647" t="s">
        <v>70</v>
      </c>
      <c r="C265" s="54" t="s">
        <v>43</v>
      </c>
      <c r="D265" s="242">
        <f t="shared" ref="D265:E276" si="247">SUM(I265,N265,S265,X265,AC265,AH265,AM265)</f>
        <v>18</v>
      </c>
      <c r="E265" s="259">
        <f t="shared" si="247"/>
        <v>18</v>
      </c>
      <c r="F265" s="259">
        <f>G265+H265</f>
        <v>2423</v>
      </c>
      <c r="G265" s="259">
        <f t="shared" ref="G265:G276" si="248">SUM(L265+Q265+V265+AA265+AF265+AK265+AP265)</f>
        <v>1967</v>
      </c>
      <c r="H265" s="638">
        <f t="shared" ref="H265:H276" si="249">SUM(M265+R265+W265+AB265+AG265+AL265+AQ265)</f>
        <v>456</v>
      </c>
      <c r="I265" s="478">
        <v>10</v>
      </c>
      <c r="J265" s="479">
        <v>10</v>
      </c>
      <c r="K265" s="479">
        <v>1578</v>
      </c>
      <c r="L265" s="479">
        <v>1153</v>
      </c>
      <c r="M265" s="480">
        <v>425</v>
      </c>
      <c r="N265" s="478"/>
      <c r="O265" s="479"/>
      <c r="P265" s="479"/>
      <c r="Q265" s="479"/>
      <c r="R265" s="480"/>
      <c r="S265" s="478"/>
      <c r="T265" s="479"/>
      <c r="U265" s="479"/>
      <c r="V265" s="479"/>
      <c r="W265" s="480"/>
      <c r="X265" s="478">
        <v>3</v>
      </c>
      <c r="Y265" s="479">
        <v>3</v>
      </c>
      <c r="Z265" s="479">
        <v>36</v>
      </c>
      <c r="AA265" s="479">
        <v>24</v>
      </c>
      <c r="AB265" s="480">
        <v>12</v>
      </c>
      <c r="AC265" s="478">
        <v>5</v>
      </c>
      <c r="AD265" s="479">
        <v>5</v>
      </c>
      <c r="AE265" s="479">
        <v>809</v>
      </c>
      <c r="AF265" s="479">
        <v>790</v>
      </c>
      <c r="AG265" s="480">
        <v>19</v>
      </c>
      <c r="AH265" s="478"/>
      <c r="AI265" s="479"/>
      <c r="AJ265" s="479"/>
      <c r="AK265" s="479"/>
      <c r="AL265" s="480"/>
      <c r="AM265" s="478"/>
      <c r="AN265" s="479"/>
      <c r="AO265" s="479"/>
      <c r="AP265" s="479"/>
      <c r="AQ265" s="480"/>
      <c r="AR265" s="634"/>
    </row>
    <row r="266" spans="1:44" ht="17.25">
      <c r="A266" s="1651"/>
      <c r="B266" s="1646"/>
      <c r="C266" s="40" t="s">
        <v>44</v>
      </c>
      <c r="D266" s="279">
        <f t="shared" si="247"/>
        <v>18</v>
      </c>
      <c r="E266" s="513">
        <f t="shared" si="247"/>
        <v>18</v>
      </c>
      <c r="F266" s="525">
        <f t="shared" ref="F266:F276" si="250">G266+H266</f>
        <v>2423</v>
      </c>
      <c r="G266" s="525">
        <f t="shared" si="248"/>
        <v>1967</v>
      </c>
      <c r="H266" s="637">
        <f t="shared" si="249"/>
        <v>456</v>
      </c>
      <c r="I266" s="515">
        <v>10</v>
      </c>
      <c r="J266" s="516">
        <v>10</v>
      </c>
      <c r="K266" s="516">
        <v>1578</v>
      </c>
      <c r="L266" s="516">
        <v>1153</v>
      </c>
      <c r="M266" s="517">
        <v>425</v>
      </c>
      <c r="N266" s="515"/>
      <c r="O266" s="516"/>
      <c r="P266" s="516"/>
      <c r="Q266" s="516"/>
      <c r="R266" s="517"/>
      <c r="S266" s="515"/>
      <c r="T266" s="516"/>
      <c r="U266" s="516"/>
      <c r="V266" s="516"/>
      <c r="W266" s="517"/>
      <c r="X266" s="515">
        <v>3</v>
      </c>
      <c r="Y266" s="516">
        <v>3</v>
      </c>
      <c r="Z266" s="516">
        <v>36</v>
      </c>
      <c r="AA266" s="516">
        <v>24</v>
      </c>
      <c r="AB266" s="517">
        <v>12</v>
      </c>
      <c r="AC266" s="515">
        <v>5</v>
      </c>
      <c r="AD266" s="516">
        <v>5</v>
      </c>
      <c r="AE266" s="516">
        <v>809</v>
      </c>
      <c r="AF266" s="516">
        <v>790</v>
      </c>
      <c r="AG266" s="517">
        <v>19</v>
      </c>
      <c r="AH266" s="515"/>
      <c r="AI266" s="516"/>
      <c r="AJ266" s="516"/>
      <c r="AK266" s="516"/>
      <c r="AL266" s="517"/>
      <c r="AM266" s="515"/>
      <c r="AN266" s="516"/>
      <c r="AO266" s="516"/>
      <c r="AP266" s="516"/>
      <c r="AQ266" s="517"/>
      <c r="AR266" s="635"/>
    </row>
    <row r="267" spans="1:44" ht="17.25">
      <c r="A267" s="1651"/>
      <c r="B267" s="1647" t="s">
        <v>71</v>
      </c>
      <c r="C267" s="54" t="s">
        <v>43</v>
      </c>
      <c r="D267" s="242">
        <f t="shared" si="247"/>
        <v>0</v>
      </c>
      <c r="E267" s="259">
        <f t="shared" si="247"/>
        <v>0</v>
      </c>
      <c r="F267" s="259">
        <f t="shared" si="250"/>
        <v>0</v>
      </c>
      <c r="G267" s="259">
        <f t="shared" si="248"/>
        <v>0</v>
      </c>
      <c r="H267" s="638">
        <f t="shared" si="249"/>
        <v>0</v>
      </c>
      <c r="I267" s="372"/>
      <c r="J267" s="373"/>
      <c r="K267" s="373"/>
      <c r="L267" s="373"/>
      <c r="M267" s="374"/>
      <c r="N267" s="372"/>
      <c r="O267" s="373"/>
      <c r="P267" s="373"/>
      <c r="Q267" s="373"/>
      <c r="R267" s="374"/>
      <c r="S267" s="372"/>
      <c r="T267" s="373"/>
      <c r="U267" s="373"/>
      <c r="V267" s="373"/>
      <c r="W267" s="374"/>
      <c r="X267" s="372"/>
      <c r="Y267" s="373"/>
      <c r="Z267" s="373"/>
      <c r="AA267" s="373"/>
      <c r="AB267" s="374"/>
      <c r="AC267" s="372"/>
      <c r="AD267" s="373"/>
      <c r="AE267" s="373"/>
      <c r="AF267" s="373"/>
      <c r="AG267" s="374"/>
      <c r="AH267" s="372"/>
      <c r="AI267" s="373"/>
      <c r="AJ267" s="373"/>
      <c r="AK267" s="373"/>
      <c r="AL267" s="374"/>
      <c r="AM267" s="372"/>
      <c r="AN267" s="373"/>
      <c r="AO267" s="373"/>
      <c r="AP267" s="373"/>
      <c r="AQ267" s="374"/>
      <c r="AR267" s="644"/>
    </row>
    <row r="268" spans="1:44" ht="17.25">
      <c r="A268" s="1651"/>
      <c r="B268" s="1646"/>
      <c r="C268" s="40" t="s">
        <v>44</v>
      </c>
      <c r="D268" s="251">
        <f t="shared" si="247"/>
        <v>0</v>
      </c>
      <c r="E268" s="268">
        <f t="shared" si="247"/>
        <v>0</v>
      </c>
      <c r="F268" s="534">
        <f t="shared" si="250"/>
        <v>0</v>
      </c>
      <c r="G268" s="534">
        <f t="shared" si="248"/>
        <v>0</v>
      </c>
      <c r="H268" s="639">
        <f t="shared" si="249"/>
        <v>0</v>
      </c>
      <c r="I268" s="379"/>
      <c r="J268" s="380"/>
      <c r="K268" s="380"/>
      <c r="L268" s="380"/>
      <c r="M268" s="381"/>
      <c r="N268" s="379"/>
      <c r="O268" s="380"/>
      <c r="P268" s="380"/>
      <c r="Q268" s="380"/>
      <c r="R268" s="381"/>
      <c r="S268" s="379"/>
      <c r="T268" s="380"/>
      <c r="U268" s="380"/>
      <c r="V268" s="380"/>
      <c r="W268" s="381"/>
      <c r="X268" s="379"/>
      <c r="Y268" s="380"/>
      <c r="Z268" s="380"/>
      <c r="AA268" s="380"/>
      <c r="AB268" s="381"/>
      <c r="AC268" s="379"/>
      <c r="AD268" s="380"/>
      <c r="AE268" s="380"/>
      <c r="AF268" s="380"/>
      <c r="AG268" s="381"/>
      <c r="AH268" s="379"/>
      <c r="AI268" s="380"/>
      <c r="AJ268" s="380"/>
      <c r="AK268" s="380"/>
      <c r="AL268" s="381"/>
      <c r="AM268" s="379"/>
      <c r="AN268" s="380"/>
      <c r="AO268" s="380"/>
      <c r="AP268" s="380"/>
      <c r="AQ268" s="381"/>
      <c r="AR268" s="645"/>
    </row>
    <row r="269" spans="1:44" ht="17.25">
      <c r="A269" s="1651"/>
      <c r="B269" s="1647" t="s">
        <v>72</v>
      </c>
      <c r="C269" s="54" t="s">
        <v>43</v>
      </c>
      <c r="D269" s="324">
        <f t="shared" si="247"/>
        <v>0</v>
      </c>
      <c r="E269" s="535">
        <f t="shared" si="247"/>
        <v>0</v>
      </c>
      <c r="F269" s="535">
        <f t="shared" si="250"/>
        <v>0</v>
      </c>
      <c r="G269" s="535">
        <f t="shared" si="248"/>
        <v>0</v>
      </c>
      <c r="H269" s="573">
        <f t="shared" si="249"/>
        <v>0</v>
      </c>
      <c r="I269" s="478"/>
      <c r="J269" s="479"/>
      <c r="K269" s="479"/>
      <c r="L269" s="479"/>
      <c r="M269" s="480"/>
      <c r="N269" s="478"/>
      <c r="O269" s="479"/>
      <c r="P269" s="479"/>
      <c r="Q269" s="479"/>
      <c r="R269" s="480"/>
      <c r="S269" s="478"/>
      <c r="T269" s="479"/>
      <c r="U269" s="479"/>
      <c r="V269" s="479"/>
      <c r="W269" s="480"/>
      <c r="X269" s="478"/>
      <c r="Y269" s="479"/>
      <c r="Z269" s="479"/>
      <c r="AA269" s="479"/>
      <c r="AB269" s="480"/>
      <c r="AC269" s="478"/>
      <c r="AD269" s="479"/>
      <c r="AE269" s="479"/>
      <c r="AF269" s="479"/>
      <c r="AG269" s="480"/>
      <c r="AH269" s="478"/>
      <c r="AI269" s="479"/>
      <c r="AJ269" s="479"/>
      <c r="AK269" s="479"/>
      <c r="AL269" s="480"/>
      <c r="AM269" s="478"/>
      <c r="AN269" s="479"/>
      <c r="AO269" s="479"/>
      <c r="AP269" s="479"/>
      <c r="AQ269" s="480"/>
      <c r="AR269" s="634"/>
    </row>
    <row r="270" spans="1:44" ht="17.25">
      <c r="A270" s="1651"/>
      <c r="B270" s="1646"/>
      <c r="C270" s="40" t="s">
        <v>44</v>
      </c>
      <c r="D270" s="279">
        <f t="shared" si="247"/>
        <v>0</v>
      </c>
      <c r="E270" s="513">
        <f t="shared" si="247"/>
        <v>0</v>
      </c>
      <c r="F270" s="525">
        <f t="shared" si="250"/>
        <v>0</v>
      </c>
      <c r="G270" s="525">
        <f t="shared" si="248"/>
        <v>0</v>
      </c>
      <c r="H270" s="640">
        <f t="shared" si="249"/>
        <v>0</v>
      </c>
      <c r="I270" s="515"/>
      <c r="J270" s="516"/>
      <c r="K270" s="516"/>
      <c r="L270" s="516"/>
      <c r="M270" s="517"/>
      <c r="N270" s="515"/>
      <c r="O270" s="516"/>
      <c r="P270" s="516"/>
      <c r="Q270" s="516"/>
      <c r="R270" s="517"/>
      <c r="S270" s="515"/>
      <c r="T270" s="516"/>
      <c r="U270" s="516"/>
      <c r="V270" s="516"/>
      <c r="W270" s="517"/>
      <c r="X270" s="515"/>
      <c r="Y270" s="516"/>
      <c r="Z270" s="516"/>
      <c r="AA270" s="516"/>
      <c r="AB270" s="517"/>
      <c r="AC270" s="515"/>
      <c r="AD270" s="516"/>
      <c r="AE270" s="516"/>
      <c r="AF270" s="516"/>
      <c r="AG270" s="517"/>
      <c r="AH270" s="515"/>
      <c r="AI270" s="516"/>
      <c r="AJ270" s="516"/>
      <c r="AK270" s="516"/>
      <c r="AL270" s="517"/>
      <c r="AM270" s="515"/>
      <c r="AN270" s="516"/>
      <c r="AO270" s="516"/>
      <c r="AP270" s="516"/>
      <c r="AQ270" s="517"/>
      <c r="AR270" s="635"/>
    </row>
    <row r="271" spans="1:44" ht="17.25">
      <c r="A271" s="1651"/>
      <c r="B271" s="1647" t="s">
        <v>73</v>
      </c>
      <c r="C271" s="54" t="s">
        <v>43</v>
      </c>
      <c r="D271" s="242">
        <f t="shared" si="247"/>
        <v>0</v>
      </c>
      <c r="E271" s="259">
        <f t="shared" si="247"/>
        <v>0</v>
      </c>
      <c r="F271" s="259">
        <f t="shared" si="250"/>
        <v>0</v>
      </c>
      <c r="G271" s="259">
        <f t="shared" si="248"/>
        <v>0</v>
      </c>
      <c r="H271" s="638">
        <f t="shared" si="249"/>
        <v>0</v>
      </c>
      <c r="I271" s="372"/>
      <c r="J271" s="373"/>
      <c r="K271" s="373"/>
      <c r="L271" s="373"/>
      <c r="M271" s="374"/>
      <c r="N271" s="372"/>
      <c r="O271" s="373"/>
      <c r="P271" s="373"/>
      <c r="Q271" s="373"/>
      <c r="R271" s="374"/>
      <c r="S271" s="372"/>
      <c r="T271" s="373"/>
      <c r="U271" s="373"/>
      <c r="V271" s="373"/>
      <c r="W271" s="374"/>
      <c r="X271" s="372"/>
      <c r="Y271" s="373"/>
      <c r="Z271" s="373"/>
      <c r="AA271" s="373"/>
      <c r="AB271" s="374"/>
      <c r="AC271" s="372"/>
      <c r="AD271" s="373"/>
      <c r="AE271" s="373"/>
      <c r="AF271" s="373"/>
      <c r="AG271" s="374"/>
      <c r="AH271" s="372"/>
      <c r="AI271" s="373"/>
      <c r="AJ271" s="373"/>
      <c r="AK271" s="373"/>
      <c r="AL271" s="374"/>
      <c r="AM271" s="372"/>
      <c r="AN271" s="373"/>
      <c r="AO271" s="373"/>
      <c r="AP271" s="373"/>
      <c r="AQ271" s="374"/>
      <c r="AR271" s="644"/>
    </row>
    <row r="272" spans="1:44" ht="17.25">
      <c r="A272" s="1651"/>
      <c r="B272" s="1646"/>
      <c r="C272" s="40" t="s">
        <v>44</v>
      </c>
      <c r="D272" s="251">
        <f t="shared" si="247"/>
        <v>0</v>
      </c>
      <c r="E272" s="268">
        <f t="shared" si="247"/>
        <v>0</v>
      </c>
      <c r="F272" s="534">
        <f t="shared" si="250"/>
        <v>0</v>
      </c>
      <c r="G272" s="534">
        <f t="shared" si="248"/>
        <v>0</v>
      </c>
      <c r="H272" s="639">
        <f t="shared" si="249"/>
        <v>0</v>
      </c>
      <c r="I272" s="379"/>
      <c r="J272" s="380"/>
      <c r="K272" s="380"/>
      <c r="L272" s="380"/>
      <c r="M272" s="381"/>
      <c r="N272" s="379"/>
      <c r="O272" s="380"/>
      <c r="P272" s="380"/>
      <c r="Q272" s="380"/>
      <c r="R272" s="381"/>
      <c r="S272" s="379"/>
      <c r="T272" s="380"/>
      <c r="U272" s="380"/>
      <c r="V272" s="380"/>
      <c r="W272" s="381"/>
      <c r="X272" s="379"/>
      <c r="Y272" s="380"/>
      <c r="Z272" s="380"/>
      <c r="AA272" s="380"/>
      <c r="AB272" s="381"/>
      <c r="AC272" s="379"/>
      <c r="AD272" s="380"/>
      <c r="AE272" s="380"/>
      <c r="AF272" s="380"/>
      <c r="AG272" s="381"/>
      <c r="AH272" s="379"/>
      <c r="AI272" s="380"/>
      <c r="AJ272" s="380"/>
      <c r="AK272" s="380"/>
      <c r="AL272" s="381"/>
      <c r="AM272" s="379"/>
      <c r="AN272" s="380"/>
      <c r="AO272" s="380"/>
      <c r="AP272" s="380"/>
      <c r="AQ272" s="381"/>
      <c r="AR272" s="645"/>
    </row>
    <row r="273" spans="1:44" ht="17.25">
      <c r="A273" s="1651"/>
      <c r="B273" s="1647" t="s">
        <v>74</v>
      </c>
      <c r="C273" s="54" t="s">
        <v>43</v>
      </c>
      <c r="D273" s="324">
        <f t="shared" si="247"/>
        <v>0</v>
      </c>
      <c r="E273" s="535">
        <f t="shared" si="247"/>
        <v>0</v>
      </c>
      <c r="F273" s="535">
        <f t="shared" si="250"/>
        <v>0</v>
      </c>
      <c r="G273" s="535">
        <f t="shared" si="248"/>
        <v>0</v>
      </c>
      <c r="H273" s="573">
        <f t="shared" si="249"/>
        <v>0</v>
      </c>
      <c r="I273" s="478"/>
      <c r="J273" s="479"/>
      <c r="K273" s="479"/>
      <c r="L273" s="479"/>
      <c r="M273" s="480"/>
      <c r="N273" s="478"/>
      <c r="O273" s="479"/>
      <c r="P273" s="479"/>
      <c r="Q273" s="479"/>
      <c r="R273" s="480"/>
      <c r="S273" s="478"/>
      <c r="T273" s="479"/>
      <c r="U273" s="479"/>
      <c r="V273" s="479"/>
      <c r="W273" s="480"/>
      <c r="X273" s="478"/>
      <c r="Y273" s="479"/>
      <c r="Z273" s="479"/>
      <c r="AA273" s="479"/>
      <c r="AB273" s="480"/>
      <c r="AC273" s="478"/>
      <c r="AD273" s="479"/>
      <c r="AE273" s="479"/>
      <c r="AF273" s="479"/>
      <c r="AG273" s="480"/>
      <c r="AH273" s="478"/>
      <c r="AI273" s="479"/>
      <c r="AJ273" s="479"/>
      <c r="AK273" s="479"/>
      <c r="AL273" s="480"/>
      <c r="AM273" s="478"/>
      <c r="AN273" s="479"/>
      <c r="AO273" s="479"/>
      <c r="AP273" s="479"/>
      <c r="AQ273" s="480"/>
      <c r="AR273" s="634"/>
    </row>
    <row r="274" spans="1:44" ht="17.25">
      <c r="A274" s="1651"/>
      <c r="B274" s="1646"/>
      <c r="C274" s="40" t="s">
        <v>44</v>
      </c>
      <c r="D274" s="279">
        <f t="shared" si="247"/>
        <v>0</v>
      </c>
      <c r="E274" s="513">
        <f t="shared" si="247"/>
        <v>0</v>
      </c>
      <c r="F274" s="525">
        <f t="shared" si="250"/>
        <v>0</v>
      </c>
      <c r="G274" s="525">
        <f t="shared" si="248"/>
        <v>0</v>
      </c>
      <c r="H274" s="640">
        <f t="shared" si="249"/>
        <v>0</v>
      </c>
      <c r="I274" s="515"/>
      <c r="J274" s="516"/>
      <c r="K274" s="516"/>
      <c r="L274" s="516"/>
      <c r="M274" s="517"/>
      <c r="N274" s="515"/>
      <c r="O274" s="516"/>
      <c r="P274" s="516"/>
      <c r="Q274" s="516"/>
      <c r="R274" s="517"/>
      <c r="S274" s="515"/>
      <c r="T274" s="516"/>
      <c r="U274" s="516"/>
      <c r="V274" s="516"/>
      <c r="W274" s="517"/>
      <c r="X274" s="515"/>
      <c r="Y274" s="516"/>
      <c r="Z274" s="516"/>
      <c r="AA274" s="516"/>
      <c r="AB274" s="517"/>
      <c r="AC274" s="515"/>
      <c r="AD274" s="516"/>
      <c r="AE274" s="516"/>
      <c r="AF274" s="516"/>
      <c r="AG274" s="517"/>
      <c r="AH274" s="515"/>
      <c r="AI274" s="516"/>
      <c r="AJ274" s="516"/>
      <c r="AK274" s="516"/>
      <c r="AL274" s="517"/>
      <c r="AM274" s="515"/>
      <c r="AN274" s="516"/>
      <c r="AO274" s="516"/>
      <c r="AP274" s="516"/>
      <c r="AQ274" s="517"/>
      <c r="AR274" s="635"/>
    </row>
    <row r="275" spans="1:44" ht="17.25">
      <c r="A275" s="1651"/>
      <c r="B275" s="1648" t="s">
        <v>75</v>
      </c>
      <c r="C275" s="54" t="s">
        <v>43</v>
      </c>
      <c r="D275" s="242">
        <f t="shared" si="247"/>
        <v>3</v>
      </c>
      <c r="E275" s="259">
        <f t="shared" si="247"/>
        <v>3</v>
      </c>
      <c r="F275" s="259">
        <f t="shared" si="250"/>
        <v>332</v>
      </c>
      <c r="G275" s="259">
        <f t="shared" si="248"/>
        <v>134</v>
      </c>
      <c r="H275" s="638">
        <f t="shared" si="249"/>
        <v>198</v>
      </c>
      <c r="I275" s="372"/>
      <c r="J275" s="373"/>
      <c r="K275" s="373"/>
      <c r="L275" s="373"/>
      <c r="M275" s="374"/>
      <c r="N275" s="372"/>
      <c r="O275" s="373"/>
      <c r="P275" s="373"/>
      <c r="Q275" s="373"/>
      <c r="R275" s="374"/>
      <c r="S275" s="372"/>
      <c r="T275" s="373"/>
      <c r="U275" s="373"/>
      <c r="V275" s="373"/>
      <c r="W275" s="374"/>
      <c r="X275" s="372"/>
      <c r="Y275" s="373"/>
      <c r="Z275" s="373"/>
      <c r="AA275" s="373"/>
      <c r="AB275" s="374"/>
      <c r="AC275" s="372">
        <v>1</v>
      </c>
      <c r="AD275" s="373">
        <v>1</v>
      </c>
      <c r="AE275" s="373">
        <v>152</v>
      </c>
      <c r="AF275" s="373">
        <v>87</v>
      </c>
      <c r="AG275" s="374">
        <v>65</v>
      </c>
      <c r="AH275" s="372">
        <v>2</v>
      </c>
      <c r="AI275" s="373">
        <v>2</v>
      </c>
      <c r="AJ275" s="373">
        <v>180</v>
      </c>
      <c r="AK275" s="373">
        <v>47</v>
      </c>
      <c r="AL275" s="374">
        <v>133</v>
      </c>
      <c r="AM275" s="372"/>
      <c r="AN275" s="373"/>
      <c r="AO275" s="373"/>
      <c r="AP275" s="373"/>
      <c r="AQ275" s="374"/>
      <c r="AR275" s="644"/>
    </row>
    <row r="276" spans="1:44" ht="18" thickBot="1">
      <c r="A276" s="1652"/>
      <c r="B276" s="1649"/>
      <c r="C276" s="45" t="s">
        <v>44</v>
      </c>
      <c r="D276" s="251">
        <f t="shared" si="247"/>
        <v>3</v>
      </c>
      <c r="E276" s="268">
        <f t="shared" si="247"/>
        <v>3</v>
      </c>
      <c r="F276" s="259">
        <f t="shared" si="250"/>
        <v>332</v>
      </c>
      <c r="G276" s="259">
        <f t="shared" si="248"/>
        <v>134</v>
      </c>
      <c r="H276" s="638">
        <f t="shared" si="249"/>
        <v>198</v>
      </c>
      <c r="I276" s="379"/>
      <c r="J276" s="380"/>
      <c r="K276" s="380"/>
      <c r="L276" s="380"/>
      <c r="M276" s="381"/>
      <c r="N276" s="379"/>
      <c r="O276" s="380"/>
      <c r="P276" s="380"/>
      <c r="Q276" s="380"/>
      <c r="R276" s="381"/>
      <c r="S276" s="379"/>
      <c r="T276" s="380"/>
      <c r="U276" s="380"/>
      <c r="V276" s="380"/>
      <c r="W276" s="381"/>
      <c r="X276" s="379"/>
      <c r="Y276" s="380"/>
      <c r="Z276" s="380"/>
      <c r="AA276" s="380"/>
      <c r="AB276" s="381"/>
      <c r="AC276" s="379">
        <v>1</v>
      </c>
      <c r="AD276" s="380">
        <v>1</v>
      </c>
      <c r="AE276" s="380">
        <v>152</v>
      </c>
      <c r="AF276" s="380">
        <v>87</v>
      </c>
      <c r="AG276" s="381">
        <v>65</v>
      </c>
      <c r="AH276" s="379">
        <v>2</v>
      </c>
      <c r="AI276" s="380">
        <v>2</v>
      </c>
      <c r="AJ276" s="380">
        <v>180</v>
      </c>
      <c r="AK276" s="380">
        <v>47</v>
      </c>
      <c r="AL276" s="381">
        <v>133</v>
      </c>
      <c r="AM276" s="379"/>
      <c r="AN276" s="380"/>
      <c r="AO276" s="380"/>
      <c r="AP276" s="380"/>
      <c r="AQ276" s="381"/>
      <c r="AR276" s="645"/>
    </row>
    <row r="277" spans="1:44" ht="17.25">
      <c r="A277" s="1650" t="s">
        <v>105</v>
      </c>
      <c r="B277" s="1645" t="s">
        <v>69</v>
      </c>
      <c r="C277" s="183" t="s">
        <v>43</v>
      </c>
      <c r="D277" s="234">
        <f>SUM(I277,N277,S277,X277,AC277,AH277,AM277)</f>
        <v>45.19</v>
      </c>
      <c r="E277" s="323">
        <f>SUM(J277,O277,T277,Y277,AD277,AI277,AN277)</f>
        <v>45.19</v>
      </c>
      <c r="F277" s="323">
        <f>G277+H277</f>
        <v>1730</v>
      </c>
      <c r="G277" s="323">
        <f t="shared" ref="G277:H278" si="251">SUM(L277,Q277,V277,AA277,AF277,AK277,AP277)</f>
        <v>1490</v>
      </c>
      <c r="H277" s="557">
        <f t="shared" si="251"/>
        <v>240</v>
      </c>
      <c r="I277" s="236">
        <f>SUM(I279,I281,I283,I285,I287,I289)</f>
        <v>0</v>
      </c>
      <c r="J277" s="237">
        <f>SUM(J279,J281,J283,J285,J287,J289)</f>
        <v>0</v>
      </c>
      <c r="K277" s="237">
        <f t="shared" ref="K277:K292" si="252">L277+M277</f>
        <v>0</v>
      </c>
      <c r="L277" s="237">
        <f t="shared" ref="L277:M278" si="253">SUM(L279,L281,L283,L285,L287,L289)</f>
        <v>0</v>
      </c>
      <c r="M277" s="238">
        <f t="shared" si="253"/>
        <v>0</v>
      </c>
      <c r="N277" s="236">
        <f>SUM(N279,N281,N283,N285,N287,N289)</f>
        <v>39</v>
      </c>
      <c r="O277" s="237">
        <f>SUM(O279,O281,O283,O285,O287,O289)</f>
        <v>39</v>
      </c>
      <c r="P277" s="237">
        <f t="shared" ref="P277:P292" si="254">Q277+R277</f>
        <v>1013</v>
      </c>
      <c r="Q277" s="237">
        <f t="shared" ref="Q277:T278" si="255">SUM(Q279,Q281,Q283,Q285,Q287,Q289)</f>
        <v>1001</v>
      </c>
      <c r="R277" s="238">
        <f t="shared" si="255"/>
        <v>12</v>
      </c>
      <c r="S277" s="236">
        <f>SUM(S279,S281,S283,S285,S287,S289)</f>
        <v>0</v>
      </c>
      <c r="T277" s="237">
        <f>SUM(T279,T281,T283,T285,T287,T289)</f>
        <v>0</v>
      </c>
      <c r="U277" s="237">
        <f t="shared" ref="U277:U292" si="256">V277+W277</f>
        <v>0</v>
      </c>
      <c r="V277" s="237">
        <f t="shared" ref="V277:Y278" si="257">SUM(V279,V281,V283,V285,V287,V289)</f>
        <v>0</v>
      </c>
      <c r="W277" s="238">
        <f t="shared" si="257"/>
        <v>0</v>
      </c>
      <c r="X277" s="236">
        <f t="shared" si="257"/>
        <v>0</v>
      </c>
      <c r="Y277" s="237">
        <f t="shared" si="257"/>
        <v>0</v>
      </c>
      <c r="Z277" s="237">
        <f t="shared" ref="Z277:Z292" si="258">AA277+AB277</f>
        <v>1</v>
      </c>
      <c r="AA277" s="237">
        <f t="shared" ref="AA277:AD278" si="259">SUM(AA279,AA281,AA283,AA285,AA287,AA289)</f>
        <v>1</v>
      </c>
      <c r="AB277" s="238">
        <f t="shared" si="259"/>
        <v>0</v>
      </c>
      <c r="AC277" s="236">
        <f t="shared" si="259"/>
        <v>0.19</v>
      </c>
      <c r="AD277" s="237">
        <f t="shared" si="259"/>
        <v>0.19</v>
      </c>
      <c r="AE277" s="237">
        <f t="shared" ref="AE277:AE292" si="260">AF277+AG277</f>
        <v>25</v>
      </c>
      <c r="AF277" s="237">
        <f t="shared" ref="AF277:AI278" si="261">SUM(AF279,AF281,AF283,AF285,AF287,AF289)</f>
        <v>25</v>
      </c>
      <c r="AG277" s="238">
        <f t="shared" si="261"/>
        <v>0</v>
      </c>
      <c r="AH277" s="236">
        <f t="shared" si="261"/>
        <v>6</v>
      </c>
      <c r="AI277" s="237">
        <f t="shared" si="261"/>
        <v>6</v>
      </c>
      <c r="AJ277" s="237">
        <f t="shared" ref="AJ277:AJ292" si="262">AK277+AL277</f>
        <v>691</v>
      </c>
      <c r="AK277" s="237">
        <f t="shared" ref="AK277:AN278" si="263">SUM(AK279,AK281,AK283,AK285,AK287,AK289)</f>
        <v>463</v>
      </c>
      <c r="AL277" s="238">
        <f t="shared" si="263"/>
        <v>228</v>
      </c>
      <c r="AM277" s="236">
        <f t="shared" si="263"/>
        <v>0</v>
      </c>
      <c r="AN277" s="237">
        <f t="shared" si="263"/>
        <v>0</v>
      </c>
      <c r="AO277" s="237">
        <f t="shared" ref="AO277:AO292" si="264">AP277+AQ277</f>
        <v>0</v>
      </c>
      <c r="AP277" s="237">
        <f t="shared" ref="AP277:AR278" si="265">SUM(AP279,AP281,AP283,AP285,AP287,AP289)</f>
        <v>0</v>
      </c>
      <c r="AQ277" s="238">
        <f t="shared" si="265"/>
        <v>0</v>
      </c>
      <c r="AR277" s="646">
        <f t="shared" si="265"/>
        <v>8</v>
      </c>
    </row>
    <row r="278" spans="1:44" ht="17.25">
      <c r="A278" s="1651"/>
      <c r="B278" s="1646"/>
      <c r="C278" s="40" t="s">
        <v>44</v>
      </c>
      <c r="D278" s="240">
        <f>SUM(I278,N278,S278,X278,AC278,AH278,AM278)</f>
        <v>31.19</v>
      </c>
      <c r="E278" s="216">
        <f>SUM(J278,O278,T278,Y278,AD278,AI278,AN278)</f>
        <v>31.19</v>
      </c>
      <c r="F278" s="216">
        <f>G278+H278</f>
        <v>1502</v>
      </c>
      <c r="G278" s="216">
        <f t="shared" si="251"/>
        <v>1321</v>
      </c>
      <c r="H278" s="558">
        <f t="shared" si="251"/>
        <v>181</v>
      </c>
      <c r="I278" s="212">
        <f>SUM(I280,I282,I284,I286,I288,I290)</f>
        <v>0</v>
      </c>
      <c r="J278" s="211">
        <f>SUM(J280,J282,J284,J286,J288,J290)</f>
        <v>0</v>
      </c>
      <c r="K278" s="211">
        <f t="shared" si="252"/>
        <v>0</v>
      </c>
      <c r="L278" s="211">
        <f t="shared" si="253"/>
        <v>0</v>
      </c>
      <c r="M278" s="217">
        <f t="shared" si="253"/>
        <v>0</v>
      </c>
      <c r="N278" s="212">
        <f>SUM(N280,N282,N284,N286,N288,N290)</f>
        <v>25</v>
      </c>
      <c r="O278" s="211">
        <f>SUM(O280,O282,O284,O286,O288,O290)</f>
        <v>25</v>
      </c>
      <c r="P278" s="211">
        <f t="shared" si="254"/>
        <v>898</v>
      </c>
      <c r="Q278" s="211">
        <f t="shared" si="255"/>
        <v>889</v>
      </c>
      <c r="R278" s="217">
        <f t="shared" si="255"/>
        <v>9</v>
      </c>
      <c r="S278" s="212">
        <f t="shared" si="255"/>
        <v>0</v>
      </c>
      <c r="T278" s="211">
        <f t="shared" si="255"/>
        <v>0</v>
      </c>
      <c r="U278" s="211">
        <f t="shared" si="256"/>
        <v>0</v>
      </c>
      <c r="V278" s="211">
        <f t="shared" si="257"/>
        <v>0</v>
      </c>
      <c r="W278" s="217">
        <f t="shared" si="257"/>
        <v>0</v>
      </c>
      <c r="X278" s="212">
        <f>SUM(X280,X282,X284,X286,X288,X290)</f>
        <v>0</v>
      </c>
      <c r="Y278" s="211">
        <f>SUM(Y280,Y282,Y284,Y286,Y288,Y290)</f>
        <v>0</v>
      </c>
      <c r="Z278" s="211">
        <f t="shared" si="258"/>
        <v>1</v>
      </c>
      <c r="AA278" s="211">
        <f t="shared" si="259"/>
        <v>1</v>
      </c>
      <c r="AB278" s="217">
        <f t="shared" si="259"/>
        <v>0</v>
      </c>
      <c r="AC278" s="212">
        <f t="shared" si="259"/>
        <v>0.19</v>
      </c>
      <c r="AD278" s="211">
        <f t="shared" si="259"/>
        <v>0.19</v>
      </c>
      <c r="AE278" s="211">
        <f t="shared" si="260"/>
        <v>23</v>
      </c>
      <c r="AF278" s="211">
        <f t="shared" si="261"/>
        <v>23</v>
      </c>
      <c r="AG278" s="217">
        <f t="shared" si="261"/>
        <v>0</v>
      </c>
      <c r="AH278" s="212">
        <f t="shared" si="261"/>
        <v>6</v>
      </c>
      <c r="AI278" s="211">
        <f t="shared" si="261"/>
        <v>6</v>
      </c>
      <c r="AJ278" s="211">
        <f t="shared" si="262"/>
        <v>580</v>
      </c>
      <c r="AK278" s="211">
        <f t="shared" si="263"/>
        <v>408</v>
      </c>
      <c r="AL278" s="217">
        <f t="shared" si="263"/>
        <v>172</v>
      </c>
      <c r="AM278" s="212">
        <f t="shared" si="263"/>
        <v>0</v>
      </c>
      <c r="AN278" s="211">
        <f t="shared" si="263"/>
        <v>0</v>
      </c>
      <c r="AO278" s="211">
        <f t="shared" si="264"/>
        <v>0</v>
      </c>
      <c r="AP278" s="211">
        <f t="shared" si="265"/>
        <v>0</v>
      </c>
      <c r="AQ278" s="217">
        <f t="shared" si="265"/>
        <v>0</v>
      </c>
      <c r="AR278" s="647">
        <f t="shared" si="265"/>
        <v>0</v>
      </c>
    </row>
    <row r="279" spans="1:44" ht="17.25">
      <c r="A279" s="1651"/>
      <c r="B279" s="1647" t="s">
        <v>70</v>
      </c>
      <c r="C279" s="54" t="s">
        <v>43</v>
      </c>
      <c r="D279" s="242">
        <f t="shared" ref="D279:F304" si="266">SUM(I279,N279,S279,X279,AC279,AH279,AM279)</f>
        <v>6.19</v>
      </c>
      <c r="E279" s="259">
        <f t="shared" si="266"/>
        <v>6.19</v>
      </c>
      <c r="F279" s="259">
        <f>G279+H279</f>
        <v>717</v>
      </c>
      <c r="G279" s="259">
        <f t="shared" ref="G279:H290" si="267">SUM(L279+Q279+V279+AA279+AF279+AK279+AP279)</f>
        <v>489</v>
      </c>
      <c r="H279" s="638">
        <f t="shared" si="267"/>
        <v>228</v>
      </c>
      <c r="I279" s="243"/>
      <c r="J279" s="244"/>
      <c r="K279" s="244"/>
      <c r="L279" s="244"/>
      <c r="M279" s="245"/>
      <c r="N279" s="243"/>
      <c r="O279" s="244"/>
      <c r="P279" s="244"/>
      <c r="Q279" s="244"/>
      <c r="R279" s="245"/>
      <c r="S279" s="243"/>
      <c r="T279" s="244"/>
      <c r="U279" s="244"/>
      <c r="V279" s="244"/>
      <c r="W279" s="245"/>
      <c r="X279" s="243"/>
      <c r="Y279" s="244"/>
      <c r="Z279" s="244">
        <v>3</v>
      </c>
      <c r="AA279" s="244">
        <v>1</v>
      </c>
      <c r="AB279" s="245"/>
      <c r="AC279" s="243">
        <v>0.19</v>
      </c>
      <c r="AD279" s="244">
        <v>0.19</v>
      </c>
      <c r="AE279" s="244">
        <v>25</v>
      </c>
      <c r="AF279" s="244">
        <v>25</v>
      </c>
      <c r="AG279" s="245"/>
      <c r="AH279" s="243">
        <v>6</v>
      </c>
      <c r="AI279" s="244">
        <v>6</v>
      </c>
      <c r="AJ279" s="244">
        <v>691</v>
      </c>
      <c r="AK279" s="244">
        <v>463</v>
      </c>
      <c r="AL279" s="245">
        <v>228</v>
      </c>
      <c r="AM279" s="243"/>
      <c r="AN279" s="244"/>
      <c r="AO279" s="244"/>
      <c r="AP279" s="244"/>
      <c r="AQ279" s="245"/>
      <c r="AR279" s="644">
        <v>8</v>
      </c>
    </row>
    <row r="280" spans="1:44" ht="17.25">
      <c r="A280" s="1651"/>
      <c r="B280" s="1646"/>
      <c r="C280" s="40" t="s">
        <v>44</v>
      </c>
      <c r="D280" s="251">
        <f t="shared" si="266"/>
        <v>6.19</v>
      </c>
      <c r="E280" s="268">
        <f t="shared" si="266"/>
        <v>6.19</v>
      </c>
      <c r="F280" s="534">
        <f t="shared" ref="F280:F290" si="268">G280+H280</f>
        <v>604</v>
      </c>
      <c r="G280" s="534">
        <f t="shared" si="267"/>
        <v>432</v>
      </c>
      <c r="H280" s="639">
        <f t="shared" si="267"/>
        <v>172</v>
      </c>
      <c r="I280" s="1528"/>
      <c r="J280" s="1529"/>
      <c r="K280" s="253"/>
      <c r="L280" s="253"/>
      <c r="M280" s="254"/>
      <c r="N280" s="1519"/>
      <c r="O280" s="632"/>
      <c r="P280" s="253"/>
      <c r="Q280" s="632"/>
      <c r="R280" s="633"/>
      <c r="S280" s="1519"/>
      <c r="T280" s="632"/>
      <c r="U280" s="253"/>
      <c r="V280" s="632"/>
      <c r="W280" s="633"/>
      <c r="X280" s="252"/>
      <c r="Y280" s="253"/>
      <c r="Z280" s="253">
        <v>3</v>
      </c>
      <c r="AA280" s="253">
        <v>1</v>
      </c>
      <c r="AB280" s="254"/>
      <c r="AC280" s="252">
        <v>0.19</v>
      </c>
      <c r="AD280" s="253">
        <v>0.19</v>
      </c>
      <c r="AE280" s="253">
        <v>23</v>
      </c>
      <c r="AF280" s="253">
        <v>23</v>
      </c>
      <c r="AG280" s="254"/>
      <c r="AH280" s="252">
        <v>6</v>
      </c>
      <c r="AI280" s="253">
        <v>6</v>
      </c>
      <c r="AJ280" s="253">
        <v>580</v>
      </c>
      <c r="AK280" s="253">
        <v>408</v>
      </c>
      <c r="AL280" s="254">
        <v>172</v>
      </c>
      <c r="AM280" s="252"/>
      <c r="AN280" s="253"/>
      <c r="AO280" s="253"/>
      <c r="AP280" s="253"/>
      <c r="AQ280" s="254"/>
      <c r="AR280" s="645"/>
    </row>
    <row r="281" spans="1:44" ht="17.25">
      <c r="A281" s="1651"/>
      <c r="B281" s="1647" t="s">
        <v>71</v>
      </c>
      <c r="C281" s="54" t="s">
        <v>43</v>
      </c>
      <c r="D281" s="324">
        <f t="shared" si="266"/>
        <v>0</v>
      </c>
      <c r="E281" s="535">
        <f t="shared" si="266"/>
        <v>0</v>
      </c>
      <c r="F281" s="535">
        <f t="shared" si="268"/>
        <v>0</v>
      </c>
      <c r="G281" s="535">
        <f t="shared" si="267"/>
        <v>0</v>
      </c>
      <c r="H281" s="573">
        <f t="shared" si="267"/>
        <v>0</v>
      </c>
      <c r="I281" s="353"/>
      <c r="J281" s="354"/>
      <c r="K281" s="354"/>
      <c r="L281" s="354"/>
      <c r="M281" s="355"/>
      <c r="N281" s="353"/>
      <c r="O281" s="354"/>
      <c r="P281" s="354"/>
      <c r="Q281" s="354"/>
      <c r="R281" s="355"/>
      <c r="S281" s="353"/>
      <c r="T281" s="354"/>
      <c r="U281" s="354"/>
      <c r="V281" s="354"/>
      <c r="W281" s="355"/>
      <c r="X281" s="353"/>
      <c r="Y281" s="354"/>
      <c r="Z281" s="354"/>
      <c r="AA281" s="354"/>
      <c r="AB281" s="355"/>
      <c r="AC281" s="353"/>
      <c r="AD281" s="354"/>
      <c r="AE281" s="354"/>
      <c r="AF281" s="354"/>
      <c r="AG281" s="355"/>
      <c r="AH281" s="353"/>
      <c r="AI281" s="354"/>
      <c r="AJ281" s="354"/>
      <c r="AK281" s="354"/>
      <c r="AL281" s="355"/>
      <c r="AM281" s="353"/>
      <c r="AN281" s="354"/>
      <c r="AO281" s="354"/>
      <c r="AP281" s="354"/>
      <c r="AQ281" s="355"/>
      <c r="AR281" s="634"/>
    </row>
    <row r="282" spans="1:44" ht="17.25">
      <c r="A282" s="1651"/>
      <c r="B282" s="1646"/>
      <c r="C282" s="40" t="s">
        <v>44</v>
      </c>
      <c r="D282" s="279">
        <f t="shared" si="266"/>
        <v>0</v>
      </c>
      <c r="E282" s="513">
        <f t="shared" si="266"/>
        <v>0</v>
      </c>
      <c r="F282" s="525">
        <f t="shared" si="268"/>
        <v>0</v>
      </c>
      <c r="G282" s="525">
        <f t="shared" si="267"/>
        <v>0</v>
      </c>
      <c r="H282" s="640">
        <f t="shared" si="267"/>
        <v>0</v>
      </c>
      <c r="I282" s="412"/>
      <c r="J282" s="413"/>
      <c r="K282" s="413"/>
      <c r="L282" s="413"/>
      <c r="M282" s="481"/>
      <c r="N282" s="1520"/>
      <c r="O282" s="1521"/>
      <c r="P282" s="413"/>
      <c r="Q282" s="636"/>
      <c r="R282" s="643"/>
      <c r="S282" s="1520"/>
      <c r="T282" s="1521"/>
      <c r="U282" s="413"/>
      <c r="V282" s="636"/>
      <c r="W282" s="643"/>
      <c r="X282" s="412"/>
      <c r="Y282" s="413"/>
      <c r="Z282" s="413"/>
      <c r="AA282" s="413"/>
      <c r="AB282" s="481"/>
      <c r="AC282" s="412"/>
      <c r="AD282" s="413"/>
      <c r="AE282" s="413"/>
      <c r="AF282" s="413"/>
      <c r="AG282" s="481"/>
      <c r="AH282" s="412"/>
      <c r="AI282" s="413"/>
      <c r="AJ282" s="413"/>
      <c r="AK282" s="413"/>
      <c r="AL282" s="481"/>
      <c r="AM282" s="412"/>
      <c r="AN282" s="413"/>
      <c r="AO282" s="413"/>
      <c r="AP282" s="413"/>
      <c r="AQ282" s="481"/>
      <c r="AR282" s="635"/>
    </row>
    <row r="283" spans="1:44" ht="17.25">
      <c r="A283" s="1651"/>
      <c r="B283" s="1647" t="s">
        <v>72</v>
      </c>
      <c r="C283" s="54" t="s">
        <v>43</v>
      </c>
      <c r="D283" s="242">
        <f t="shared" si="266"/>
        <v>0</v>
      </c>
      <c r="E283" s="259">
        <f t="shared" si="266"/>
        <v>0</v>
      </c>
      <c r="F283" s="259">
        <f t="shared" si="268"/>
        <v>0</v>
      </c>
      <c r="G283" s="259">
        <f t="shared" si="267"/>
        <v>0</v>
      </c>
      <c r="H283" s="638">
        <f t="shared" si="267"/>
        <v>0</v>
      </c>
      <c r="I283" s="243"/>
      <c r="J283" s="244"/>
      <c r="K283" s="244"/>
      <c r="L283" s="244"/>
      <c r="M283" s="245"/>
      <c r="N283" s="243"/>
      <c r="O283" s="244"/>
      <c r="P283" s="244"/>
      <c r="Q283" s="244"/>
      <c r="R283" s="245"/>
      <c r="S283" s="243"/>
      <c r="T283" s="244"/>
      <c r="U283" s="244"/>
      <c r="V283" s="244"/>
      <c r="W283" s="245"/>
      <c r="X283" s="243"/>
      <c r="Y283" s="244"/>
      <c r="Z283" s="244"/>
      <c r="AA283" s="244"/>
      <c r="AB283" s="245"/>
      <c r="AC283" s="243"/>
      <c r="AD283" s="244"/>
      <c r="AE283" s="244"/>
      <c r="AF283" s="244"/>
      <c r="AG283" s="245"/>
      <c r="AH283" s="243"/>
      <c r="AI283" s="244"/>
      <c r="AJ283" s="244"/>
      <c r="AK283" s="244"/>
      <c r="AL283" s="245"/>
      <c r="AM283" s="243"/>
      <c r="AN283" s="244"/>
      <c r="AO283" s="244"/>
      <c r="AP283" s="244"/>
      <c r="AQ283" s="245"/>
      <c r="AR283" s="644"/>
    </row>
    <row r="284" spans="1:44" ht="17.25">
      <c r="A284" s="1651"/>
      <c r="B284" s="1646"/>
      <c r="C284" s="40" t="s">
        <v>44</v>
      </c>
      <c r="D284" s="251">
        <f t="shared" si="266"/>
        <v>0</v>
      </c>
      <c r="E284" s="268">
        <f t="shared" si="266"/>
        <v>0</v>
      </c>
      <c r="F284" s="534">
        <f t="shared" si="268"/>
        <v>0</v>
      </c>
      <c r="G284" s="534">
        <f t="shared" si="267"/>
        <v>0</v>
      </c>
      <c r="H284" s="639">
        <f t="shared" si="267"/>
        <v>0</v>
      </c>
      <c r="I284" s="252"/>
      <c r="J284" s="253"/>
      <c r="K284" s="253"/>
      <c r="L284" s="253"/>
      <c r="M284" s="254"/>
      <c r="N284" s="1519"/>
      <c r="O284" s="632"/>
      <c r="P284" s="253"/>
      <c r="Q284" s="632"/>
      <c r="R284" s="633"/>
      <c r="S284" s="1519"/>
      <c r="T284" s="632"/>
      <c r="U284" s="253"/>
      <c r="V284" s="632"/>
      <c r="W284" s="633"/>
      <c r="X284" s="252"/>
      <c r="Y284" s="253"/>
      <c r="Z284" s="253"/>
      <c r="AA284" s="253"/>
      <c r="AB284" s="254"/>
      <c r="AC284" s="252"/>
      <c r="AD284" s="253"/>
      <c r="AE284" s="253"/>
      <c r="AF284" s="253"/>
      <c r="AG284" s="254"/>
      <c r="AH284" s="252"/>
      <c r="AI284" s="253"/>
      <c r="AJ284" s="253"/>
      <c r="AK284" s="253"/>
      <c r="AL284" s="254"/>
      <c r="AM284" s="252"/>
      <c r="AN284" s="253"/>
      <c r="AO284" s="253"/>
      <c r="AP284" s="253"/>
      <c r="AQ284" s="254"/>
      <c r="AR284" s="645"/>
    </row>
    <row r="285" spans="1:44" ht="17.25">
      <c r="A285" s="1651"/>
      <c r="B285" s="1647" t="s">
        <v>73</v>
      </c>
      <c r="C285" s="54" t="s">
        <v>43</v>
      </c>
      <c r="D285" s="324">
        <f t="shared" si="266"/>
        <v>0</v>
      </c>
      <c r="E285" s="535">
        <f t="shared" si="266"/>
        <v>0</v>
      </c>
      <c r="F285" s="535">
        <f t="shared" si="268"/>
        <v>0</v>
      </c>
      <c r="G285" s="535">
        <f t="shared" si="267"/>
        <v>0</v>
      </c>
      <c r="H285" s="573">
        <f t="shared" si="267"/>
        <v>0</v>
      </c>
      <c r="I285" s="353"/>
      <c r="J285" s="354"/>
      <c r="K285" s="354"/>
      <c r="L285" s="354"/>
      <c r="M285" s="355"/>
      <c r="N285" s="353"/>
      <c r="O285" s="354"/>
      <c r="P285" s="354"/>
      <c r="Q285" s="354"/>
      <c r="R285" s="355"/>
      <c r="S285" s="353"/>
      <c r="T285" s="354"/>
      <c r="U285" s="354"/>
      <c r="V285" s="354"/>
      <c r="W285" s="355"/>
      <c r="X285" s="353"/>
      <c r="Y285" s="354"/>
      <c r="Z285" s="354"/>
      <c r="AA285" s="354"/>
      <c r="AB285" s="355"/>
      <c r="AC285" s="353"/>
      <c r="AD285" s="354"/>
      <c r="AE285" s="354"/>
      <c r="AF285" s="354"/>
      <c r="AG285" s="355"/>
      <c r="AH285" s="353"/>
      <c r="AI285" s="354"/>
      <c r="AJ285" s="354"/>
      <c r="AK285" s="354"/>
      <c r="AL285" s="355"/>
      <c r="AM285" s="353"/>
      <c r="AN285" s="354"/>
      <c r="AO285" s="354"/>
      <c r="AP285" s="354"/>
      <c r="AQ285" s="355"/>
      <c r="AR285" s="634"/>
    </row>
    <row r="286" spans="1:44" ht="17.25">
      <c r="A286" s="1651"/>
      <c r="B286" s="1646"/>
      <c r="C286" s="40" t="s">
        <v>44</v>
      </c>
      <c r="D286" s="279">
        <f t="shared" si="266"/>
        <v>0</v>
      </c>
      <c r="E286" s="513">
        <f t="shared" si="266"/>
        <v>0</v>
      </c>
      <c r="F286" s="525">
        <f t="shared" si="268"/>
        <v>0</v>
      </c>
      <c r="G286" s="525">
        <f t="shared" si="267"/>
        <v>0</v>
      </c>
      <c r="H286" s="640">
        <f t="shared" si="267"/>
        <v>0</v>
      </c>
      <c r="I286" s="412"/>
      <c r="J286" s="413"/>
      <c r="K286" s="413"/>
      <c r="L286" s="413"/>
      <c r="M286" s="481"/>
      <c r="N286" s="1520"/>
      <c r="O286" s="1521"/>
      <c r="P286" s="413"/>
      <c r="Q286" s="636"/>
      <c r="R286" s="643"/>
      <c r="S286" s="1520"/>
      <c r="T286" s="1521"/>
      <c r="U286" s="413"/>
      <c r="V286" s="636"/>
      <c r="W286" s="643"/>
      <c r="X286" s="412"/>
      <c r="Y286" s="413"/>
      <c r="Z286" s="413"/>
      <c r="AA286" s="413"/>
      <c r="AB286" s="481"/>
      <c r="AC286" s="412"/>
      <c r="AD286" s="413"/>
      <c r="AE286" s="413"/>
      <c r="AF286" s="413"/>
      <c r="AG286" s="481"/>
      <c r="AH286" s="412"/>
      <c r="AI286" s="413"/>
      <c r="AJ286" s="413"/>
      <c r="AK286" s="413"/>
      <c r="AL286" s="481"/>
      <c r="AM286" s="412"/>
      <c r="AN286" s="413"/>
      <c r="AO286" s="413"/>
      <c r="AP286" s="413"/>
      <c r="AQ286" s="481"/>
      <c r="AR286" s="635"/>
    </row>
    <row r="287" spans="1:44" ht="17.25">
      <c r="A287" s="1651"/>
      <c r="B287" s="1647" t="s">
        <v>74</v>
      </c>
      <c r="C287" s="54" t="s">
        <v>43</v>
      </c>
      <c r="D287" s="242">
        <f t="shared" si="266"/>
        <v>39</v>
      </c>
      <c r="E287" s="259">
        <f t="shared" si="266"/>
        <v>39</v>
      </c>
      <c r="F287" s="259">
        <f t="shared" si="268"/>
        <v>1013</v>
      </c>
      <c r="G287" s="259">
        <f t="shared" si="267"/>
        <v>1001</v>
      </c>
      <c r="H287" s="638">
        <f t="shared" si="267"/>
        <v>12</v>
      </c>
      <c r="I287" s="243"/>
      <c r="J287" s="244"/>
      <c r="K287" s="244"/>
      <c r="L287" s="244"/>
      <c r="M287" s="245"/>
      <c r="N287" s="243">
        <v>39</v>
      </c>
      <c r="O287" s="244">
        <v>39</v>
      </c>
      <c r="P287" s="244">
        <v>1013</v>
      </c>
      <c r="Q287" s="244">
        <v>1001</v>
      </c>
      <c r="R287" s="245">
        <v>12</v>
      </c>
      <c r="S287" s="243"/>
      <c r="T287" s="244"/>
      <c r="U287" s="244"/>
      <c r="V287" s="244"/>
      <c r="W287" s="245"/>
      <c r="X287" s="243"/>
      <c r="Y287" s="244"/>
      <c r="Z287" s="244"/>
      <c r="AA287" s="244"/>
      <c r="AB287" s="245"/>
      <c r="AC287" s="243"/>
      <c r="AD287" s="244"/>
      <c r="AE287" s="244"/>
      <c r="AF287" s="244"/>
      <c r="AG287" s="245"/>
      <c r="AH287" s="243"/>
      <c r="AI287" s="244"/>
      <c r="AJ287" s="244"/>
      <c r="AK287" s="244"/>
      <c r="AL287" s="245"/>
      <c r="AM287" s="243"/>
      <c r="AN287" s="244"/>
      <c r="AO287" s="244"/>
      <c r="AP287" s="244"/>
      <c r="AQ287" s="245"/>
      <c r="AR287" s="644"/>
    </row>
    <row r="288" spans="1:44" ht="17.25">
      <c r="A288" s="1651"/>
      <c r="B288" s="1646"/>
      <c r="C288" s="40" t="s">
        <v>44</v>
      </c>
      <c r="D288" s="251">
        <f t="shared" si="266"/>
        <v>25</v>
      </c>
      <c r="E288" s="268">
        <f t="shared" si="266"/>
        <v>25</v>
      </c>
      <c r="F288" s="534">
        <f t="shared" si="268"/>
        <v>898</v>
      </c>
      <c r="G288" s="534">
        <f t="shared" si="267"/>
        <v>889</v>
      </c>
      <c r="H288" s="639">
        <f t="shared" si="267"/>
        <v>9</v>
      </c>
      <c r="I288" s="252"/>
      <c r="J288" s="253"/>
      <c r="K288" s="253"/>
      <c r="L288" s="253"/>
      <c r="M288" s="254"/>
      <c r="N288" s="252">
        <v>25</v>
      </c>
      <c r="O288" s="253">
        <v>25</v>
      </c>
      <c r="P288" s="253">
        <v>898</v>
      </c>
      <c r="Q288" s="253">
        <v>889</v>
      </c>
      <c r="R288" s="254">
        <v>9</v>
      </c>
      <c r="S288" s="252"/>
      <c r="T288" s="253"/>
      <c r="U288" s="253"/>
      <c r="V288" s="253"/>
      <c r="W288" s="254"/>
      <c r="X288" s="252"/>
      <c r="Y288" s="253"/>
      <c r="Z288" s="253"/>
      <c r="AA288" s="253"/>
      <c r="AB288" s="254"/>
      <c r="AC288" s="252"/>
      <c r="AD288" s="253"/>
      <c r="AE288" s="253"/>
      <c r="AF288" s="253"/>
      <c r="AG288" s="254"/>
      <c r="AH288" s="252"/>
      <c r="AI288" s="253"/>
      <c r="AJ288" s="253"/>
      <c r="AK288" s="253"/>
      <c r="AL288" s="254"/>
      <c r="AM288" s="252"/>
      <c r="AN288" s="253"/>
      <c r="AO288" s="253"/>
      <c r="AP288" s="253"/>
      <c r="AQ288" s="254"/>
      <c r="AR288" s="645"/>
    </row>
    <row r="289" spans="1:44" ht="17.25">
      <c r="A289" s="1651"/>
      <c r="B289" s="1648" t="s">
        <v>75</v>
      </c>
      <c r="C289" s="54" t="s">
        <v>43</v>
      </c>
      <c r="D289" s="324">
        <f t="shared" si="266"/>
        <v>0</v>
      </c>
      <c r="E289" s="535">
        <f t="shared" si="266"/>
        <v>0</v>
      </c>
      <c r="F289" s="535">
        <f t="shared" si="268"/>
        <v>0</v>
      </c>
      <c r="G289" s="535">
        <f t="shared" si="267"/>
        <v>0</v>
      </c>
      <c r="H289" s="641">
        <f t="shared" si="267"/>
        <v>0</v>
      </c>
      <c r="I289" s="353"/>
      <c r="J289" s="354"/>
      <c r="K289" s="354"/>
      <c r="L289" s="354"/>
      <c r="M289" s="355"/>
      <c r="N289" s="353"/>
      <c r="O289" s="354"/>
      <c r="P289" s="354"/>
      <c r="Q289" s="354"/>
      <c r="R289" s="355"/>
      <c r="S289" s="353"/>
      <c r="T289" s="354"/>
      <c r="U289" s="354"/>
      <c r="V289" s="354"/>
      <c r="W289" s="355"/>
      <c r="X289" s="353"/>
      <c r="Y289" s="354"/>
      <c r="Z289" s="354"/>
      <c r="AA289" s="354"/>
      <c r="AB289" s="355"/>
      <c r="AC289" s="353"/>
      <c r="AD289" s="354"/>
      <c r="AE289" s="354"/>
      <c r="AF289" s="354"/>
      <c r="AG289" s="355"/>
      <c r="AH289" s="353"/>
      <c r="AI289" s="354"/>
      <c r="AJ289" s="354"/>
      <c r="AK289" s="354"/>
      <c r="AL289" s="355"/>
      <c r="AM289" s="353"/>
      <c r="AN289" s="354"/>
      <c r="AO289" s="354"/>
      <c r="AP289" s="354"/>
      <c r="AQ289" s="355"/>
      <c r="AR289" s="634"/>
    </row>
    <row r="290" spans="1:44" ht="18" thickBot="1">
      <c r="A290" s="1652"/>
      <c r="B290" s="1649"/>
      <c r="C290" s="45" t="s">
        <v>44</v>
      </c>
      <c r="D290" s="575">
        <f t="shared" si="266"/>
        <v>0</v>
      </c>
      <c r="E290" s="576">
        <f t="shared" si="266"/>
        <v>0</v>
      </c>
      <c r="F290" s="576">
        <f t="shared" si="268"/>
        <v>0</v>
      </c>
      <c r="G290" s="576">
        <f t="shared" si="267"/>
        <v>0</v>
      </c>
      <c r="H290" s="642">
        <f t="shared" si="267"/>
        <v>0</v>
      </c>
      <c r="I290" s="510"/>
      <c r="J290" s="511"/>
      <c r="K290" s="511"/>
      <c r="L290" s="511"/>
      <c r="M290" s="512"/>
      <c r="N290" s="510"/>
      <c r="O290" s="511"/>
      <c r="P290" s="511"/>
      <c r="Q290" s="511"/>
      <c r="R290" s="512"/>
      <c r="S290" s="510"/>
      <c r="T290" s="511"/>
      <c r="U290" s="511"/>
      <c r="V290" s="511"/>
      <c r="W290" s="512"/>
      <c r="X290" s="510"/>
      <c r="Y290" s="511"/>
      <c r="Z290" s="511"/>
      <c r="AA290" s="511"/>
      <c r="AB290" s="512"/>
      <c r="AC290" s="510"/>
      <c r="AD290" s="511"/>
      <c r="AE290" s="511"/>
      <c r="AF290" s="511"/>
      <c r="AG290" s="512"/>
      <c r="AH290" s="510"/>
      <c r="AI290" s="511"/>
      <c r="AJ290" s="511"/>
      <c r="AK290" s="511"/>
      <c r="AL290" s="512"/>
      <c r="AM290" s="510"/>
      <c r="AN290" s="511"/>
      <c r="AO290" s="511"/>
      <c r="AP290" s="511"/>
      <c r="AQ290" s="512"/>
      <c r="AR290" s="648"/>
    </row>
    <row r="291" spans="1:44" ht="17.25">
      <c r="A291" s="1650" t="s">
        <v>51</v>
      </c>
      <c r="B291" s="1645" t="s">
        <v>69</v>
      </c>
      <c r="C291" s="183" t="s">
        <v>43</v>
      </c>
      <c r="D291" s="234">
        <f>SUM(I291,N291,S291,X291,AC291,AH291,AM291)</f>
        <v>158</v>
      </c>
      <c r="E291" s="323">
        <f>SUM(J291,O291,T291,Y291,AD291,AI291,AN291)</f>
        <v>84</v>
      </c>
      <c r="F291" s="323">
        <f>G291+H291</f>
        <v>5036</v>
      </c>
      <c r="G291" s="323">
        <f>SUM(L291,Q291,V291,AA291,AF291,AK291,AP291)</f>
        <v>1931</v>
      </c>
      <c r="H291" s="235">
        <f>SUM(M291,R291,W291,AB291,AG291,AL291,AQ291)</f>
        <v>3105</v>
      </c>
      <c r="I291" s="236">
        <f>SUM(I293,I295,I297,I299,I301,I303)</f>
        <v>0</v>
      </c>
      <c r="J291" s="237">
        <f>SUM(J293,J295,J297,J299,J301,J303)</f>
        <v>0</v>
      </c>
      <c r="K291" s="237">
        <f t="shared" si="252"/>
        <v>0</v>
      </c>
      <c r="L291" s="237">
        <f t="shared" ref="L291:M292" si="269">SUM(L293,L295,L297,L299,L301,L303)</f>
        <v>0</v>
      </c>
      <c r="M291" s="239">
        <f t="shared" si="269"/>
        <v>0</v>
      </c>
      <c r="N291" s="236">
        <f>SUM(N293,N295,N297,N299,N301,N303)</f>
        <v>10</v>
      </c>
      <c r="O291" s="237">
        <f>SUM(O293,O295,O297,O299,O301,O303)</f>
        <v>0</v>
      </c>
      <c r="P291" s="237">
        <f t="shared" si="254"/>
        <v>300</v>
      </c>
      <c r="Q291" s="237">
        <f t="shared" ref="Q291:T292" si="270">SUM(Q293,Q295,Q297,Q299,Q301,Q303)</f>
        <v>297</v>
      </c>
      <c r="R291" s="238">
        <f t="shared" si="270"/>
        <v>3</v>
      </c>
      <c r="S291" s="236">
        <f>SUM(S293,S295,S297,S299,S301,S303)</f>
        <v>67</v>
      </c>
      <c r="T291" s="237">
        <f>SUM(T293,T295,T297,T299,T301,T303)</f>
        <v>67</v>
      </c>
      <c r="U291" s="237">
        <f t="shared" si="256"/>
        <v>1039</v>
      </c>
      <c r="V291" s="237">
        <f t="shared" ref="V291:Y292" si="271">SUM(V293,V295,V297,V299,V301,V303)</f>
        <v>0</v>
      </c>
      <c r="W291" s="239">
        <f t="shared" si="271"/>
        <v>1039</v>
      </c>
      <c r="X291" s="236">
        <f t="shared" si="271"/>
        <v>16</v>
      </c>
      <c r="Y291" s="237">
        <f t="shared" si="271"/>
        <v>16</v>
      </c>
      <c r="Z291" s="237">
        <f t="shared" si="258"/>
        <v>2907</v>
      </c>
      <c r="AA291" s="237">
        <f t="shared" ref="AA291:AD292" si="272">SUM(AA293,AA295,AA297,AA299,AA301,AA303)</f>
        <v>872</v>
      </c>
      <c r="AB291" s="238">
        <f t="shared" si="272"/>
        <v>2035</v>
      </c>
      <c r="AC291" s="236">
        <f t="shared" si="272"/>
        <v>65</v>
      </c>
      <c r="AD291" s="237">
        <f t="shared" si="272"/>
        <v>1</v>
      </c>
      <c r="AE291" s="237">
        <f t="shared" si="260"/>
        <v>752</v>
      </c>
      <c r="AF291" s="237">
        <f t="shared" ref="AF291:AI292" si="273">SUM(AF293,AF295,AF297,AF299,AF301,AF303)</f>
        <v>744</v>
      </c>
      <c r="AG291" s="239">
        <f t="shared" si="273"/>
        <v>8</v>
      </c>
      <c r="AH291" s="236">
        <f t="shared" si="273"/>
        <v>0</v>
      </c>
      <c r="AI291" s="237">
        <f t="shared" si="273"/>
        <v>0</v>
      </c>
      <c r="AJ291" s="237">
        <f t="shared" si="262"/>
        <v>37</v>
      </c>
      <c r="AK291" s="237">
        <f t="shared" ref="AK291:AN292" si="274">SUM(AK293,AK295,AK297,AK299,AK301,AK303)</f>
        <v>17</v>
      </c>
      <c r="AL291" s="238">
        <f t="shared" si="274"/>
        <v>20</v>
      </c>
      <c r="AM291" s="236">
        <f>SUM(AM293,AM295,AM297,AM299,AM301,AM303)</f>
        <v>0</v>
      </c>
      <c r="AN291" s="237">
        <f>SUM(AN293,AN295,AN297,AN299,AN301,AN303)</f>
        <v>0</v>
      </c>
      <c r="AO291" s="237">
        <f t="shared" si="264"/>
        <v>1</v>
      </c>
      <c r="AP291" s="237">
        <f t="shared" ref="AP291:AR292" si="275">SUM(AP293,AP295,AP297,AP299,AP301,AP303)</f>
        <v>1</v>
      </c>
      <c r="AQ291" s="239">
        <f t="shared" si="275"/>
        <v>0</v>
      </c>
      <c r="AR291" s="368">
        <f t="shared" si="275"/>
        <v>1495</v>
      </c>
    </row>
    <row r="292" spans="1:44" ht="17.25">
      <c r="A292" s="1651"/>
      <c r="B292" s="1646"/>
      <c r="C292" s="40" t="s">
        <v>44</v>
      </c>
      <c r="D292" s="240">
        <f>SUM(I292,N292,S292,X292,AC292,AH292,AM292)</f>
        <v>107</v>
      </c>
      <c r="E292" s="216">
        <f>SUM(J292,O292,T292,Y292,AD292,AI292,AN292)</f>
        <v>37</v>
      </c>
      <c r="F292" s="216">
        <f>G292+H292</f>
        <v>3445</v>
      </c>
      <c r="G292" s="216">
        <f>SUM(L292,Q292,V292,AA292,AF292,AK292,AP292)</f>
        <v>1311</v>
      </c>
      <c r="H292" s="241">
        <f>SUM(M292,R292,W292,AB292,AG292,AL292,AQ292)</f>
        <v>2134</v>
      </c>
      <c r="I292" s="212">
        <f>SUM(I294,I296,I298,I300,I302,I304)</f>
        <v>0</v>
      </c>
      <c r="J292" s="211">
        <f>SUM(J294,J296,J298,J300,J302,J304)</f>
        <v>0</v>
      </c>
      <c r="K292" s="211">
        <f t="shared" si="252"/>
        <v>0</v>
      </c>
      <c r="L292" s="211">
        <f t="shared" si="269"/>
        <v>0</v>
      </c>
      <c r="M292" s="213">
        <f t="shared" si="269"/>
        <v>0</v>
      </c>
      <c r="N292" s="212">
        <f>SUM(N294,N296,N298,N300,N302,N304)</f>
        <v>6</v>
      </c>
      <c r="O292" s="211">
        <f>SUM(O294,O296,O298,O300,O302,O304)</f>
        <v>0</v>
      </c>
      <c r="P292" s="211">
        <f t="shared" si="254"/>
        <v>265</v>
      </c>
      <c r="Q292" s="211">
        <f t="shared" si="270"/>
        <v>263</v>
      </c>
      <c r="R292" s="217">
        <f t="shared" si="270"/>
        <v>2</v>
      </c>
      <c r="S292" s="212">
        <f t="shared" si="270"/>
        <v>20</v>
      </c>
      <c r="T292" s="211">
        <f t="shared" si="270"/>
        <v>20</v>
      </c>
      <c r="U292" s="211">
        <f t="shared" si="256"/>
        <v>69</v>
      </c>
      <c r="V292" s="211">
        <f t="shared" si="271"/>
        <v>0</v>
      </c>
      <c r="W292" s="213">
        <f t="shared" si="271"/>
        <v>69</v>
      </c>
      <c r="X292" s="212">
        <f t="shared" si="271"/>
        <v>16</v>
      </c>
      <c r="Y292" s="211">
        <f t="shared" si="271"/>
        <v>16</v>
      </c>
      <c r="Z292" s="211">
        <f t="shared" si="258"/>
        <v>2907</v>
      </c>
      <c r="AA292" s="211">
        <f t="shared" si="272"/>
        <v>872</v>
      </c>
      <c r="AB292" s="217">
        <f t="shared" si="272"/>
        <v>2035</v>
      </c>
      <c r="AC292" s="212">
        <f t="shared" si="272"/>
        <v>65</v>
      </c>
      <c r="AD292" s="211">
        <f t="shared" si="272"/>
        <v>1</v>
      </c>
      <c r="AE292" s="211">
        <f t="shared" si="260"/>
        <v>166</v>
      </c>
      <c r="AF292" s="211">
        <f t="shared" si="273"/>
        <v>158</v>
      </c>
      <c r="AG292" s="213">
        <f t="shared" si="273"/>
        <v>8</v>
      </c>
      <c r="AH292" s="212">
        <f t="shared" si="273"/>
        <v>0</v>
      </c>
      <c r="AI292" s="211">
        <f t="shared" si="273"/>
        <v>0</v>
      </c>
      <c r="AJ292" s="211">
        <f t="shared" si="262"/>
        <v>37</v>
      </c>
      <c r="AK292" s="211">
        <f t="shared" si="274"/>
        <v>17</v>
      </c>
      <c r="AL292" s="217">
        <f t="shared" si="274"/>
        <v>20</v>
      </c>
      <c r="AM292" s="212">
        <f t="shared" si="274"/>
        <v>0</v>
      </c>
      <c r="AN292" s="211">
        <f t="shared" si="274"/>
        <v>0</v>
      </c>
      <c r="AO292" s="211">
        <f t="shared" si="264"/>
        <v>1</v>
      </c>
      <c r="AP292" s="211">
        <f t="shared" si="275"/>
        <v>1</v>
      </c>
      <c r="AQ292" s="213">
        <f t="shared" si="275"/>
        <v>0</v>
      </c>
      <c r="AR292" s="369">
        <f t="shared" si="275"/>
        <v>52</v>
      </c>
    </row>
    <row r="293" spans="1:44" ht="17.25">
      <c r="A293" s="1651"/>
      <c r="B293" s="1647" t="s">
        <v>70</v>
      </c>
      <c r="C293" s="54" t="s">
        <v>43</v>
      </c>
      <c r="D293" s="242">
        <f t="shared" si="266"/>
        <v>17</v>
      </c>
      <c r="E293" s="259">
        <f t="shared" si="266"/>
        <v>17</v>
      </c>
      <c r="F293" s="259">
        <f>SUM(K293,P293,U293,Z293,AE293,AJ293,AO293)</f>
        <v>2983</v>
      </c>
      <c r="G293" s="259">
        <f t="shared" ref="G293" si="276">SUM(L293,Q293,V293,AA293,AF293,AK293,AP293)</f>
        <v>921</v>
      </c>
      <c r="H293" s="260">
        <f t="shared" ref="H293:H306" si="277">SUM(M293,R293,W293,AB293,AG293,AL293,AQ293)</f>
        <v>2062</v>
      </c>
      <c r="I293" s="243"/>
      <c r="J293" s="244"/>
      <c r="K293" s="356"/>
      <c r="L293" s="244"/>
      <c r="M293" s="245"/>
      <c r="N293" s="243"/>
      <c r="O293" s="244"/>
      <c r="P293" s="244"/>
      <c r="Q293" s="244"/>
      <c r="R293" s="356"/>
      <c r="S293" s="243"/>
      <c r="T293" s="244"/>
      <c r="U293" s="244"/>
      <c r="V293" s="244"/>
      <c r="W293" s="410"/>
      <c r="X293" s="243">
        <v>16</v>
      </c>
      <c r="Y293" s="244">
        <v>16</v>
      </c>
      <c r="Z293" s="244">
        <v>2907</v>
      </c>
      <c r="AA293" s="244">
        <v>872</v>
      </c>
      <c r="AB293" s="245">
        <v>2035</v>
      </c>
      <c r="AC293" s="243">
        <v>1</v>
      </c>
      <c r="AD293" s="244">
        <v>1</v>
      </c>
      <c r="AE293" s="244">
        <v>42</v>
      </c>
      <c r="AF293" s="356">
        <v>34</v>
      </c>
      <c r="AG293" s="246">
        <v>8</v>
      </c>
      <c r="AH293" s="243"/>
      <c r="AI293" s="244"/>
      <c r="AJ293" s="244">
        <v>33</v>
      </c>
      <c r="AK293" s="244">
        <v>14</v>
      </c>
      <c r="AL293" s="245">
        <v>19</v>
      </c>
      <c r="AM293" s="243"/>
      <c r="AN293" s="244"/>
      <c r="AO293" s="244">
        <v>1</v>
      </c>
      <c r="AP293" s="244">
        <v>1</v>
      </c>
      <c r="AQ293" s="246"/>
      <c r="AR293" s="370">
        <v>923</v>
      </c>
    </row>
    <row r="294" spans="1:44" ht="17.25">
      <c r="A294" s="1651"/>
      <c r="B294" s="1646"/>
      <c r="C294" s="40" t="s">
        <v>44</v>
      </c>
      <c r="D294" s="1544">
        <f t="shared" si="266"/>
        <v>17</v>
      </c>
      <c r="E294" s="266">
        <f t="shared" si="266"/>
        <v>17</v>
      </c>
      <c r="F294" s="266">
        <f t="shared" si="266"/>
        <v>2983</v>
      </c>
      <c r="G294" s="266">
        <f t="shared" ref="G294:G306" si="278">SUM(L294,Q294,V294,AA294,AF294,AK294,AP294)</f>
        <v>921</v>
      </c>
      <c r="H294" s="267">
        <f t="shared" si="277"/>
        <v>2062</v>
      </c>
      <c r="I294" s="247"/>
      <c r="J294" s="248"/>
      <c r="K294" s="248"/>
      <c r="L294" s="248"/>
      <c r="M294" s="249"/>
      <c r="N294" s="247"/>
      <c r="O294" s="244"/>
      <c r="P294" s="244"/>
      <c r="Q294" s="244"/>
      <c r="R294" s="244"/>
      <c r="S294" s="243"/>
      <c r="T294" s="244"/>
      <c r="U294" s="244"/>
      <c r="V294" s="244"/>
      <c r="W294" s="410"/>
      <c r="X294" s="247">
        <v>16</v>
      </c>
      <c r="Y294" s="248">
        <v>16</v>
      </c>
      <c r="Z294" s="248">
        <v>2907</v>
      </c>
      <c r="AA294" s="248">
        <v>872</v>
      </c>
      <c r="AB294" s="249">
        <v>2035</v>
      </c>
      <c r="AC294" s="247">
        <v>1</v>
      </c>
      <c r="AD294" s="248">
        <v>1</v>
      </c>
      <c r="AE294" s="248">
        <v>42</v>
      </c>
      <c r="AF294" s="248">
        <v>34</v>
      </c>
      <c r="AG294" s="250">
        <v>8</v>
      </c>
      <c r="AH294" s="247"/>
      <c r="AI294" s="248"/>
      <c r="AJ294" s="248">
        <v>33</v>
      </c>
      <c r="AK294" s="248">
        <v>14</v>
      </c>
      <c r="AL294" s="249">
        <v>19</v>
      </c>
      <c r="AM294" s="243"/>
      <c r="AN294" s="244"/>
      <c r="AO294" s="244">
        <v>1</v>
      </c>
      <c r="AP294" s="244">
        <v>1</v>
      </c>
      <c r="AQ294" s="246"/>
      <c r="AR294" s="370"/>
    </row>
    <row r="295" spans="1:44" ht="17.25">
      <c r="A295" s="1651"/>
      <c r="B295" s="1647" t="s">
        <v>71</v>
      </c>
      <c r="C295" s="54" t="s">
        <v>43</v>
      </c>
      <c r="D295" s="1544">
        <f t="shared" si="266"/>
        <v>64</v>
      </c>
      <c r="E295" s="266">
        <f t="shared" si="266"/>
        <v>0</v>
      </c>
      <c r="F295" s="266">
        <f t="shared" si="266"/>
        <v>710</v>
      </c>
      <c r="G295" s="266">
        <f t="shared" si="278"/>
        <v>710</v>
      </c>
      <c r="H295" s="267">
        <f t="shared" si="277"/>
        <v>0</v>
      </c>
      <c r="I295" s="247"/>
      <c r="J295" s="248"/>
      <c r="K295" s="248"/>
      <c r="L295" s="248"/>
      <c r="M295" s="249"/>
      <c r="N295" s="247"/>
      <c r="O295" s="244"/>
      <c r="P295" s="244"/>
      <c r="Q295" s="244"/>
      <c r="R295" s="244"/>
      <c r="S295" s="247"/>
      <c r="T295" s="248"/>
      <c r="U295" s="248"/>
      <c r="V295" s="248"/>
      <c r="W295" s="249"/>
      <c r="X295" s="247"/>
      <c r="Y295" s="248"/>
      <c r="Z295" s="248"/>
      <c r="AA295" s="248"/>
      <c r="AB295" s="249"/>
      <c r="AC295" s="247">
        <v>64</v>
      </c>
      <c r="AD295" s="248"/>
      <c r="AE295" s="248">
        <v>710</v>
      </c>
      <c r="AF295" s="248">
        <v>710</v>
      </c>
      <c r="AG295" s="250"/>
      <c r="AH295" s="247"/>
      <c r="AI295" s="248"/>
      <c r="AJ295" s="248"/>
      <c r="AK295" s="248"/>
      <c r="AL295" s="249"/>
      <c r="AM295" s="243"/>
      <c r="AN295" s="244"/>
      <c r="AO295" s="244"/>
      <c r="AP295" s="244"/>
      <c r="AQ295" s="246"/>
      <c r="AR295" s="370">
        <v>161</v>
      </c>
    </row>
    <row r="296" spans="1:44" ht="17.25">
      <c r="A296" s="1651"/>
      <c r="B296" s="1646"/>
      <c r="C296" s="40" t="s">
        <v>44</v>
      </c>
      <c r="D296" s="1544">
        <f t="shared" si="266"/>
        <v>64</v>
      </c>
      <c r="E296" s="266">
        <f t="shared" si="266"/>
        <v>0</v>
      </c>
      <c r="F296" s="266">
        <f t="shared" si="266"/>
        <v>124</v>
      </c>
      <c r="G296" s="266">
        <f t="shared" si="278"/>
        <v>124</v>
      </c>
      <c r="H296" s="267">
        <f t="shared" si="277"/>
        <v>0</v>
      </c>
      <c r="I296" s="247"/>
      <c r="J296" s="248"/>
      <c r="K296" s="248"/>
      <c r="L296" s="248"/>
      <c r="M296" s="249"/>
      <c r="N296" s="247"/>
      <c r="O296" s="244"/>
      <c r="P296" s="244"/>
      <c r="Q296" s="244"/>
      <c r="R296" s="244"/>
      <c r="S296" s="247"/>
      <c r="T296" s="248"/>
      <c r="U296" s="248"/>
      <c r="V296" s="248"/>
      <c r="W296" s="249"/>
      <c r="X296" s="247"/>
      <c r="Y296" s="248"/>
      <c r="Z296" s="248"/>
      <c r="AA296" s="248"/>
      <c r="AB296" s="249"/>
      <c r="AC296" s="247">
        <v>64</v>
      </c>
      <c r="AD296" s="248"/>
      <c r="AE296" s="248">
        <v>124</v>
      </c>
      <c r="AF296" s="248">
        <v>124</v>
      </c>
      <c r="AG296" s="250"/>
      <c r="AH296" s="247"/>
      <c r="AI296" s="248"/>
      <c r="AJ296" s="248"/>
      <c r="AK296" s="248"/>
      <c r="AL296" s="249"/>
      <c r="AM296" s="243"/>
      <c r="AN296" s="244"/>
      <c r="AO296" s="244"/>
      <c r="AP296" s="244"/>
      <c r="AQ296" s="246"/>
      <c r="AR296" s="370">
        <v>28</v>
      </c>
    </row>
    <row r="297" spans="1:44" ht="17.25">
      <c r="A297" s="1651"/>
      <c r="B297" s="1647" t="s">
        <v>72</v>
      </c>
      <c r="C297" s="54" t="s">
        <v>43</v>
      </c>
      <c r="D297" s="1544">
        <f t="shared" si="266"/>
        <v>0</v>
      </c>
      <c r="E297" s="266">
        <f t="shared" si="266"/>
        <v>0</v>
      </c>
      <c r="F297" s="266">
        <f t="shared" si="266"/>
        <v>0</v>
      </c>
      <c r="G297" s="266">
        <f t="shared" si="278"/>
        <v>0</v>
      </c>
      <c r="H297" s="267">
        <f t="shared" si="277"/>
        <v>0</v>
      </c>
      <c r="I297" s="247"/>
      <c r="J297" s="248"/>
      <c r="K297" s="248"/>
      <c r="L297" s="248"/>
      <c r="M297" s="249"/>
      <c r="N297" s="247"/>
      <c r="O297" s="244"/>
      <c r="P297" s="244"/>
      <c r="Q297" s="244"/>
      <c r="R297" s="244"/>
      <c r="S297" s="247"/>
      <c r="T297" s="248"/>
      <c r="U297" s="248"/>
      <c r="V297" s="248"/>
      <c r="W297" s="249"/>
      <c r="X297" s="247"/>
      <c r="Y297" s="248"/>
      <c r="Z297" s="248"/>
      <c r="AA297" s="248"/>
      <c r="AB297" s="249"/>
      <c r="AC297" s="247"/>
      <c r="AD297" s="248"/>
      <c r="AE297" s="248"/>
      <c r="AF297" s="248"/>
      <c r="AG297" s="250"/>
      <c r="AH297" s="247"/>
      <c r="AI297" s="248"/>
      <c r="AJ297" s="248"/>
      <c r="AK297" s="248"/>
      <c r="AL297" s="249"/>
      <c r="AM297" s="243"/>
      <c r="AN297" s="244"/>
      <c r="AO297" s="244"/>
      <c r="AP297" s="244"/>
      <c r="AQ297" s="246"/>
      <c r="AR297" s="370"/>
    </row>
    <row r="298" spans="1:44" ht="17.25">
      <c r="A298" s="1651"/>
      <c r="B298" s="1646"/>
      <c r="C298" s="40" t="s">
        <v>44</v>
      </c>
      <c r="D298" s="1544">
        <f t="shared" si="266"/>
        <v>0</v>
      </c>
      <c r="E298" s="266">
        <f t="shared" si="266"/>
        <v>0</v>
      </c>
      <c r="F298" s="266">
        <f t="shared" si="266"/>
        <v>0</v>
      </c>
      <c r="G298" s="266">
        <f t="shared" si="278"/>
        <v>0</v>
      </c>
      <c r="H298" s="267">
        <f t="shared" si="277"/>
        <v>0</v>
      </c>
      <c r="I298" s="247"/>
      <c r="J298" s="248"/>
      <c r="K298" s="248"/>
      <c r="L298" s="248"/>
      <c r="M298" s="249"/>
      <c r="N298" s="247"/>
      <c r="O298" s="244"/>
      <c r="P298" s="244"/>
      <c r="Q298" s="244"/>
      <c r="R298" s="244"/>
      <c r="S298" s="247"/>
      <c r="T298" s="248"/>
      <c r="U298" s="248"/>
      <c r="V298" s="248"/>
      <c r="W298" s="249"/>
      <c r="X298" s="247"/>
      <c r="Y298" s="248"/>
      <c r="Z298" s="248"/>
      <c r="AA298" s="248"/>
      <c r="AB298" s="249"/>
      <c r="AC298" s="247"/>
      <c r="AD298" s="248"/>
      <c r="AE298" s="248"/>
      <c r="AF298" s="248"/>
      <c r="AG298" s="250"/>
      <c r="AH298" s="247"/>
      <c r="AI298" s="248"/>
      <c r="AJ298" s="248"/>
      <c r="AK298" s="248"/>
      <c r="AL298" s="249"/>
      <c r="AM298" s="243"/>
      <c r="AN298" s="244"/>
      <c r="AO298" s="244"/>
      <c r="AP298" s="244"/>
      <c r="AQ298" s="246"/>
      <c r="AR298" s="370"/>
    </row>
    <row r="299" spans="1:44" ht="17.25">
      <c r="A299" s="1651"/>
      <c r="B299" s="1647" t="s">
        <v>73</v>
      </c>
      <c r="C299" s="54" t="s">
        <v>43</v>
      </c>
      <c r="D299" s="1544">
        <f t="shared" si="266"/>
        <v>0</v>
      </c>
      <c r="E299" s="266">
        <f t="shared" si="266"/>
        <v>0</v>
      </c>
      <c r="F299" s="266">
        <f t="shared" si="266"/>
        <v>0</v>
      </c>
      <c r="G299" s="266">
        <f t="shared" si="278"/>
        <v>0</v>
      </c>
      <c r="H299" s="267">
        <f t="shared" si="277"/>
        <v>0</v>
      </c>
      <c r="I299" s="247"/>
      <c r="J299" s="248"/>
      <c r="K299" s="248"/>
      <c r="L299" s="248"/>
      <c r="M299" s="249"/>
      <c r="N299" s="247"/>
      <c r="O299" s="244"/>
      <c r="P299" s="244"/>
      <c r="Q299" s="244"/>
      <c r="R299" s="244"/>
      <c r="S299" s="247"/>
      <c r="T299" s="248"/>
      <c r="U299" s="248"/>
      <c r="V299" s="248"/>
      <c r="W299" s="249"/>
      <c r="X299" s="247"/>
      <c r="Y299" s="248"/>
      <c r="Z299" s="248"/>
      <c r="AA299" s="248"/>
      <c r="AB299" s="249"/>
      <c r="AC299" s="247"/>
      <c r="AD299" s="248"/>
      <c r="AE299" s="248"/>
      <c r="AF299" s="248"/>
      <c r="AG299" s="250"/>
      <c r="AH299" s="247"/>
      <c r="AI299" s="248"/>
      <c r="AJ299" s="248"/>
      <c r="AK299" s="248"/>
      <c r="AL299" s="249"/>
      <c r="AM299" s="243"/>
      <c r="AN299" s="244"/>
      <c r="AO299" s="244"/>
      <c r="AP299" s="244"/>
      <c r="AQ299" s="246"/>
      <c r="AR299" s="370"/>
    </row>
    <row r="300" spans="1:44" ht="17.25">
      <c r="A300" s="1651"/>
      <c r="B300" s="1646"/>
      <c r="C300" s="40" t="s">
        <v>44</v>
      </c>
      <c r="D300" s="1544">
        <f t="shared" si="266"/>
        <v>0</v>
      </c>
      <c r="E300" s="266">
        <f t="shared" si="266"/>
        <v>0</v>
      </c>
      <c r="F300" s="266">
        <f t="shared" si="266"/>
        <v>0</v>
      </c>
      <c r="G300" s="266">
        <f t="shared" si="278"/>
        <v>0</v>
      </c>
      <c r="H300" s="267">
        <f t="shared" si="277"/>
        <v>0</v>
      </c>
      <c r="I300" s="247"/>
      <c r="J300" s="248"/>
      <c r="K300" s="248"/>
      <c r="L300" s="248"/>
      <c r="M300" s="249"/>
      <c r="N300" s="247"/>
      <c r="O300" s="244"/>
      <c r="P300" s="244"/>
      <c r="Q300" s="244"/>
      <c r="R300" s="244"/>
      <c r="S300" s="247"/>
      <c r="T300" s="248"/>
      <c r="U300" s="248"/>
      <c r="V300" s="248"/>
      <c r="W300" s="249"/>
      <c r="X300" s="247"/>
      <c r="Y300" s="248"/>
      <c r="Z300" s="248"/>
      <c r="AA300" s="248"/>
      <c r="AB300" s="249"/>
      <c r="AC300" s="247"/>
      <c r="AD300" s="248"/>
      <c r="AE300" s="248"/>
      <c r="AF300" s="248"/>
      <c r="AG300" s="250"/>
      <c r="AH300" s="247"/>
      <c r="AI300" s="248"/>
      <c r="AJ300" s="248"/>
      <c r="AK300" s="248"/>
      <c r="AL300" s="249"/>
      <c r="AM300" s="243"/>
      <c r="AN300" s="244"/>
      <c r="AO300" s="244"/>
      <c r="AP300" s="244"/>
      <c r="AQ300" s="246"/>
      <c r="AR300" s="370"/>
    </row>
    <row r="301" spans="1:44" ht="17.25">
      <c r="A301" s="1651"/>
      <c r="B301" s="1647" t="s">
        <v>74</v>
      </c>
      <c r="C301" s="54" t="s">
        <v>43</v>
      </c>
      <c r="D301" s="1544">
        <f t="shared" si="266"/>
        <v>77</v>
      </c>
      <c r="E301" s="266">
        <f t="shared" si="266"/>
        <v>67</v>
      </c>
      <c r="F301" s="266">
        <f t="shared" si="266"/>
        <v>1343</v>
      </c>
      <c r="G301" s="266">
        <f t="shared" si="278"/>
        <v>300</v>
      </c>
      <c r="H301" s="267">
        <f t="shared" si="277"/>
        <v>1043</v>
      </c>
      <c r="I301" s="247"/>
      <c r="J301" s="248"/>
      <c r="K301" s="248"/>
      <c r="L301" s="248"/>
      <c r="M301" s="249"/>
      <c r="N301" s="247">
        <v>10</v>
      </c>
      <c r="O301" s="248"/>
      <c r="P301" s="248">
        <v>300</v>
      </c>
      <c r="Q301" s="248">
        <v>297</v>
      </c>
      <c r="R301" s="249">
        <v>3</v>
      </c>
      <c r="S301" s="247">
        <v>67</v>
      </c>
      <c r="T301" s="248">
        <v>67</v>
      </c>
      <c r="U301" s="248">
        <v>1039</v>
      </c>
      <c r="V301" s="248"/>
      <c r="W301" s="249">
        <v>1039</v>
      </c>
      <c r="X301" s="247"/>
      <c r="Y301" s="248"/>
      <c r="Z301" s="248"/>
      <c r="AA301" s="248"/>
      <c r="AB301" s="249"/>
      <c r="AC301" s="247"/>
      <c r="AD301" s="248"/>
      <c r="AE301" s="248"/>
      <c r="AF301" s="248"/>
      <c r="AG301" s="250"/>
      <c r="AH301" s="247"/>
      <c r="AI301" s="248"/>
      <c r="AJ301" s="248">
        <v>4</v>
      </c>
      <c r="AK301" s="248">
        <v>3</v>
      </c>
      <c r="AL301" s="249">
        <v>1</v>
      </c>
      <c r="AM301" s="243"/>
      <c r="AN301" s="244"/>
      <c r="AO301" s="244"/>
      <c r="AP301" s="244"/>
      <c r="AQ301" s="246"/>
      <c r="AR301" s="370">
        <v>411</v>
      </c>
    </row>
    <row r="302" spans="1:44" ht="17.25">
      <c r="A302" s="1651"/>
      <c r="B302" s="1646"/>
      <c r="C302" s="40" t="s">
        <v>44</v>
      </c>
      <c r="D302" s="1544">
        <f t="shared" si="266"/>
        <v>26</v>
      </c>
      <c r="E302" s="266">
        <f t="shared" si="266"/>
        <v>20</v>
      </c>
      <c r="F302" s="266">
        <f t="shared" si="266"/>
        <v>338</v>
      </c>
      <c r="G302" s="266">
        <f t="shared" si="278"/>
        <v>266</v>
      </c>
      <c r="H302" s="267">
        <f t="shared" si="277"/>
        <v>72</v>
      </c>
      <c r="I302" s="247"/>
      <c r="J302" s="248"/>
      <c r="K302" s="248"/>
      <c r="L302" s="248"/>
      <c r="M302" s="249"/>
      <c r="N302" s="491">
        <v>6</v>
      </c>
      <c r="O302" s="1524"/>
      <c r="P302" s="248">
        <v>265</v>
      </c>
      <c r="Q302" s="248">
        <v>263</v>
      </c>
      <c r="R302" s="249">
        <v>2</v>
      </c>
      <c r="S302" s="247">
        <v>20</v>
      </c>
      <c r="T302" s="248">
        <v>20</v>
      </c>
      <c r="U302" s="248">
        <v>69</v>
      </c>
      <c r="V302" s="248"/>
      <c r="W302" s="249">
        <v>69</v>
      </c>
      <c r="X302" s="247"/>
      <c r="Y302" s="248"/>
      <c r="Z302" s="248"/>
      <c r="AA302" s="248"/>
      <c r="AB302" s="249"/>
      <c r="AC302" s="247"/>
      <c r="AD302" s="248"/>
      <c r="AE302" s="248"/>
      <c r="AF302" s="248"/>
      <c r="AG302" s="250"/>
      <c r="AH302" s="247"/>
      <c r="AI302" s="248"/>
      <c r="AJ302" s="248">
        <v>4</v>
      </c>
      <c r="AK302" s="248">
        <v>3</v>
      </c>
      <c r="AL302" s="249">
        <v>1</v>
      </c>
      <c r="AM302" s="243"/>
      <c r="AN302" s="244"/>
      <c r="AO302" s="244"/>
      <c r="AP302" s="244"/>
      <c r="AQ302" s="246"/>
      <c r="AR302" s="370">
        <v>24</v>
      </c>
    </row>
    <row r="303" spans="1:44" ht="17.25">
      <c r="A303" s="1651"/>
      <c r="B303" s="1648" t="s">
        <v>75</v>
      </c>
      <c r="C303" s="54" t="s">
        <v>43</v>
      </c>
      <c r="D303" s="1544">
        <f t="shared" si="266"/>
        <v>0</v>
      </c>
      <c r="E303" s="266">
        <f t="shared" si="266"/>
        <v>0</v>
      </c>
      <c r="F303" s="266">
        <f t="shared" si="266"/>
        <v>0</v>
      </c>
      <c r="G303" s="266">
        <f t="shared" si="278"/>
        <v>0</v>
      </c>
      <c r="H303" s="267">
        <f t="shared" si="277"/>
        <v>0</v>
      </c>
      <c r="I303" s="247"/>
      <c r="J303" s="248"/>
      <c r="K303" s="248"/>
      <c r="L303" s="248"/>
      <c r="M303" s="249"/>
      <c r="N303" s="247"/>
      <c r="O303" s="248"/>
      <c r="P303" s="248"/>
      <c r="Q303" s="248"/>
      <c r="R303" s="411"/>
      <c r="S303" s="247"/>
      <c r="T303" s="248"/>
      <c r="U303" s="248"/>
      <c r="V303" s="248"/>
      <c r="W303" s="249"/>
      <c r="X303" s="247"/>
      <c r="Y303" s="248"/>
      <c r="Z303" s="248"/>
      <c r="AA303" s="248"/>
      <c r="AB303" s="249"/>
      <c r="AC303" s="247"/>
      <c r="AD303" s="248"/>
      <c r="AE303" s="248"/>
      <c r="AF303" s="248"/>
      <c r="AG303" s="250"/>
      <c r="AH303" s="247"/>
      <c r="AI303" s="248"/>
      <c r="AJ303" s="248"/>
      <c r="AK303" s="248"/>
      <c r="AL303" s="249"/>
      <c r="AM303" s="243"/>
      <c r="AN303" s="244"/>
      <c r="AO303" s="244"/>
      <c r="AP303" s="244"/>
      <c r="AQ303" s="246"/>
      <c r="AR303" s="370"/>
    </row>
    <row r="304" spans="1:44" ht="18" thickBot="1">
      <c r="A304" s="1652"/>
      <c r="B304" s="1649"/>
      <c r="C304" s="45" t="s">
        <v>44</v>
      </c>
      <c r="D304" s="251">
        <f t="shared" si="266"/>
        <v>0</v>
      </c>
      <c r="E304" s="268">
        <f t="shared" si="266"/>
        <v>0</v>
      </c>
      <c r="F304" s="268">
        <f t="shared" si="266"/>
        <v>0</v>
      </c>
      <c r="G304" s="268">
        <f t="shared" si="278"/>
        <v>0</v>
      </c>
      <c r="H304" s="269">
        <f t="shared" si="277"/>
        <v>0</v>
      </c>
      <c r="I304" s="252"/>
      <c r="J304" s="253"/>
      <c r="K304" s="253"/>
      <c r="L304" s="253"/>
      <c r="M304" s="254"/>
      <c r="N304" s="412"/>
      <c r="O304" s="413"/>
      <c r="P304" s="413"/>
      <c r="Q304" s="413"/>
      <c r="R304" s="411"/>
      <c r="S304" s="252"/>
      <c r="T304" s="253"/>
      <c r="U304" s="253"/>
      <c r="V304" s="253"/>
      <c r="W304" s="254"/>
      <c r="X304" s="252"/>
      <c r="Y304" s="253"/>
      <c r="Z304" s="253"/>
      <c r="AA304" s="253"/>
      <c r="AB304" s="254"/>
      <c r="AC304" s="252"/>
      <c r="AD304" s="253"/>
      <c r="AE304" s="253"/>
      <c r="AF304" s="253"/>
      <c r="AG304" s="250"/>
      <c r="AH304" s="247"/>
      <c r="AI304" s="253"/>
      <c r="AJ304" s="511"/>
      <c r="AK304" s="511"/>
      <c r="AL304" s="512"/>
      <c r="AM304" s="243"/>
      <c r="AN304" s="244"/>
      <c r="AO304" s="244"/>
      <c r="AP304" s="244"/>
      <c r="AQ304" s="246"/>
      <c r="AR304" s="370"/>
    </row>
    <row r="305" spans="1:44" s="140" customFormat="1" ht="17.25">
      <c r="A305" s="1653" t="s">
        <v>175</v>
      </c>
      <c r="B305" s="1656" t="s">
        <v>69</v>
      </c>
      <c r="C305" s="650" t="s">
        <v>43</v>
      </c>
      <c r="D305" s="651">
        <f>SUM(I305,N305,S305,X305,AC305,AH305,AM305)</f>
        <v>24.41</v>
      </c>
      <c r="E305" s="652">
        <f>SUM(J305,O305,T305,Y305,AD305,AI305,AN305)</f>
        <v>24.41</v>
      </c>
      <c r="F305" s="652">
        <f>G305+H305</f>
        <v>472.46</v>
      </c>
      <c r="G305" s="652">
        <f t="shared" si="278"/>
        <v>345.65999999999997</v>
      </c>
      <c r="H305" s="653">
        <f t="shared" si="277"/>
        <v>126.80000000000001</v>
      </c>
      <c r="I305" s="651">
        <f>SUM(I307,I309,I311,I313,I315,I317)</f>
        <v>0</v>
      </c>
      <c r="J305" s="652">
        <f>SUM(J307,J309,J311,J313,J315,J317)</f>
        <v>0</v>
      </c>
      <c r="K305" s="652">
        <f>L305+M305</f>
        <v>0</v>
      </c>
      <c r="L305" s="652">
        <f t="shared" ref="L305:M306" si="279">SUM(L307,L309,L311,L313,L315,L317)</f>
        <v>0</v>
      </c>
      <c r="M305" s="654">
        <f t="shared" si="279"/>
        <v>0</v>
      </c>
      <c r="N305" s="651">
        <f>SUM(N307,N309,N311,N313,N315,N317)</f>
        <v>23.7</v>
      </c>
      <c r="O305" s="652">
        <f>SUM(O307,O309,O311,O313,O315,O317)</f>
        <v>23.7</v>
      </c>
      <c r="P305" s="652">
        <f>Q305+R305</f>
        <v>364.87</v>
      </c>
      <c r="Q305" s="652">
        <f t="shared" ref="Q305:T306" si="280">SUM(Q307,Q309,Q311,Q313,Q315,Q317)</f>
        <v>321.69</v>
      </c>
      <c r="R305" s="655">
        <f t="shared" si="280"/>
        <v>43.18</v>
      </c>
      <c r="S305" s="651">
        <f>SUM(S307,S309,S311,S313,S315,S317)</f>
        <v>0</v>
      </c>
      <c r="T305" s="652">
        <f>SUM(T307,T309,T311,T313,T315,T317)</f>
        <v>0</v>
      </c>
      <c r="U305" s="652">
        <f>V305+W305</f>
        <v>0</v>
      </c>
      <c r="V305" s="652">
        <f t="shared" ref="V305:Y306" si="281">SUM(V307,V309,V311,V313,V315,V317)</f>
        <v>0</v>
      </c>
      <c r="W305" s="654">
        <f t="shared" si="281"/>
        <v>0</v>
      </c>
      <c r="X305" s="651">
        <f t="shared" si="281"/>
        <v>0</v>
      </c>
      <c r="Y305" s="652">
        <f t="shared" si="281"/>
        <v>0</v>
      </c>
      <c r="Z305" s="652">
        <f>AA305+AB305</f>
        <v>0</v>
      </c>
      <c r="AA305" s="652">
        <f t="shared" ref="AA305:AD306" si="282">SUM(AA307,AA309,AA311,AA313,AA315,AA317)</f>
        <v>0</v>
      </c>
      <c r="AB305" s="655">
        <f t="shared" si="282"/>
        <v>0</v>
      </c>
      <c r="AC305" s="651">
        <f t="shared" si="282"/>
        <v>0</v>
      </c>
      <c r="AD305" s="652">
        <f t="shared" si="282"/>
        <v>0</v>
      </c>
      <c r="AE305" s="652">
        <f>AF305+AG305</f>
        <v>0</v>
      </c>
      <c r="AF305" s="652">
        <f t="shared" ref="AF305:AI306" si="283">SUM(AF307,AF309,AF311,AF313,AF315,AF317)</f>
        <v>0</v>
      </c>
      <c r="AG305" s="654">
        <f t="shared" si="283"/>
        <v>0</v>
      </c>
      <c r="AH305" s="651">
        <f t="shared" si="283"/>
        <v>0.71</v>
      </c>
      <c r="AI305" s="652">
        <f t="shared" si="283"/>
        <v>0.71</v>
      </c>
      <c r="AJ305" s="652">
        <f>AK305+AL305</f>
        <v>107.59</v>
      </c>
      <c r="AK305" s="652">
        <f t="shared" ref="AK305:AN306" si="284">SUM(AK307,AK309,AK311,AK313,AK315,AK317)</f>
        <v>23.97</v>
      </c>
      <c r="AL305" s="655">
        <f t="shared" si="284"/>
        <v>83.62</v>
      </c>
      <c r="AM305" s="651">
        <f t="shared" si="284"/>
        <v>0</v>
      </c>
      <c r="AN305" s="652">
        <f t="shared" si="284"/>
        <v>0</v>
      </c>
      <c r="AO305" s="652">
        <f>AP305+AQ305</f>
        <v>0</v>
      </c>
      <c r="AP305" s="652">
        <f t="shared" ref="AP305:AR306" si="285">SUM(AP307,AP309,AP311,AP313,AP315,AP317)</f>
        <v>0</v>
      </c>
      <c r="AQ305" s="654">
        <f t="shared" si="285"/>
        <v>0</v>
      </c>
      <c r="AR305" s="656">
        <f t="shared" si="285"/>
        <v>0</v>
      </c>
    </row>
    <row r="306" spans="1:44" s="140" customFormat="1" ht="17.25">
      <c r="A306" s="1654"/>
      <c r="B306" s="1657"/>
      <c r="C306" s="657" t="s">
        <v>44</v>
      </c>
      <c r="D306" s="658">
        <f>SUM(I306,N306,S306,X306,AC306,AH306,AM306)</f>
        <v>24.41</v>
      </c>
      <c r="E306" s="659">
        <f>SUM(J306,O306,T306,Y306,AD306,AI306,AN306)</f>
        <v>24.41</v>
      </c>
      <c r="F306" s="659">
        <f>G306+H306</f>
        <v>472.46</v>
      </c>
      <c r="G306" s="659">
        <f t="shared" si="278"/>
        <v>345.65999999999997</v>
      </c>
      <c r="H306" s="660">
        <f t="shared" si="277"/>
        <v>126.80000000000001</v>
      </c>
      <c r="I306" s="658">
        <f>SUM(I308,I310,I312,I314,I316,I318)</f>
        <v>0</v>
      </c>
      <c r="J306" s="659">
        <f>SUM(J308,J310,J312,J314,J316,J318)</f>
        <v>0</v>
      </c>
      <c r="K306" s="659">
        <f>L306+M306</f>
        <v>0</v>
      </c>
      <c r="L306" s="659">
        <f t="shared" si="279"/>
        <v>0</v>
      </c>
      <c r="M306" s="661">
        <f t="shared" si="279"/>
        <v>0</v>
      </c>
      <c r="N306" s="658">
        <f>SUM(N308,N310,N312,N314,N316,N318)</f>
        <v>23.7</v>
      </c>
      <c r="O306" s="659">
        <f>SUM(O308,O310,O312,O314,O316,O318)</f>
        <v>23.7</v>
      </c>
      <c r="P306" s="659">
        <f>Q306+R306</f>
        <v>364.87</v>
      </c>
      <c r="Q306" s="659">
        <f t="shared" si="280"/>
        <v>321.69</v>
      </c>
      <c r="R306" s="662">
        <f t="shared" si="280"/>
        <v>43.18</v>
      </c>
      <c r="S306" s="658">
        <f t="shared" si="280"/>
        <v>0</v>
      </c>
      <c r="T306" s="659">
        <f t="shared" si="280"/>
        <v>0</v>
      </c>
      <c r="U306" s="659">
        <f>V306+W306</f>
        <v>0</v>
      </c>
      <c r="V306" s="659">
        <f t="shared" si="281"/>
        <v>0</v>
      </c>
      <c r="W306" s="661">
        <f t="shared" si="281"/>
        <v>0</v>
      </c>
      <c r="X306" s="658">
        <f t="shared" si="281"/>
        <v>0</v>
      </c>
      <c r="Y306" s="659">
        <f t="shared" si="281"/>
        <v>0</v>
      </c>
      <c r="Z306" s="659">
        <f>AA306+AB306</f>
        <v>0</v>
      </c>
      <c r="AA306" s="659">
        <f t="shared" si="282"/>
        <v>0</v>
      </c>
      <c r="AB306" s="662">
        <f t="shared" si="282"/>
        <v>0</v>
      </c>
      <c r="AC306" s="658">
        <f t="shared" si="282"/>
        <v>0</v>
      </c>
      <c r="AD306" s="659">
        <f t="shared" si="282"/>
        <v>0</v>
      </c>
      <c r="AE306" s="659">
        <f>AF306+AG306</f>
        <v>0</v>
      </c>
      <c r="AF306" s="659">
        <f t="shared" si="283"/>
        <v>0</v>
      </c>
      <c r="AG306" s="661">
        <f t="shared" si="283"/>
        <v>0</v>
      </c>
      <c r="AH306" s="658">
        <f t="shared" si="283"/>
        <v>0.71</v>
      </c>
      <c r="AI306" s="659">
        <f t="shared" si="283"/>
        <v>0.71</v>
      </c>
      <c r="AJ306" s="659">
        <f>AK306+AL306</f>
        <v>107.59</v>
      </c>
      <c r="AK306" s="659">
        <f t="shared" si="284"/>
        <v>23.97</v>
      </c>
      <c r="AL306" s="662">
        <f t="shared" si="284"/>
        <v>83.62</v>
      </c>
      <c r="AM306" s="658">
        <f t="shared" si="284"/>
        <v>0</v>
      </c>
      <c r="AN306" s="659">
        <f t="shared" si="284"/>
        <v>0</v>
      </c>
      <c r="AO306" s="659">
        <f>AP306+AQ306</f>
        <v>0</v>
      </c>
      <c r="AP306" s="659">
        <f t="shared" si="285"/>
        <v>0</v>
      </c>
      <c r="AQ306" s="661">
        <f t="shared" si="285"/>
        <v>0</v>
      </c>
      <c r="AR306" s="663">
        <f t="shared" si="285"/>
        <v>0</v>
      </c>
    </row>
    <row r="307" spans="1:44" s="140" customFormat="1" ht="17.25">
      <c r="A307" s="1654"/>
      <c r="B307" s="1658" t="s">
        <v>70</v>
      </c>
      <c r="C307" s="664" t="s">
        <v>43</v>
      </c>
      <c r="D307" s="690">
        <f t="shared" ref="D307:E318" si="286">SUM(I307,N307,S307,X307,AC307,AH307,AM307)</f>
        <v>0.71</v>
      </c>
      <c r="E307" s="691">
        <f t="shared" si="286"/>
        <v>0.71</v>
      </c>
      <c r="F307" s="691">
        <f>G307+H307</f>
        <v>107.59</v>
      </c>
      <c r="G307" s="691">
        <f t="shared" ref="G307:H318" si="287">SUM(L307+Q307+V307+AA307+AF307+AK307+AP307)</f>
        <v>23.97</v>
      </c>
      <c r="H307" s="692">
        <f t="shared" si="287"/>
        <v>83.62</v>
      </c>
      <c r="I307" s="671"/>
      <c r="J307" s="672"/>
      <c r="K307" s="672"/>
      <c r="L307" s="672"/>
      <c r="M307" s="673"/>
      <c r="N307" s="671"/>
      <c r="O307" s="672"/>
      <c r="P307" s="672"/>
      <c r="Q307" s="672"/>
      <c r="R307" s="673"/>
      <c r="S307" s="671"/>
      <c r="T307" s="672"/>
      <c r="U307" s="672"/>
      <c r="V307" s="672"/>
      <c r="W307" s="673"/>
      <c r="X307" s="671"/>
      <c r="Y307" s="672"/>
      <c r="Z307" s="672"/>
      <c r="AA307" s="672"/>
      <c r="AB307" s="673"/>
      <c r="AC307" s="671"/>
      <c r="AD307" s="672"/>
      <c r="AE307" s="672"/>
      <c r="AF307" s="672"/>
      <c r="AG307" s="797"/>
      <c r="AH307" s="671">
        <v>0.71</v>
      </c>
      <c r="AI307" s="672">
        <v>0.71</v>
      </c>
      <c r="AJ307" s="672">
        <v>107.59</v>
      </c>
      <c r="AK307" s="672">
        <v>23.97</v>
      </c>
      <c r="AL307" s="797">
        <v>83.62</v>
      </c>
      <c r="AM307" s="671"/>
      <c r="AN307" s="672"/>
      <c r="AO307" s="672"/>
      <c r="AP307" s="672"/>
      <c r="AQ307" s="673"/>
      <c r="AR307" s="693"/>
    </row>
    <row r="308" spans="1:44" s="140" customFormat="1" ht="17.25">
      <c r="A308" s="1654"/>
      <c r="B308" s="1657"/>
      <c r="C308" s="657" t="s">
        <v>44</v>
      </c>
      <c r="D308" s="694">
        <f t="shared" si="286"/>
        <v>0.71</v>
      </c>
      <c r="E308" s="695">
        <f t="shared" si="286"/>
        <v>0.71</v>
      </c>
      <c r="F308" s="695">
        <f t="shared" ref="F308:F318" si="288">G308+H308</f>
        <v>107.59</v>
      </c>
      <c r="G308" s="695">
        <f t="shared" si="287"/>
        <v>23.97</v>
      </c>
      <c r="H308" s="696">
        <f t="shared" si="287"/>
        <v>83.62</v>
      </c>
      <c r="I308" s="678"/>
      <c r="J308" s="679"/>
      <c r="K308" s="679"/>
      <c r="L308" s="679"/>
      <c r="M308" s="680"/>
      <c r="N308" s="697"/>
      <c r="O308" s="698"/>
      <c r="P308" s="698"/>
      <c r="Q308" s="698"/>
      <c r="R308" s="699"/>
      <c r="S308" s="697"/>
      <c r="T308" s="698"/>
      <c r="U308" s="698"/>
      <c r="V308" s="698"/>
      <c r="W308" s="699"/>
      <c r="X308" s="697"/>
      <c r="Y308" s="698"/>
      <c r="Z308" s="698"/>
      <c r="AA308" s="698"/>
      <c r="AB308" s="699"/>
      <c r="AC308" s="697"/>
      <c r="AD308" s="698"/>
      <c r="AE308" s="698"/>
      <c r="AF308" s="698"/>
      <c r="AG308" s="798"/>
      <c r="AH308" s="697">
        <v>0.71</v>
      </c>
      <c r="AI308" s="698">
        <v>0.71</v>
      </c>
      <c r="AJ308" s="698">
        <v>107.59</v>
      </c>
      <c r="AK308" s="698">
        <v>23.97</v>
      </c>
      <c r="AL308" s="798">
        <v>83.62</v>
      </c>
      <c r="AM308" s="697"/>
      <c r="AN308" s="698"/>
      <c r="AO308" s="698"/>
      <c r="AP308" s="698"/>
      <c r="AQ308" s="699"/>
      <c r="AR308" s="799"/>
    </row>
    <row r="309" spans="1:44" s="140" customFormat="1" ht="17.25">
      <c r="A309" s="1654"/>
      <c r="B309" s="1658" t="s">
        <v>71</v>
      </c>
      <c r="C309" s="664" t="s">
        <v>43</v>
      </c>
      <c r="D309" s="1545">
        <f t="shared" si="286"/>
        <v>0</v>
      </c>
      <c r="E309" s="666">
        <f t="shared" si="286"/>
        <v>0</v>
      </c>
      <c r="F309" s="666">
        <f t="shared" si="288"/>
        <v>0</v>
      </c>
      <c r="G309" s="666">
        <f t="shared" si="287"/>
        <v>0</v>
      </c>
      <c r="H309" s="665">
        <f t="shared" si="287"/>
        <v>0</v>
      </c>
      <c r="I309" s="671"/>
      <c r="J309" s="672"/>
      <c r="K309" s="672"/>
      <c r="L309" s="672"/>
      <c r="M309" s="673"/>
      <c r="N309" s="667"/>
      <c r="O309" s="668"/>
      <c r="P309" s="668"/>
      <c r="Q309" s="668"/>
      <c r="R309" s="669"/>
      <c r="S309" s="667"/>
      <c r="T309" s="668"/>
      <c r="U309" s="668"/>
      <c r="V309" s="668"/>
      <c r="W309" s="669"/>
      <c r="X309" s="667"/>
      <c r="Y309" s="668"/>
      <c r="Z309" s="668"/>
      <c r="AA309" s="668"/>
      <c r="AB309" s="669"/>
      <c r="AC309" s="667"/>
      <c r="AD309" s="668"/>
      <c r="AE309" s="668"/>
      <c r="AF309" s="668"/>
      <c r="AG309" s="669"/>
      <c r="AH309" s="667"/>
      <c r="AI309" s="668"/>
      <c r="AJ309" s="668"/>
      <c r="AK309" s="668"/>
      <c r="AL309" s="669"/>
      <c r="AM309" s="667"/>
      <c r="AN309" s="668"/>
      <c r="AO309" s="668"/>
      <c r="AP309" s="668"/>
      <c r="AQ309" s="669"/>
      <c r="AR309" s="674"/>
    </row>
    <row r="310" spans="1:44" s="140" customFormat="1" ht="17.25">
      <c r="A310" s="1654"/>
      <c r="B310" s="1657"/>
      <c r="C310" s="657" t="s">
        <v>44</v>
      </c>
      <c r="D310" s="1546">
        <f t="shared" si="286"/>
        <v>0</v>
      </c>
      <c r="E310" s="1547">
        <f t="shared" si="286"/>
        <v>0</v>
      </c>
      <c r="F310" s="686">
        <f t="shared" si="288"/>
        <v>0</v>
      </c>
      <c r="G310" s="686">
        <f t="shared" si="287"/>
        <v>0</v>
      </c>
      <c r="H310" s="685">
        <f t="shared" si="287"/>
        <v>0</v>
      </c>
      <c r="I310" s="681"/>
      <c r="J310" s="1501"/>
      <c r="K310" s="682"/>
      <c r="L310" s="682"/>
      <c r="M310" s="683"/>
      <c r="N310" s="678"/>
      <c r="O310" s="679"/>
      <c r="P310" s="679"/>
      <c r="Q310" s="679"/>
      <c r="R310" s="680"/>
      <c r="S310" s="687"/>
      <c r="T310" s="688"/>
      <c r="U310" s="688"/>
      <c r="V310" s="688"/>
      <c r="W310" s="689"/>
      <c r="X310" s="678"/>
      <c r="Y310" s="679"/>
      <c r="Z310" s="679"/>
      <c r="AA310" s="679"/>
      <c r="AB310" s="680"/>
      <c r="AC310" s="678"/>
      <c r="AD310" s="679"/>
      <c r="AE310" s="679"/>
      <c r="AF310" s="679"/>
      <c r="AG310" s="680"/>
      <c r="AH310" s="678"/>
      <c r="AI310" s="679"/>
      <c r="AJ310" s="679"/>
      <c r="AK310" s="679"/>
      <c r="AL310" s="680"/>
      <c r="AM310" s="687"/>
      <c r="AN310" s="688"/>
      <c r="AO310" s="688"/>
      <c r="AP310" s="688"/>
      <c r="AQ310" s="689"/>
      <c r="AR310" s="684"/>
    </row>
    <row r="311" spans="1:44" s="140" customFormat="1" ht="17.25">
      <c r="A311" s="1654"/>
      <c r="B311" s="1658" t="s">
        <v>72</v>
      </c>
      <c r="C311" s="664" t="s">
        <v>43</v>
      </c>
      <c r="D311" s="690">
        <f t="shared" si="286"/>
        <v>0</v>
      </c>
      <c r="E311" s="691">
        <f t="shared" si="286"/>
        <v>0</v>
      </c>
      <c r="F311" s="691">
        <f t="shared" si="288"/>
        <v>0</v>
      </c>
      <c r="G311" s="691">
        <f t="shared" si="287"/>
        <v>0</v>
      </c>
      <c r="H311" s="692">
        <f t="shared" si="287"/>
        <v>0</v>
      </c>
      <c r="I311" s="671"/>
      <c r="J311" s="672"/>
      <c r="K311" s="672"/>
      <c r="L311" s="672"/>
      <c r="M311" s="673"/>
      <c r="N311" s="671"/>
      <c r="O311" s="672"/>
      <c r="P311" s="672"/>
      <c r="Q311" s="672"/>
      <c r="R311" s="673"/>
      <c r="S311" s="671"/>
      <c r="T311" s="672"/>
      <c r="U311" s="672"/>
      <c r="V311" s="672"/>
      <c r="W311" s="673"/>
      <c r="X311" s="671"/>
      <c r="Y311" s="672"/>
      <c r="Z311" s="672"/>
      <c r="AA311" s="672"/>
      <c r="AB311" s="673"/>
      <c r="AC311" s="671"/>
      <c r="AD311" s="672"/>
      <c r="AE311" s="672"/>
      <c r="AF311" s="672"/>
      <c r="AG311" s="673"/>
      <c r="AH311" s="671"/>
      <c r="AI311" s="672"/>
      <c r="AJ311" s="672"/>
      <c r="AK311" s="672"/>
      <c r="AL311" s="673"/>
      <c r="AM311" s="671"/>
      <c r="AN311" s="672"/>
      <c r="AO311" s="672"/>
      <c r="AP311" s="672"/>
      <c r="AQ311" s="673"/>
      <c r="AR311" s="693"/>
    </row>
    <row r="312" spans="1:44" s="140" customFormat="1" ht="17.25">
      <c r="A312" s="1654"/>
      <c r="B312" s="1657"/>
      <c r="C312" s="657" t="s">
        <v>44</v>
      </c>
      <c r="D312" s="694">
        <f t="shared" si="286"/>
        <v>0</v>
      </c>
      <c r="E312" s="695">
        <f t="shared" si="286"/>
        <v>0</v>
      </c>
      <c r="F312" s="695">
        <f t="shared" si="288"/>
        <v>0</v>
      </c>
      <c r="G312" s="695">
        <f t="shared" si="287"/>
        <v>0</v>
      </c>
      <c r="H312" s="696">
        <f t="shared" si="287"/>
        <v>0</v>
      </c>
      <c r="I312" s="681"/>
      <c r="J312" s="1501"/>
      <c r="K312" s="682"/>
      <c r="L312" s="682"/>
      <c r="M312" s="683"/>
      <c r="N312" s="697"/>
      <c r="O312" s="698"/>
      <c r="P312" s="698"/>
      <c r="Q312" s="698"/>
      <c r="R312" s="699"/>
      <c r="S312" s="697"/>
      <c r="T312" s="698"/>
      <c r="U312" s="698"/>
      <c r="V312" s="698"/>
      <c r="W312" s="699"/>
      <c r="X312" s="697"/>
      <c r="Y312" s="698"/>
      <c r="Z312" s="698"/>
      <c r="AA312" s="698"/>
      <c r="AB312" s="699"/>
      <c r="AC312" s="697"/>
      <c r="AD312" s="698"/>
      <c r="AE312" s="698"/>
      <c r="AF312" s="698"/>
      <c r="AG312" s="699"/>
      <c r="AH312" s="697"/>
      <c r="AI312" s="698"/>
      <c r="AJ312" s="698"/>
      <c r="AK312" s="698"/>
      <c r="AL312" s="699"/>
      <c r="AM312" s="697"/>
      <c r="AN312" s="698"/>
      <c r="AO312" s="698"/>
      <c r="AP312" s="698"/>
      <c r="AQ312" s="699"/>
      <c r="AR312" s="700"/>
    </row>
    <row r="313" spans="1:44" s="140" customFormat="1" ht="15.75" customHeight="1">
      <c r="A313" s="1654"/>
      <c r="B313" s="1658" t="s">
        <v>73</v>
      </c>
      <c r="C313" s="664" t="s">
        <v>43</v>
      </c>
      <c r="D313" s="690">
        <f t="shared" si="286"/>
        <v>0</v>
      </c>
      <c r="E313" s="691">
        <f t="shared" si="286"/>
        <v>0</v>
      </c>
      <c r="F313" s="691">
        <f t="shared" si="288"/>
        <v>0</v>
      </c>
      <c r="G313" s="691">
        <f t="shared" si="287"/>
        <v>0</v>
      </c>
      <c r="H313" s="692">
        <f t="shared" si="287"/>
        <v>0</v>
      </c>
      <c r="I313" s="671"/>
      <c r="J313" s="672"/>
      <c r="K313" s="672"/>
      <c r="L313" s="672"/>
      <c r="M313" s="673"/>
      <c r="N313" s="671"/>
      <c r="O313" s="672"/>
      <c r="P313" s="672"/>
      <c r="Q313" s="672"/>
      <c r="R313" s="673"/>
      <c r="S313" s="671"/>
      <c r="T313" s="672"/>
      <c r="U313" s="672"/>
      <c r="V313" s="672"/>
      <c r="W313" s="673"/>
      <c r="X313" s="671"/>
      <c r="Y313" s="672"/>
      <c r="Z313" s="672"/>
      <c r="AA313" s="672"/>
      <c r="AB313" s="673"/>
      <c r="AC313" s="671"/>
      <c r="AD313" s="672"/>
      <c r="AE313" s="672"/>
      <c r="AF313" s="672"/>
      <c r="AG313" s="673"/>
      <c r="AH313" s="671"/>
      <c r="AI313" s="672"/>
      <c r="AJ313" s="672"/>
      <c r="AK313" s="672"/>
      <c r="AL313" s="673"/>
      <c r="AM313" s="671"/>
      <c r="AN313" s="672"/>
      <c r="AO313" s="672"/>
      <c r="AP313" s="672"/>
      <c r="AQ313" s="673"/>
      <c r="AR313" s="693"/>
    </row>
    <row r="314" spans="1:44" s="140" customFormat="1" ht="15.75" customHeight="1">
      <c r="A314" s="1654"/>
      <c r="B314" s="1657"/>
      <c r="C314" s="657" t="s">
        <v>44</v>
      </c>
      <c r="D314" s="694">
        <f t="shared" si="286"/>
        <v>0</v>
      </c>
      <c r="E314" s="695">
        <f t="shared" si="286"/>
        <v>0</v>
      </c>
      <c r="F314" s="695">
        <f t="shared" si="288"/>
        <v>0</v>
      </c>
      <c r="G314" s="695">
        <f t="shared" si="287"/>
        <v>0</v>
      </c>
      <c r="H314" s="696">
        <f t="shared" si="287"/>
        <v>0</v>
      </c>
      <c r="I314" s="681"/>
      <c r="J314" s="1501"/>
      <c r="K314" s="682"/>
      <c r="L314" s="682"/>
      <c r="M314" s="683"/>
      <c r="N314" s="697"/>
      <c r="O314" s="698"/>
      <c r="P314" s="698"/>
      <c r="Q314" s="698"/>
      <c r="R314" s="699"/>
      <c r="S314" s="697"/>
      <c r="T314" s="698"/>
      <c r="U314" s="698"/>
      <c r="V314" s="698"/>
      <c r="W314" s="699"/>
      <c r="X314" s="697"/>
      <c r="Y314" s="698"/>
      <c r="Z314" s="698"/>
      <c r="AA314" s="698"/>
      <c r="AB314" s="699"/>
      <c r="AC314" s="697"/>
      <c r="AD314" s="698"/>
      <c r="AE314" s="698"/>
      <c r="AF314" s="698"/>
      <c r="AG314" s="699"/>
      <c r="AH314" s="697"/>
      <c r="AI314" s="698"/>
      <c r="AJ314" s="698"/>
      <c r="AK314" s="698"/>
      <c r="AL314" s="699"/>
      <c r="AM314" s="697"/>
      <c r="AN314" s="698"/>
      <c r="AO314" s="698"/>
      <c r="AP314" s="698"/>
      <c r="AQ314" s="699"/>
      <c r="AR314" s="700"/>
    </row>
    <row r="315" spans="1:44" s="140" customFormat="1" ht="15.75" customHeight="1">
      <c r="A315" s="1654"/>
      <c r="B315" s="1658" t="s">
        <v>74</v>
      </c>
      <c r="C315" s="664" t="s">
        <v>43</v>
      </c>
      <c r="D315" s="690">
        <f t="shared" si="286"/>
        <v>23.7</v>
      </c>
      <c r="E315" s="691">
        <f t="shared" si="286"/>
        <v>23.7</v>
      </c>
      <c r="F315" s="691">
        <f t="shared" si="288"/>
        <v>364.87</v>
      </c>
      <c r="G315" s="691">
        <f t="shared" si="287"/>
        <v>321.69</v>
      </c>
      <c r="H315" s="692">
        <f t="shared" si="287"/>
        <v>43.18</v>
      </c>
      <c r="I315" s="671"/>
      <c r="J315" s="672"/>
      <c r="K315" s="672"/>
      <c r="L315" s="672"/>
      <c r="M315" s="673"/>
      <c r="N315" s="671">
        <v>23.7</v>
      </c>
      <c r="O315" s="672">
        <v>23.7</v>
      </c>
      <c r="P315" s="672">
        <v>364.87</v>
      </c>
      <c r="Q315" s="672">
        <v>321.69</v>
      </c>
      <c r="R315" s="673">
        <v>43.18</v>
      </c>
      <c r="S315" s="671"/>
      <c r="T315" s="672"/>
      <c r="U315" s="672"/>
      <c r="V315" s="672"/>
      <c r="W315" s="673"/>
      <c r="X315" s="671"/>
      <c r="Y315" s="672"/>
      <c r="Z315" s="672"/>
      <c r="AA315" s="672"/>
      <c r="AB315" s="673"/>
      <c r="AC315" s="671"/>
      <c r="AD315" s="672"/>
      <c r="AE315" s="672"/>
      <c r="AF315" s="672"/>
      <c r="AG315" s="673"/>
      <c r="AH315" s="671"/>
      <c r="AI315" s="672"/>
      <c r="AJ315" s="672"/>
      <c r="AK315" s="672"/>
      <c r="AL315" s="673"/>
      <c r="AM315" s="671"/>
      <c r="AN315" s="672"/>
      <c r="AO315" s="672"/>
      <c r="AP315" s="672"/>
      <c r="AQ315" s="673"/>
      <c r="AR315" s="693"/>
    </row>
    <row r="316" spans="1:44" s="140" customFormat="1" ht="15.75" customHeight="1">
      <c r="A316" s="1654"/>
      <c r="B316" s="1657"/>
      <c r="C316" s="657" t="s">
        <v>44</v>
      </c>
      <c r="D316" s="694">
        <f t="shared" si="286"/>
        <v>23.7</v>
      </c>
      <c r="E316" s="695">
        <f t="shared" si="286"/>
        <v>23.7</v>
      </c>
      <c r="F316" s="695">
        <f t="shared" si="288"/>
        <v>364.87</v>
      </c>
      <c r="G316" s="695">
        <f t="shared" si="287"/>
        <v>321.69</v>
      </c>
      <c r="H316" s="696">
        <f t="shared" si="287"/>
        <v>43.18</v>
      </c>
      <c r="I316" s="681"/>
      <c r="J316" s="1501"/>
      <c r="K316" s="682"/>
      <c r="L316" s="682"/>
      <c r="M316" s="683"/>
      <c r="N316" s="697">
        <v>23.7</v>
      </c>
      <c r="O316" s="698">
        <v>23.7</v>
      </c>
      <c r="P316" s="698">
        <v>364.87</v>
      </c>
      <c r="Q316" s="698">
        <v>321.69</v>
      </c>
      <c r="R316" s="699">
        <v>43.18</v>
      </c>
      <c r="S316" s="697"/>
      <c r="T316" s="698"/>
      <c r="U316" s="698"/>
      <c r="V316" s="698"/>
      <c r="W316" s="699"/>
      <c r="X316" s="697"/>
      <c r="Y316" s="698"/>
      <c r="Z316" s="698"/>
      <c r="AA316" s="698"/>
      <c r="AB316" s="699"/>
      <c r="AC316" s="697"/>
      <c r="AD316" s="698"/>
      <c r="AE316" s="698"/>
      <c r="AF316" s="698"/>
      <c r="AG316" s="699"/>
      <c r="AH316" s="697"/>
      <c r="AI316" s="698"/>
      <c r="AJ316" s="698"/>
      <c r="AK316" s="698"/>
      <c r="AL316" s="699"/>
      <c r="AM316" s="697"/>
      <c r="AN316" s="698"/>
      <c r="AO316" s="698"/>
      <c r="AP316" s="698"/>
      <c r="AQ316" s="699"/>
      <c r="AR316" s="700"/>
    </row>
    <row r="317" spans="1:44" s="140" customFormat="1" ht="15.75" customHeight="1">
      <c r="A317" s="1654"/>
      <c r="B317" s="1659" t="s">
        <v>75</v>
      </c>
      <c r="C317" s="664" t="s">
        <v>43</v>
      </c>
      <c r="D317" s="1545">
        <f t="shared" si="286"/>
        <v>0</v>
      </c>
      <c r="E317" s="666">
        <f t="shared" si="286"/>
        <v>0</v>
      </c>
      <c r="F317" s="666">
        <f t="shared" si="288"/>
        <v>0</v>
      </c>
      <c r="G317" s="666">
        <f t="shared" si="287"/>
        <v>0</v>
      </c>
      <c r="H317" s="665">
        <f t="shared" si="287"/>
        <v>0</v>
      </c>
      <c r="I317" s="667"/>
      <c r="J317" s="668"/>
      <c r="K317" s="668"/>
      <c r="L317" s="668"/>
      <c r="M317" s="669"/>
      <c r="N317" s="667"/>
      <c r="O317" s="668"/>
      <c r="P317" s="668"/>
      <c r="Q317" s="668"/>
      <c r="R317" s="669"/>
      <c r="S317" s="667"/>
      <c r="T317" s="668"/>
      <c r="U317" s="668"/>
      <c r="V317" s="668"/>
      <c r="W317" s="669"/>
      <c r="X317" s="667"/>
      <c r="Y317" s="668"/>
      <c r="Z317" s="668"/>
      <c r="AA317" s="668"/>
      <c r="AB317" s="669"/>
      <c r="AC317" s="667"/>
      <c r="AD317" s="668"/>
      <c r="AE317" s="668"/>
      <c r="AF317" s="668"/>
      <c r="AG317" s="669"/>
      <c r="AH317" s="667"/>
      <c r="AI317" s="668"/>
      <c r="AJ317" s="668"/>
      <c r="AK317" s="668"/>
      <c r="AL317" s="669"/>
      <c r="AM317" s="667"/>
      <c r="AN317" s="668"/>
      <c r="AO317" s="668"/>
      <c r="AP317" s="668"/>
      <c r="AQ317" s="669"/>
      <c r="AR317" s="674"/>
    </row>
    <row r="318" spans="1:44" s="140" customFormat="1" ht="15.75" customHeight="1" thickBot="1">
      <c r="A318" s="1655"/>
      <c r="B318" s="1660"/>
      <c r="C318" s="677" t="s">
        <v>44</v>
      </c>
      <c r="D318" s="1546">
        <f t="shared" si="286"/>
        <v>0</v>
      </c>
      <c r="E318" s="1547">
        <f t="shared" si="286"/>
        <v>0</v>
      </c>
      <c r="F318" s="666">
        <f t="shared" si="288"/>
        <v>0</v>
      </c>
      <c r="G318" s="666">
        <f t="shared" si="287"/>
        <v>0</v>
      </c>
      <c r="H318" s="665">
        <f t="shared" si="287"/>
        <v>0</v>
      </c>
      <c r="I318" s="667"/>
      <c r="J318" s="668"/>
      <c r="K318" s="668"/>
      <c r="L318" s="668"/>
      <c r="M318" s="669"/>
      <c r="N318" s="678"/>
      <c r="O318" s="679"/>
      <c r="P318" s="679"/>
      <c r="Q318" s="679"/>
      <c r="R318" s="680"/>
      <c r="S318" s="678"/>
      <c r="T318" s="679"/>
      <c r="U318" s="679"/>
      <c r="V318" s="679"/>
      <c r="W318" s="680"/>
      <c r="X318" s="675"/>
      <c r="Y318" s="670"/>
      <c r="Z318" s="670"/>
      <c r="AA318" s="670"/>
      <c r="AB318" s="676"/>
      <c r="AC318" s="675"/>
      <c r="AD318" s="670"/>
      <c r="AE318" s="670"/>
      <c r="AF318" s="670"/>
      <c r="AG318" s="676"/>
      <c r="AH318" s="675"/>
      <c r="AI318" s="670"/>
      <c r="AJ318" s="670"/>
      <c r="AK318" s="670"/>
      <c r="AL318" s="676"/>
      <c r="AM318" s="681"/>
      <c r="AN318" s="1501"/>
      <c r="AO318" s="682"/>
      <c r="AP318" s="682"/>
      <c r="AQ318" s="683"/>
      <c r="AR318" s="684"/>
    </row>
    <row r="319" spans="1:44" ht="17.25">
      <c r="A319" s="1650" t="s">
        <v>53</v>
      </c>
      <c r="B319" s="1645" t="s">
        <v>69</v>
      </c>
      <c r="C319" s="183" t="s">
        <v>43</v>
      </c>
      <c r="D319" s="234">
        <f>SUM(I319,N319,S319,X319,AC319,AH319,AM319)</f>
        <v>85</v>
      </c>
      <c r="E319" s="323">
        <f>SUM(J319,O319,T319,Y319,AD319,AI319,AN319)</f>
        <v>76</v>
      </c>
      <c r="F319" s="323">
        <f>G319+H319</f>
        <v>9009</v>
      </c>
      <c r="G319" s="323">
        <f t="shared" ref="G319:H320" si="289">SUM(L319,Q319,V319,AA319,AF319,AK319,AP319)</f>
        <v>5315</v>
      </c>
      <c r="H319" s="235">
        <f t="shared" si="289"/>
        <v>3694</v>
      </c>
      <c r="I319" s="236">
        <f>SUM(I321,I323,I325,I327,I329,I331)</f>
        <v>36</v>
      </c>
      <c r="J319" s="237">
        <f>SUM(J321,J323,J325,J327,J329,J331)</f>
        <v>31</v>
      </c>
      <c r="K319" s="237">
        <f>L319+M319</f>
        <v>4439</v>
      </c>
      <c r="L319" s="237">
        <f t="shared" ref="L319:M320" si="290">SUM(L321,L323,L325,L327,L329,L331)</f>
        <v>3049</v>
      </c>
      <c r="M319" s="239">
        <f t="shared" si="290"/>
        <v>1390</v>
      </c>
      <c r="N319" s="236">
        <f>SUM(N321,N323,N325,N327,N329,N331)</f>
        <v>0</v>
      </c>
      <c r="O319" s="237">
        <f>SUM(O321,O323,O325,O327,O329,O331)</f>
        <v>0</v>
      </c>
      <c r="P319" s="237">
        <f>Q319+R319</f>
        <v>0</v>
      </c>
      <c r="Q319" s="237">
        <f t="shared" ref="Q319:T320" si="291">SUM(Q321,Q323,Q325,Q327,Q329,Q331)</f>
        <v>0</v>
      </c>
      <c r="R319" s="238">
        <f t="shared" si="291"/>
        <v>0</v>
      </c>
      <c r="S319" s="236">
        <f>SUM(S321,S323,S325,S327,S329,S331)</f>
        <v>0</v>
      </c>
      <c r="T319" s="237">
        <f>SUM(T321,T323,T325,T327,T329,T331)</f>
        <v>0</v>
      </c>
      <c r="U319" s="237">
        <f>V319+W319</f>
        <v>0</v>
      </c>
      <c r="V319" s="237">
        <f t="shared" ref="V319:Y320" si="292">SUM(V321,V323,V325,V327,V329,V331)</f>
        <v>0</v>
      </c>
      <c r="W319" s="239">
        <f t="shared" si="292"/>
        <v>0</v>
      </c>
      <c r="X319" s="236">
        <f t="shared" si="292"/>
        <v>39</v>
      </c>
      <c r="Y319" s="237">
        <f t="shared" si="292"/>
        <v>35</v>
      </c>
      <c r="Z319" s="237">
        <f>AA319+AB319</f>
        <v>4176</v>
      </c>
      <c r="AA319" s="237">
        <f t="shared" ref="AA319:AD320" si="293">SUM(AA321,AA323,AA325,AA327,AA329,AA331)</f>
        <v>2086</v>
      </c>
      <c r="AB319" s="238">
        <f t="shared" si="293"/>
        <v>2090</v>
      </c>
      <c r="AC319" s="236">
        <f t="shared" si="293"/>
        <v>0</v>
      </c>
      <c r="AD319" s="237">
        <f t="shared" si="293"/>
        <v>0</v>
      </c>
      <c r="AE319" s="237">
        <f>AF319+AG319</f>
        <v>30</v>
      </c>
      <c r="AF319" s="237">
        <f t="shared" ref="AF319:AI320" si="294">SUM(AF321,AF323,AF325,AF327,AF329,AF331)</f>
        <v>21</v>
      </c>
      <c r="AG319" s="239">
        <f t="shared" si="294"/>
        <v>9</v>
      </c>
      <c r="AH319" s="236">
        <f t="shared" si="294"/>
        <v>10</v>
      </c>
      <c r="AI319" s="237">
        <f t="shared" si="294"/>
        <v>10</v>
      </c>
      <c r="AJ319" s="237">
        <f>AK319+AL319</f>
        <v>364</v>
      </c>
      <c r="AK319" s="237">
        <f t="shared" ref="AK319:AN320" si="295">SUM(AK321,AK323,AK325,AK327,AK329,AK331)</f>
        <v>159</v>
      </c>
      <c r="AL319" s="238">
        <f t="shared" si="295"/>
        <v>205</v>
      </c>
      <c r="AM319" s="236">
        <f t="shared" si="295"/>
        <v>0</v>
      </c>
      <c r="AN319" s="237">
        <f t="shared" si="295"/>
        <v>0</v>
      </c>
      <c r="AO319" s="237">
        <f>AP319+AQ319</f>
        <v>0</v>
      </c>
      <c r="AP319" s="237">
        <f t="shared" ref="AP319:AR320" si="296">SUM(AP321,AP323,AP325,AP327,AP329,AP331)</f>
        <v>0</v>
      </c>
      <c r="AQ319" s="239">
        <f t="shared" si="296"/>
        <v>0</v>
      </c>
      <c r="AR319" s="368">
        <f t="shared" si="296"/>
        <v>0</v>
      </c>
    </row>
    <row r="320" spans="1:44" ht="17.25">
      <c r="A320" s="1651"/>
      <c r="B320" s="1646"/>
      <c r="C320" s="40" t="s">
        <v>44</v>
      </c>
      <c r="D320" s="240">
        <f>SUM(I320,N320,S320,X320,AC320,AH320,AM320)</f>
        <v>85</v>
      </c>
      <c r="E320" s="216">
        <f>SUM(J320,O320,T320,Y320,AD320,AI320,AN320)</f>
        <v>76</v>
      </c>
      <c r="F320" s="216">
        <f>G320+H320</f>
        <v>7240</v>
      </c>
      <c r="G320" s="216">
        <f t="shared" si="289"/>
        <v>4540</v>
      </c>
      <c r="H320" s="241">
        <f t="shared" si="289"/>
        <v>2700</v>
      </c>
      <c r="I320" s="212">
        <f>SUM(I322,I324,I326,I328,I330,I332)</f>
        <v>36</v>
      </c>
      <c r="J320" s="211">
        <f>SUM(J322,J324,J326,J328,J330,J332)</f>
        <v>31</v>
      </c>
      <c r="K320" s="211">
        <f>L320+M320</f>
        <v>3627</v>
      </c>
      <c r="L320" s="211">
        <f t="shared" si="290"/>
        <v>2662</v>
      </c>
      <c r="M320" s="213">
        <f t="shared" si="290"/>
        <v>965</v>
      </c>
      <c r="N320" s="212">
        <f>SUM(N322,N324,N326,N328,N330,N332)</f>
        <v>0</v>
      </c>
      <c r="O320" s="211">
        <f>SUM(O322,O324,O326,O328,O330,O332)</f>
        <v>0</v>
      </c>
      <c r="P320" s="211">
        <f>Q320+R320</f>
        <v>0</v>
      </c>
      <c r="Q320" s="211">
        <f t="shared" si="291"/>
        <v>0</v>
      </c>
      <c r="R320" s="217">
        <f t="shared" si="291"/>
        <v>0</v>
      </c>
      <c r="S320" s="212">
        <f t="shared" si="291"/>
        <v>0</v>
      </c>
      <c r="T320" s="211">
        <f t="shared" si="291"/>
        <v>0</v>
      </c>
      <c r="U320" s="211">
        <f>V320+W320</f>
        <v>0</v>
      </c>
      <c r="V320" s="211">
        <f t="shared" si="292"/>
        <v>0</v>
      </c>
      <c r="W320" s="213">
        <f t="shared" si="292"/>
        <v>0</v>
      </c>
      <c r="X320" s="212">
        <f t="shared" si="292"/>
        <v>39</v>
      </c>
      <c r="Y320" s="211">
        <f t="shared" si="292"/>
        <v>35</v>
      </c>
      <c r="Z320" s="211">
        <f>AA320+AB320</f>
        <v>3286</v>
      </c>
      <c r="AA320" s="211">
        <f t="shared" si="293"/>
        <v>1721</v>
      </c>
      <c r="AB320" s="217">
        <f t="shared" si="293"/>
        <v>1565</v>
      </c>
      <c r="AC320" s="212">
        <f t="shared" si="293"/>
        <v>0</v>
      </c>
      <c r="AD320" s="211">
        <f t="shared" si="293"/>
        <v>0</v>
      </c>
      <c r="AE320" s="211">
        <f>AF320+AG320</f>
        <v>24</v>
      </c>
      <c r="AF320" s="211">
        <f t="shared" si="294"/>
        <v>18</v>
      </c>
      <c r="AG320" s="213">
        <f t="shared" si="294"/>
        <v>6</v>
      </c>
      <c r="AH320" s="212">
        <f t="shared" si="294"/>
        <v>10</v>
      </c>
      <c r="AI320" s="211">
        <f t="shared" si="294"/>
        <v>10</v>
      </c>
      <c r="AJ320" s="211">
        <f>AK320+AL320</f>
        <v>303</v>
      </c>
      <c r="AK320" s="211">
        <f t="shared" si="295"/>
        <v>139</v>
      </c>
      <c r="AL320" s="217">
        <f t="shared" si="295"/>
        <v>164</v>
      </c>
      <c r="AM320" s="212">
        <f t="shared" si="295"/>
        <v>0</v>
      </c>
      <c r="AN320" s="211">
        <f t="shared" si="295"/>
        <v>0</v>
      </c>
      <c r="AO320" s="211">
        <f>AP320+AQ320</f>
        <v>0</v>
      </c>
      <c r="AP320" s="211">
        <f t="shared" si="296"/>
        <v>0</v>
      </c>
      <c r="AQ320" s="213">
        <f t="shared" si="296"/>
        <v>0</v>
      </c>
      <c r="AR320" s="369">
        <f t="shared" si="296"/>
        <v>0</v>
      </c>
    </row>
    <row r="321" spans="1:44" ht="15.75" customHeight="1">
      <c r="A321" s="1651"/>
      <c r="B321" s="1647" t="s">
        <v>70</v>
      </c>
      <c r="C321" s="54" t="s">
        <v>43</v>
      </c>
      <c r="D321" s="242">
        <f t="shared" ref="D321:E332" si="297">SUM(I321,N321,S321,X321,AC321,AH321,AM321)</f>
        <v>85</v>
      </c>
      <c r="E321" s="259">
        <f t="shared" si="297"/>
        <v>76</v>
      </c>
      <c r="F321" s="259">
        <f>G321+H321</f>
        <v>9009</v>
      </c>
      <c r="G321" s="259">
        <f t="shared" ref="G321:H332" si="298">SUM(L321+Q321+V321+AA321+AF321+AK321+AP321)</f>
        <v>5315</v>
      </c>
      <c r="H321" s="258">
        <f t="shared" si="298"/>
        <v>3694</v>
      </c>
      <c r="I321" s="372">
        <v>36</v>
      </c>
      <c r="J321" s="373">
        <v>31</v>
      </c>
      <c r="K321" s="373">
        <v>4439</v>
      </c>
      <c r="L321" s="373">
        <v>3049</v>
      </c>
      <c r="M321" s="374">
        <v>1390</v>
      </c>
      <c r="N321" s="372"/>
      <c r="O321" s="373"/>
      <c r="P321" s="373"/>
      <c r="Q321" s="373"/>
      <c r="R321" s="374"/>
      <c r="S321" s="372"/>
      <c r="T321" s="373"/>
      <c r="U321" s="373"/>
      <c r="V321" s="373"/>
      <c r="W321" s="374"/>
      <c r="X321" s="372">
        <v>39</v>
      </c>
      <c r="Y321" s="373">
        <v>35</v>
      </c>
      <c r="Z321" s="373">
        <v>4176</v>
      </c>
      <c r="AA321" s="373">
        <v>2086</v>
      </c>
      <c r="AB321" s="374">
        <v>2090</v>
      </c>
      <c r="AC321" s="372"/>
      <c r="AD321" s="373"/>
      <c r="AE321" s="373">
        <v>30</v>
      </c>
      <c r="AF321" s="373">
        <v>21</v>
      </c>
      <c r="AG321" s="374">
        <v>9</v>
      </c>
      <c r="AH321" s="372">
        <v>10</v>
      </c>
      <c r="AI321" s="373">
        <v>10</v>
      </c>
      <c r="AJ321" s="373">
        <v>364</v>
      </c>
      <c r="AK321" s="373">
        <v>159</v>
      </c>
      <c r="AL321" s="374">
        <v>205</v>
      </c>
      <c r="AM321" s="372"/>
      <c r="AN321" s="373"/>
      <c r="AO321" s="373"/>
      <c r="AP321" s="373"/>
      <c r="AQ321" s="375"/>
      <c r="AR321" s="370"/>
    </row>
    <row r="322" spans="1:44" ht="15.75" customHeight="1">
      <c r="A322" s="1651"/>
      <c r="B322" s="1646"/>
      <c r="C322" s="40" t="s">
        <v>44</v>
      </c>
      <c r="D322" s="251">
        <f t="shared" si="297"/>
        <v>85</v>
      </c>
      <c r="E322" s="268">
        <f t="shared" si="297"/>
        <v>76</v>
      </c>
      <c r="F322" s="534">
        <f t="shared" ref="F322:F332" si="299">G322+H322</f>
        <v>7240</v>
      </c>
      <c r="G322" s="534">
        <f t="shared" si="298"/>
        <v>4540</v>
      </c>
      <c r="H322" s="533">
        <f t="shared" si="298"/>
        <v>2700</v>
      </c>
      <c r="I322" s="379">
        <v>36</v>
      </c>
      <c r="J322" s="380">
        <v>31</v>
      </c>
      <c r="K322" s="380">
        <v>3627</v>
      </c>
      <c r="L322" s="380">
        <v>2662</v>
      </c>
      <c r="M322" s="381">
        <v>965</v>
      </c>
      <c r="N322" s="833"/>
      <c r="O322" s="834"/>
      <c r="P322" s="834"/>
      <c r="Q322" s="834"/>
      <c r="R322" s="835"/>
      <c r="S322" s="379"/>
      <c r="T322" s="380"/>
      <c r="U322" s="380"/>
      <c r="V322" s="380"/>
      <c r="W322" s="381"/>
      <c r="X322" s="379">
        <v>39</v>
      </c>
      <c r="Y322" s="380">
        <v>35</v>
      </c>
      <c r="Z322" s="380">
        <v>3286</v>
      </c>
      <c r="AA322" s="380">
        <v>1721</v>
      </c>
      <c r="AB322" s="381">
        <v>1565</v>
      </c>
      <c r="AC322" s="379"/>
      <c r="AD322" s="380"/>
      <c r="AE322" s="380">
        <v>24</v>
      </c>
      <c r="AF322" s="380">
        <v>18</v>
      </c>
      <c r="AG322" s="381">
        <v>6</v>
      </c>
      <c r="AH322" s="379">
        <v>10</v>
      </c>
      <c r="AI322" s="380">
        <v>10</v>
      </c>
      <c r="AJ322" s="380">
        <v>303</v>
      </c>
      <c r="AK322" s="380">
        <v>139</v>
      </c>
      <c r="AL322" s="381">
        <v>164</v>
      </c>
      <c r="AM322" s="379"/>
      <c r="AN322" s="380"/>
      <c r="AO322" s="380"/>
      <c r="AP322" s="380"/>
      <c r="AQ322" s="382"/>
      <c r="AR322" s="371"/>
    </row>
    <row r="323" spans="1:44" ht="15.75" customHeight="1">
      <c r="A323" s="1651"/>
      <c r="B323" s="1647" t="s">
        <v>71</v>
      </c>
      <c r="C323" s="54" t="s">
        <v>43</v>
      </c>
      <c r="D323" s="324">
        <f t="shared" si="297"/>
        <v>0</v>
      </c>
      <c r="E323" s="535">
        <f t="shared" si="297"/>
        <v>0</v>
      </c>
      <c r="F323" s="535">
        <f t="shared" si="299"/>
        <v>0</v>
      </c>
      <c r="G323" s="535">
        <f t="shared" si="298"/>
        <v>0</v>
      </c>
      <c r="H323" s="536">
        <f t="shared" si="298"/>
        <v>0</v>
      </c>
      <c r="I323" s="478"/>
      <c r="J323" s="479"/>
      <c r="K323" s="479"/>
      <c r="L323" s="479"/>
      <c r="M323" s="480"/>
      <c r="N323" s="478"/>
      <c r="O323" s="479"/>
      <c r="P323" s="479"/>
      <c r="Q323" s="479"/>
      <c r="R323" s="480"/>
      <c r="S323" s="839"/>
      <c r="T323" s="1522"/>
      <c r="U323" s="840"/>
      <c r="V323" s="840"/>
      <c r="W323" s="841"/>
      <c r="X323" s="478"/>
      <c r="Y323" s="479"/>
      <c r="Z323" s="479"/>
      <c r="AA323" s="479"/>
      <c r="AB323" s="480"/>
      <c r="AC323" s="478"/>
      <c r="AD323" s="479"/>
      <c r="AE323" s="479"/>
      <c r="AF323" s="479"/>
      <c r="AG323" s="480"/>
      <c r="AH323" s="478"/>
      <c r="AI323" s="479"/>
      <c r="AJ323" s="479"/>
      <c r="AK323" s="479"/>
      <c r="AL323" s="480"/>
      <c r="AM323" s="478"/>
      <c r="AN323" s="479"/>
      <c r="AO323" s="479"/>
      <c r="AP323" s="479"/>
      <c r="AQ323" s="624"/>
      <c r="AR323" s="601"/>
    </row>
    <row r="324" spans="1:44" ht="15.75" customHeight="1">
      <c r="A324" s="1651"/>
      <c r="B324" s="1646"/>
      <c r="C324" s="40" t="s">
        <v>44</v>
      </c>
      <c r="D324" s="279">
        <f t="shared" si="297"/>
        <v>0</v>
      </c>
      <c r="E324" s="513">
        <f t="shared" si="297"/>
        <v>0</v>
      </c>
      <c r="F324" s="525">
        <f t="shared" si="299"/>
        <v>0</v>
      </c>
      <c r="G324" s="525">
        <f t="shared" si="298"/>
        <v>0</v>
      </c>
      <c r="H324" s="526">
        <f t="shared" si="298"/>
        <v>0</v>
      </c>
      <c r="I324" s="515"/>
      <c r="J324" s="516"/>
      <c r="K324" s="516"/>
      <c r="L324" s="516"/>
      <c r="M324" s="517"/>
      <c r="N324" s="836"/>
      <c r="O324" s="1525"/>
      <c r="P324" s="837"/>
      <c r="Q324" s="837"/>
      <c r="R324" s="838"/>
      <c r="S324" s="515"/>
      <c r="T324" s="516"/>
      <c r="U324" s="516"/>
      <c r="V324" s="516"/>
      <c r="W324" s="517"/>
      <c r="X324" s="515"/>
      <c r="Y324" s="516"/>
      <c r="Z324" s="516"/>
      <c r="AA324" s="516"/>
      <c r="AB324" s="517"/>
      <c r="AC324" s="515"/>
      <c r="AD324" s="516"/>
      <c r="AE324" s="516"/>
      <c r="AF324" s="516"/>
      <c r="AG324" s="517"/>
      <c r="AH324" s="515"/>
      <c r="AI324" s="516"/>
      <c r="AJ324" s="516"/>
      <c r="AK324" s="516"/>
      <c r="AL324" s="517"/>
      <c r="AM324" s="515"/>
      <c r="AN324" s="516"/>
      <c r="AO324" s="516"/>
      <c r="AP324" s="516"/>
      <c r="AQ324" s="518"/>
      <c r="AR324" s="519"/>
    </row>
    <row r="325" spans="1:44" ht="15.75" customHeight="1">
      <c r="A325" s="1651"/>
      <c r="B325" s="1647" t="s">
        <v>72</v>
      </c>
      <c r="C325" s="54" t="s">
        <v>43</v>
      </c>
      <c r="D325" s="242">
        <f t="shared" si="297"/>
        <v>0</v>
      </c>
      <c r="E325" s="259">
        <f t="shared" si="297"/>
        <v>0</v>
      </c>
      <c r="F325" s="259">
        <f t="shared" si="299"/>
        <v>0</v>
      </c>
      <c r="G325" s="259">
        <f t="shared" si="298"/>
        <v>0</v>
      </c>
      <c r="H325" s="258">
        <f t="shared" si="298"/>
        <v>0</v>
      </c>
      <c r="I325" s="372"/>
      <c r="J325" s="373"/>
      <c r="K325" s="373"/>
      <c r="L325" s="373"/>
      <c r="M325" s="374"/>
      <c r="N325" s="478"/>
      <c r="O325" s="479"/>
      <c r="P325" s="479"/>
      <c r="Q325" s="479"/>
      <c r="R325" s="480"/>
      <c r="S325" s="839"/>
      <c r="T325" s="1522"/>
      <c r="U325" s="840"/>
      <c r="V325" s="840"/>
      <c r="W325" s="841"/>
      <c r="X325" s="372"/>
      <c r="Y325" s="373"/>
      <c r="Z325" s="373"/>
      <c r="AA325" s="373"/>
      <c r="AB325" s="374"/>
      <c r="AC325" s="372"/>
      <c r="AD325" s="373"/>
      <c r="AE325" s="373"/>
      <c r="AF325" s="373"/>
      <c r="AG325" s="374"/>
      <c r="AH325" s="372"/>
      <c r="AI325" s="373"/>
      <c r="AJ325" s="373"/>
      <c r="AK325" s="373"/>
      <c r="AL325" s="374"/>
      <c r="AM325" s="372"/>
      <c r="AN325" s="373"/>
      <c r="AO325" s="373"/>
      <c r="AP325" s="373"/>
      <c r="AQ325" s="375"/>
      <c r="AR325" s="370"/>
    </row>
    <row r="326" spans="1:44" ht="15.75" customHeight="1">
      <c r="A326" s="1651"/>
      <c r="B326" s="1646"/>
      <c r="C326" s="40" t="s">
        <v>44</v>
      </c>
      <c r="D326" s="251">
        <f t="shared" si="297"/>
        <v>0</v>
      </c>
      <c r="E326" s="268">
        <f t="shared" si="297"/>
        <v>0</v>
      </c>
      <c r="F326" s="534">
        <f t="shared" si="299"/>
        <v>0</v>
      </c>
      <c r="G326" s="534">
        <f t="shared" si="298"/>
        <v>0</v>
      </c>
      <c r="H326" s="533">
        <f t="shared" si="298"/>
        <v>0</v>
      </c>
      <c r="I326" s="379"/>
      <c r="J326" s="380"/>
      <c r="K326" s="380"/>
      <c r="L326" s="380"/>
      <c r="M326" s="381"/>
      <c r="N326" s="836"/>
      <c r="O326" s="1525"/>
      <c r="P326" s="837"/>
      <c r="Q326" s="837"/>
      <c r="R326" s="838"/>
      <c r="S326" s="515"/>
      <c r="T326" s="516"/>
      <c r="U326" s="516"/>
      <c r="V326" s="516"/>
      <c r="W326" s="517"/>
      <c r="X326" s="379"/>
      <c r="Y326" s="380"/>
      <c r="Z326" s="380"/>
      <c r="AA326" s="380"/>
      <c r="AB326" s="381"/>
      <c r="AC326" s="379"/>
      <c r="AD326" s="380"/>
      <c r="AE326" s="380"/>
      <c r="AF326" s="380"/>
      <c r="AG326" s="381"/>
      <c r="AH326" s="379"/>
      <c r="AI326" s="380"/>
      <c r="AJ326" s="380"/>
      <c r="AK326" s="380"/>
      <c r="AL326" s="381"/>
      <c r="AM326" s="379"/>
      <c r="AN326" s="380"/>
      <c r="AO326" s="380"/>
      <c r="AP326" s="380"/>
      <c r="AQ326" s="382"/>
      <c r="AR326" s="371"/>
    </row>
    <row r="327" spans="1:44" ht="15.75" customHeight="1">
      <c r="A327" s="1651"/>
      <c r="B327" s="1647" t="s">
        <v>73</v>
      </c>
      <c r="C327" s="54" t="s">
        <v>43</v>
      </c>
      <c r="D327" s="324">
        <f t="shared" si="297"/>
        <v>0</v>
      </c>
      <c r="E327" s="535">
        <f t="shared" si="297"/>
        <v>0</v>
      </c>
      <c r="F327" s="535">
        <f t="shared" si="299"/>
        <v>0</v>
      </c>
      <c r="G327" s="535">
        <f t="shared" si="298"/>
        <v>0</v>
      </c>
      <c r="H327" s="536">
        <f t="shared" si="298"/>
        <v>0</v>
      </c>
      <c r="I327" s="478"/>
      <c r="J327" s="479"/>
      <c r="K327" s="479"/>
      <c r="L327" s="479"/>
      <c r="M327" s="480"/>
      <c r="N327" s="372"/>
      <c r="O327" s="373"/>
      <c r="P327" s="373"/>
      <c r="Q327" s="373"/>
      <c r="R327" s="374"/>
      <c r="S327" s="833"/>
      <c r="T327" s="834"/>
      <c r="U327" s="834"/>
      <c r="V327" s="834"/>
      <c r="W327" s="835"/>
      <c r="X327" s="478"/>
      <c r="Y327" s="479"/>
      <c r="Z327" s="479"/>
      <c r="AA327" s="479"/>
      <c r="AB327" s="480"/>
      <c r="AC327" s="478"/>
      <c r="AD327" s="479"/>
      <c r="AE327" s="479"/>
      <c r="AF327" s="479"/>
      <c r="AG327" s="480"/>
      <c r="AH327" s="478"/>
      <c r="AI327" s="479"/>
      <c r="AJ327" s="479"/>
      <c r="AK327" s="479"/>
      <c r="AL327" s="480"/>
      <c r="AM327" s="478"/>
      <c r="AN327" s="479"/>
      <c r="AO327" s="479"/>
      <c r="AP327" s="479"/>
      <c r="AQ327" s="624"/>
      <c r="AR327" s="601"/>
    </row>
    <row r="328" spans="1:44" ht="15.75" customHeight="1">
      <c r="A328" s="1651"/>
      <c r="B328" s="1646"/>
      <c r="C328" s="40" t="s">
        <v>44</v>
      </c>
      <c r="D328" s="279">
        <f t="shared" si="297"/>
        <v>0</v>
      </c>
      <c r="E328" s="513">
        <f t="shared" si="297"/>
        <v>0</v>
      </c>
      <c r="F328" s="525">
        <f t="shared" si="299"/>
        <v>0</v>
      </c>
      <c r="G328" s="525">
        <f t="shared" si="298"/>
        <v>0</v>
      </c>
      <c r="H328" s="526">
        <f t="shared" si="298"/>
        <v>0</v>
      </c>
      <c r="I328" s="515"/>
      <c r="J328" s="516"/>
      <c r="K328" s="516"/>
      <c r="L328" s="516"/>
      <c r="M328" s="517"/>
      <c r="N328" s="833"/>
      <c r="O328" s="834"/>
      <c r="P328" s="834"/>
      <c r="Q328" s="834"/>
      <c r="R328" s="835"/>
      <c r="S328" s="379"/>
      <c r="T328" s="380"/>
      <c r="U328" s="380"/>
      <c r="V328" s="380"/>
      <c r="W328" s="381"/>
      <c r="X328" s="515"/>
      <c r="Y328" s="516"/>
      <c r="Z328" s="516"/>
      <c r="AA328" s="516"/>
      <c r="AB328" s="517"/>
      <c r="AC328" s="515"/>
      <c r="AD328" s="516"/>
      <c r="AE328" s="516"/>
      <c r="AF328" s="516"/>
      <c r="AG328" s="517"/>
      <c r="AH328" s="515"/>
      <c r="AI328" s="516"/>
      <c r="AJ328" s="516"/>
      <c r="AK328" s="516"/>
      <c r="AL328" s="517"/>
      <c r="AM328" s="515"/>
      <c r="AN328" s="516"/>
      <c r="AO328" s="516"/>
      <c r="AP328" s="516"/>
      <c r="AQ328" s="518"/>
      <c r="AR328" s="519"/>
    </row>
    <row r="329" spans="1:44" ht="15.75" customHeight="1">
      <c r="A329" s="1651"/>
      <c r="B329" s="1647" t="s">
        <v>74</v>
      </c>
      <c r="C329" s="54" t="s">
        <v>43</v>
      </c>
      <c r="D329" s="324">
        <f t="shared" si="297"/>
        <v>0</v>
      </c>
      <c r="E329" s="535">
        <f t="shared" si="297"/>
        <v>0</v>
      </c>
      <c r="F329" s="535">
        <f t="shared" si="299"/>
        <v>0</v>
      </c>
      <c r="G329" s="535">
        <f t="shared" si="298"/>
        <v>0</v>
      </c>
      <c r="H329" s="536">
        <f t="shared" si="298"/>
        <v>0</v>
      </c>
      <c r="I329" s="478"/>
      <c r="J329" s="479"/>
      <c r="K329" s="479"/>
      <c r="L329" s="479"/>
      <c r="M329" s="480"/>
      <c r="N329" s="478"/>
      <c r="O329" s="479"/>
      <c r="P329" s="479"/>
      <c r="Q329" s="479"/>
      <c r="R329" s="480"/>
      <c r="S329" s="478"/>
      <c r="T329" s="479"/>
      <c r="U329" s="479"/>
      <c r="V329" s="479"/>
      <c r="W329" s="480"/>
      <c r="X329" s="478"/>
      <c r="Y329" s="479"/>
      <c r="Z329" s="479"/>
      <c r="AA329" s="479"/>
      <c r="AB329" s="480"/>
      <c r="AC329" s="478"/>
      <c r="AD329" s="479"/>
      <c r="AE329" s="479"/>
      <c r="AF329" s="479"/>
      <c r="AG329" s="480"/>
      <c r="AH329" s="478"/>
      <c r="AI329" s="479"/>
      <c r="AJ329" s="479"/>
      <c r="AK329" s="479"/>
      <c r="AL329" s="480"/>
      <c r="AM329" s="478"/>
      <c r="AN329" s="479"/>
      <c r="AO329" s="479"/>
      <c r="AP329" s="479"/>
      <c r="AQ329" s="624"/>
      <c r="AR329" s="601"/>
    </row>
    <row r="330" spans="1:44" ht="15.75" customHeight="1">
      <c r="A330" s="1651"/>
      <c r="B330" s="1646"/>
      <c r="C330" s="40" t="s">
        <v>44</v>
      </c>
      <c r="D330" s="279">
        <f t="shared" si="297"/>
        <v>0</v>
      </c>
      <c r="E330" s="513">
        <f t="shared" si="297"/>
        <v>0</v>
      </c>
      <c r="F330" s="513">
        <f t="shared" si="299"/>
        <v>0</v>
      </c>
      <c r="G330" s="513">
        <f t="shared" si="298"/>
        <v>0</v>
      </c>
      <c r="H330" s="514">
        <f t="shared" si="298"/>
        <v>0</v>
      </c>
      <c r="I330" s="515"/>
      <c r="J330" s="516"/>
      <c r="K330" s="516"/>
      <c r="L330" s="516"/>
      <c r="M330" s="517"/>
      <c r="N330" s="836"/>
      <c r="O330" s="1525"/>
      <c r="P330" s="837"/>
      <c r="Q330" s="837"/>
      <c r="R330" s="838"/>
      <c r="S330" s="515"/>
      <c r="T330" s="516"/>
      <c r="U330" s="516"/>
      <c r="V330" s="516"/>
      <c r="W330" s="517"/>
      <c r="X330" s="515"/>
      <c r="Y330" s="516"/>
      <c r="Z330" s="516"/>
      <c r="AA330" s="516"/>
      <c r="AB330" s="517"/>
      <c r="AC330" s="515"/>
      <c r="AD330" s="516"/>
      <c r="AE330" s="516"/>
      <c r="AF330" s="516"/>
      <c r="AG330" s="517"/>
      <c r="AH330" s="515"/>
      <c r="AI330" s="516"/>
      <c r="AJ330" s="516"/>
      <c r="AK330" s="516"/>
      <c r="AL330" s="517"/>
      <c r="AM330" s="515"/>
      <c r="AN330" s="516"/>
      <c r="AO330" s="516"/>
      <c r="AP330" s="516"/>
      <c r="AQ330" s="518"/>
      <c r="AR330" s="519"/>
    </row>
    <row r="331" spans="1:44" ht="15.75" customHeight="1">
      <c r="A331" s="1651"/>
      <c r="B331" s="1648" t="s">
        <v>75</v>
      </c>
      <c r="C331" s="54" t="s">
        <v>43</v>
      </c>
      <c r="D331" s="242">
        <f t="shared" si="297"/>
        <v>0</v>
      </c>
      <c r="E331" s="259">
        <f t="shared" si="297"/>
        <v>0</v>
      </c>
      <c r="F331" s="259">
        <f t="shared" si="299"/>
        <v>0</v>
      </c>
      <c r="G331" s="259">
        <f t="shared" si="298"/>
        <v>0</v>
      </c>
      <c r="H331" s="258">
        <f t="shared" si="298"/>
        <v>0</v>
      </c>
      <c r="I331" s="372"/>
      <c r="J331" s="373"/>
      <c r="K331" s="373"/>
      <c r="L331" s="373"/>
      <c r="M331" s="374"/>
      <c r="N331" s="372"/>
      <c r="O331" s="373"/>
      <c r="P331" s="373"/>
      <c r="Q331" s="373"/>
      <c r="R331" s="374"/>
      <c r="S331" s="372"/>
      <c r="T331" s="373"/>
      <c r="U331" s="373"/>
      <c r="V331" s="373"/>
      <c r="W331" s="374"/>
      <c r="X331" s="372"/>
      <c r="Y331" s="373"/>
      <c r="Z331" s="373"/>
      <c r="AA331" s="373"/>
      <c r="AB331" s="374"/>
      <c r="AC331" s="372"/>
      <c r="AD331" s="373"/>
      <c r="AE331" s="373"/>
      <c r="AF331" s="373"/>
      <c r="AG331" s="374"/>
      <c r="AH331" s="372"/>
      <c r="AI331" s="373"/>
      <c r="AJ331" s="373"/>
      <c r="AK331" s="373"/>
      <c r="AL331" s="374"/>
      <c r="AM331" s="372"/>
      <c r="AN331" s="373"/>
      <c r="AO331" s="373"/>
      <c r="AP331" s="373"/>
      <c r="AQ331" s="375"/>
      <c r="AR331" s="370"/>
    </row>
    <row r="332" spans="1:44" ht="15.75" customHeight="1" thickBot="1">
      <c r="A332" s="1652"/>
      <c r="B332" s="1649"/>
      <c r="C332" s="45" t="s">
        <v>44</v>
      </c>
      <c r="D332" s="251">
        <f t="shared" si="297"/>
        <v>0</v>
      </c>
      <c r="E332" s="268">
        <f t="shared" si="297"/>
        <v>0</v>
      </c>
      <c r="F332" s="259">
        <f t="shared" si="299"/>
        <v>0</v>
      </c>
      <c r="G332" s="259">
        <f t="shared" si="298"/>
        <v>0</v>
      </c>
      <c r="H332" s="258">
        <f t="shared" si="298"/>
        <v>0</v>
      </c>
      <c r="I332" s="745"/>
      <c r="J332" s="746"/>
      <c r="K332" s="746"/>
      <c r="L332" s="746"/>
      <c r="M332" s="747"/>
      <c r="N332" s="372"/>
      <c r="O332" s="373"/>
      <c r="P332" s="373"/>
      <c r="Q332" s="373"/>
      <c r="R332" s="374"/>
      <c r="S332" s="379"/>
      <c r="T332" s="380"/>
      <c r="U332" s="380"/>
      <c r="V332" s="380"/>
      <c r="W332" s="381"/>
      <c r="X332" s="379"/>
      <c r="Y332" s="380"/>
      <c r="Z332" s="380"/>
      <c r="AA332" s="380"/>
      <c r="AB332" s="381"/>
      <c r="AC332" s="745"/>
      <c r="AD332" s="746"/>
      <c r="AE332" s="746"/>
      <c r="AF332" s="746"/>
      <c r="AG332" s="747"/>
      <c r="AH332" s="379"/>
      <c r="AI332" s="380"/>
      <c r="AJ332" s="380"/>
      <c r="AK332" s="380"/>
      <c r="AL332" s="381"/>
      <c r="AM332" s="379"/>
      <c r="AN332" s="380"/>
      <c r="AO332" s="380"/>
      <c r="AP332" s="380"/>
      <c r="AQ332" s="382"/>
      <c r="AR332" s="371"/>
    </row>
    <row r="333" spans="1:44" ht="17.25">
      <c r="A333" s="1642" t="s">
        <v>164</v>
      </c>
      <c r="B333" s="1645" t="s">
        <v>69</v>
      </c>
      <c r="C333" s="183" t="s">
        <v>43</v>
      </c>
      <c r="D333" s="234">
        <f t="shared" ref="D333:E336" si="300">SUM(I333,N333,S333,X333,AC333,AH333,AM333)</f>
        <v>270</v>
      </c>
      <c r="E333" s="323">
        <f t="shared" si="300"/>
        <v>270</v>
      </c>
      <c r="F333" s="323">
        <f>G333+H333</f>
        <v>82</v>
      </c>
      <c r="G333" s="323">
        <f t="shared" ref="G333:H334" si="301">SUM(L333,Q333,V333,AA333,AF333,AK333,AP333)</f>
        <v>82</v>
      </c>
      <c r="H333" s="235">
        <f t="shared" si="301"/>
        <v>0</v>
      </c>
      <c r="I333" s="236">
        <f>SUM(I335,I337,I339,I341,I343,I345)</f>
        <v>0</v>
      </c>
      <c r="J333" s="237">
        <f>SUM(J335,J337,J339,J341,J343,J345)</f>
        <v>0</v>
      </c>
      <c r="K333" s="237">
        <f>L333+M333</f>
        <v>0</v>
      </c>
      <c r="L333" s="237">
        <f t="shared" ref="L333:M334" si="302">SUM(L335,L337,L339,L341,L343,L345)</f>
        <v>0</v>
      </c>
      <c r="M333" s="239">
        <f t="shared" si="302"/>
        <v>0</v>
      </c>
      <c r="N333" s="236">
        <f>SUM(N335,N337,N339,N341,N343,N345)</f>
        <v>0</v>
      </c>
      <c r="O333" s="237">
        <f>SUM(O335,O337,O339,O341,O343,O345)</f>
        <v>0</v>
      </c>
      <c r="P333" s="237">
        <f>Q333+R333</f>
        <v>0</v>
      </c>
      <c r="Q333" s="237">
        <f t="shared" ref="Q333:T334" si="303">SUM(Q335,Q337,Q339,Q341,Q343,Q345)</f>
        <v>0</v>
      </c>
      <c r="R333" s="238">
        <f t="shared" si="303"/>
        <v>0</v>
      </c>
      <c r="S333" s="236">
        <f>SUM(S335,S337,S339,S341,S343,S345)</f>
        <v>0</v>
      </c>
      <c r="T333" s="237">
        <f>SUM(T335,T337,T339,T341,T343,T345)</f>
        <v>0</v>
      </c>
      <c r="U333" s="237">
        <f>V333+W333</f>
        <v>0</v>
      </c>
      <c r="V333" s="237">
        <f t="shared" ref="V333:Y334" si="304">SUM(V335,V337,V339,V341,V343,V345)</f>
        <v>0</v>
      </c>
      <c r="W333" s="239">
        <f t="shared" si="304"/>
        <v>0</v>
      </c>
      <c r="X333" s="236">
        <f t="shared" si="304"/>
        <v>0</v>
      </c>
      <c r="Y333" s="237">
        <f t="shared" si="304"/>
        <v>0</v>
      </c>
      <c r="Z333" s="237">
        <f>AA333+AB333</f>
        <v>0</v>
      </c>
      <c r="AA333" s="237">
        <f t="shared" ref="AA333:AD334" si="305">SUM(AA335,AA337,AA339,AA341,AA343,AA345)</f>
        <v>0</v>
      </c>
      <c r="AB333" s="238">
        <f t="shared" si="305"/>
        <v>0</v>
      </c>
      <c r="AC333" s="236">
        <f t="shared" si="305"/>
        <v>270</v>
      </c>
      <c r="AD333" s="237">
        <f t="shared" si="305"/>
        <v>270</v>
      </c>
      <c r="AE333" s="237">
        <f>AF333+AG333</f>
        <v>82</v>
      </c>
      <c r="AF333" s="237">
        <f t="shared" ref="AF333:AI334" si="306">SUM(AF335,AF337,AF339,AF341,AF343,AF345)</f>
        <v>82</v>
      </c>
      <c r="AG333" s="239">
        <f t="shared" si="306"/>
        <v>0</v>
      </c>
      <c r="AH333" s="236">
        <f t="shared" si="306"/>
        <v>0</v>
      </c>
      <c r="AI333" s="237">
        <f t="shared" si="306"/>
        <v>0</v>
      </c>
      <c r="AJ333" s="237">
        <f>AK333+AL333</f>
        <v>0</v>
      </c>
      <c r="AK333" s="237">
        <f t="shared" ref="AK333:AN334" si="307">SUM(AK335,AK337,AK339,AK341,AK343,AK345)</f>
        <v>0</v>
      </c>
      <c r="AL333" s="238">
        <f t="shared" si="307"/>
        <v>0</v>
      </c>
      <c r="AM333" s="236">
        <f t="shared" si="307"/>
        <v>0</v>
      </c>
      <c r="AN333" s="237">
        <f t="shared" si="307"/>
        <v>0</v>
      </c>
      <c r="AO333" s="237">
        <f>AP333+AQ333</f>
        <v>0</v>
      </c>
      <c r="AP333" s="237">
        <f t="shared" ref="AP333:AR334" si="308">SUM(AP335,AP337,AP339,AP341,AP343,AP345)</f>
        <v>0</v>
      </c>
      <c r="AQ333" s="239">
        <f t="shared" si="308"/>
        <v>0</v>
      </c>
      <c r="AR333" s="368">
        <f t="shared" si="308"/>
        <v>0</v>
      </c>
    </row>
    <row r="334" spans="1:44" ht="17.25">
      <c r="A334" s="1643"/>
      <c r="B334" s="1646"/>
      <c r="C334" s="40" t="s">
        <v>44</v>
      </c>
      <c r="D334" s="240">
        <f t="shared" si="300"/>
        <v>0</v>
      </c>
      <c r="E334" s="216">
        <f t="shared" si="300"/>
        <v>0</v>
      </c>
      <c r="F334" s="216">
        <f>G334+H334</f>
        <v>0</v>
      </c>
      <c r="G334" s="216">
        <f t="shared" si="301"/>
        <v>0</v>
      </c>
      <c r="H334" s="241">
        <f t="shared" si="301"/>
        <v>0</v>
      </c>
      <c r="I334" s="212">
        <f>SUM(I336,I338,I340,I342,I344,I346)</f>
        <v>0</v>
      </c>
      <c r="J334" s="211">
        <f>SUM(J336,J338,J340,J342,J344,J346)</f>
        <v>0</v>
      </c>
      <c r="K334" s="211">
        <f>L334+M334</f>
        <v>0</v>
      </c>
      <c r="L334" s="211">
        <f t="shared" si="302"/>
        <v>0</v>
      </c>
      <c r="M334" s="213">
        <f t="shared" si="302"/>
        <v>0</v>
      </c>
      <c r="N334" s="212">
        <f>SUM(N336,N338,N340,N342,N344,N346)</f>
        <v>0</v>
      </c>
      <c r="O334" s="211">
        <f>SUM(O336,O338,O340,O342,O344,O346)</f>
        <v>0</v>
      </c>
      <c r="P334" s="211">
        <f>Q334+R334</f>
        <v>0</v>
      </c>
      <c r="Q334" s="211">
        <f t="shared" si="303"/>
        <v>0</v>
      </c>
      <c r="R334" s="217">
        <f t="shared" si="303"/>
        <v>0</v>
      </c>
      <c r="S334" s="212">
        <f t="shared" si="303"/>
        <v>0</v>
      </c>
      <c r="T334" s="211">
        <f t="shared" si="303"/>
        <v>0</v>
      </c>
      <c r="U334" s="211">
        <f>V334+W334</f>
        <v>0</v>
      </c>
      <c r="V334" s="211">
        <f t="shared" si="304"/>
        <v>0</v>
      </c>
      <c r="W334" s="213">
        <f t="shared" si="304"/>
        <v>0</v>
      </c>
      <c r="X334" s="212">
        <f t="shared" si="304"/>
        <v>0</v>
      </c>
      <c r="Y334" s="211">
        <f t="shared" si="304"/>
        <v>0</v>
      </c>
      <c r="Z334" s="211">
        <f>AA334+AB334</f>
        <v>0</v>
      </c>
      <c r="AA334" s="211">
        <f t="shared" si="305"/>
        <v>0</v>
      </c>
      <c r="AB334" s="217">
        <f t="shared" si="305"/>
        <v>0</v>
      </c>
      <c r="AC334" s="212">
        <f t="shared" si="305"/>
        <v>0</v>
      </c>
      <c r="AD334" s="211">
        <f t="shared" si="305"/>
        <v>0</v>
      </c>
      <c r="AE334" s="211">
        <f>AF334+AG334</f>
        <v>0</v>
      </c>
      <c r="AF334" s="211">
        <f t="shared" si="306"/>
        <v>0</v>
      </c>
      <c r="AG334" s="213">
        <f t="shared" si="306"/>
        <v>0</v>
      </c>
      <c r="AH334" s="212">
        <f t="shared" si="306"/>
        <v>0</v>
      </c>
      <c r="AI334" s="211">
        <f t="shared" si="306"/>
        <v>0</v>
      </c>
      <c r="AJ334" s="211">
        <f>AK334+AL334</f>
        <v>0</v>
      </c>
      <c r="AK334" s="211">
        <f t="shared" si="307"/>
        <v>0</v>
      </c>
      <c r="AL334" s="217">
        <f t="shared" si="307"/>
        <v>0</v>
      </c>
      <c r="AM334" s="212">
        <f t="shared" si="307"/>
        <v>0</v>
      </c>
      <c r="AN334" s="211">
        <f t="shared" si="307"/>
        <v>0</v>
      </c>
      <c r="AO334" s="211">
        <f>AP334+AQ334</f>
        <v>0</v>
      </c>
      <c r="AP334" s="211">
        <f t="shared" si="308"/>
        <v>0</v>
      </c>
      <c r="AQ334" s="213">
        <f t="shared" si="308"/>
        <v>0</v>
      </c>
      <c r="AR334" s="369">
        <f t="shared" si="308"/>
        <v>0</v>
      </c>
    </row>
    <row r="335" spans="1:44" ht="17.25">
      <c r="A335" s="1643"/>
      <c r="B335" s="1647" t="s">
        <v>70</v>
      </c>
      <c r="C335" s="54" t="s">
        <v>43</v>
      </c>
      <c r="D335" s="242">
        <f t="shared" si="300"/>
        <v>0</v>
      </c>
      <c r="E335" s="259">
        <f t="shared" si="300"/>
        <v>0</v>
      </c>
      <c r="F335" s="259">
        <f>G335+H335</f>
        <v>0</v>
      </c>
      <c r="G335" s="259">
        <f t="shared" ref="G335:H346" si="309">SUM(L335+Q335+V335+AA335+AF335+AK335+AP335)</f>
        <v>0</v>
      </c>
      <c r="H335" s="258">
        <f t="shared" si="309"/>
        <v>0</v>
      </c>
      <c r="I335" s="291"/>
      <c r="J335" s="292"/>
      <c r="K335" s="292"/>
      <c r="L335" s="292"/>
      <c r="M335" s="293"/>
      <c r="N335" s="291"/>
      <c r="O335" s="292"/>
      <c r="P335" s="292"/>
      <c r="Q335" s="292"/>
      <c r="R335" s="293"/>
      <c r="S335" s="291"/>
      <c r="T335" s="292"/>
      <c r="U335" s="292"/>
      <c r="V335" s="292"/>
      <c r="W335" s="293"/>
      <c r="X335" s="291"/>
      <c r="Y335" s="292"/>
      <c r="Z335" s="292"/>
      <c r="AA335" s="292"/>
      <c r="AB335" s="293"/>
      <c r="AC335" s="291"/>
      <c r="AD335" s="292"/>
      <c r="AE335" s="292"/>
      <c r="AF335" s="292"/>
      <c r="AG335" s="293"/>
      <c r="AH335" s="291"/>
      <c r="AI335" s="292"/>
      <c r="AJ335" s="292"/>
      <c r="AK335" s="292"/>
      <c r="AL335" s="293"/>
      <c r="AM335" s="291"/>
      <c r="AN335" s="292"/>
      <c r="AO335" s="292"/>
      <c r="AP335" s="292"/>
      <c r="AQ335" s="293"/>
      <c r="AR335" s="721"/>
    </row>
    <row r="336" spans="1:44" ht="17.25">
      <c r="A336" s="1643"/>
      <c r="B336" s="1646"/>
      <c r="C336" s="40" t="s">
        <v>44</v>
      </c>
      <c r="D336" s="279">
        <f t="shared" si="300"/>
        <v>0</v>
      </c>
      <c r="E336" s="513">
        <f t="shared" si="300"/>
        <v>0</v>
      </c>
      <c r="F336" s="525">
        <f t="shared" ref="F336:F346" si="310">G336+H336</f>
        <v>0</v>
      </c>
      <c r="G336" s="525">
        <f t="shared" si="309"/>
        <v>0</v>
      </c>
      <c r="H336" s="526">
        <f t="shared" si="309"/>
        <v>0</v>
      </c>
      <c r="I336" s="702"/>
      <c r="J336" s="1502"/>
      <c r="K336" s="703"/>
      <c r="L336" s="703"/>
      <c r="M336" s="704"/>
      <c r="N336" s="702"/>
      <c r="O336" s="1502"/>
      <c r="P336" s="703"/>
      <c r="Q336" s="703"/>
      <c r="R336" s="704"/>
      <c r="S336" s="702"/>
      <c r="T336" s="1502"/>
      <c r="U336" s="703"/>
      <c r="V336" s="703"/>
      <c r="W336" s="704"/>
      <c r="X336" s="702"/>
      <c r="Y336" s="1502"/>
      <c r="Z336" s="703"/>
      <c r="AA336" s="703"/>
      <c r="AB336" s="704"/>
      <c r="AC336" s="702"/>
      <c r="AD336" s="1502"/>
      <c r="AE336" s="703"/>
      <c r="AF336" s="703"/>
      <c r="AG336" s="704"/>
      <c r="AH336" s="702"/>
      <c r="AI336" s="1502"/>
      <c r="AJ336" s="703"/>
      <c r="AK336" s="703"/>
      <c r="AL336" s="704"/>
      <c r="AM336" s="702"/>
      <c r="AN336" s="1502"/>
      <c r="AO336" s="703"/>
      <c r="AP336" s="703"/>
      <c r="AQ336" s="704"/>
      <c r="AR336" s="722"/>
    </row>
    <row r="337" spans="1:44" ht="17.25">
      <c r="A337" s="1643"/>
      <c r="B337" s="1647" t="s">
        <v>71</v>
      </c>
      <c r="C337" s="54" t="s">
        <v>43</v>
      </c>
      <c r="D337" s="242">
        <f t="shared" ref="D337:E346" si="311">SUM(I337,N337,S337,X337,AC337,AH337,AM337)</f>
        <v>0</v>
      </c>
      <c r="E337" s="259">
        <f t="shared" si="311"/>
        <v>0</v>
      </c>
      <c r="F337" s="259">
        <f t="shared" si="310"/>
        <v>0</v>
      </c>
      <c r="G337" s="259">
        <f t="shared" si="309"/>
        <v>0</v>
      </c>
      <c r="H337" s="258">
        <f t="shared" si="309"/>
        <v>0</v>
      </c>
      <c r="I337" s="291"/>
      <c r="J337" s="292"/>
      <c r="K337" s="292"/>
      <c r="L337" s="292"/>
      <c r="M337" s="293"/>
      <c r="N337" s="291"/>
      <c r="O337" s="292"/>
      <c r="P337" s="292"/>
      <c r="Q337" s="292"/>
      <c r="R337" s="293"/>
      <c r="S337" s="291"/>
      <c r="T337" s="292"/>
      <c r="U337" s="292"/>
      <c r="V337" s="292"/>
      <c r="W337" s="293"/>
      <c r="X337" s="291"/>
      <c r="Y337" s="292"/>
      <c r="Z337" s="292"/>
      <c r="AA337" s="292"/>
      <c r="AB337" s="293"/>
      <c r="AC337" s="291"/>
      <c r="AD337" s="292"/>
      <c r="AE337" s="292"/>
      <c r="AF337" s="292"/>
      <c r="AG337" s="293"/>
      <c r="AH337" s="291"/>
      <c r="AI337" s="292"/>
      <c r="AJ337" s="292"/>
      <c r="AK337" s="292"/>
      <c r="AL337" s="293"/>
      <c r="AM337" s="291"/>
      <c r="AN337" s="292"/>
      <c r="AO337" s="292"/>
      <c r="AP337" s="292"/>
      <c r="AQ337" s="293"/>
      <c r="AR337" s="721"/>
    </row>
    <row r="338" spans="1:44" ht="17.25">
      <c r="A338" s="1643"/>
      <c r="B338" s="1646"/>
      <c r="C338" s="40" t="s">
        <v>44</v>
      </c>
      <c r="D338" s="279">
        <f>SUM(I338,N338,S338,X338,AC338,AH338,AM338)</f>
        <v>0</v>
      </c>
      <c r="E338" s="513">
        <f>SUM(J338,O338,T338,Y338,AD338,AI338,AN338)</f>
        <v>0</v>
      </c>
      <c r="F338" s="525">
        <f t="shared" si="310"/>
        <v>0</v>
      </c>
      <c r="G338" s="525">
        <f t="shared" si="309"/>
        <v>0</v>
      </c>
      <c r="H338" s="526">
        <f t="shared" si="309"/>
        <v>0</v>
      </c>
      <c r="I338" s="702"/>
      <c r="J338" s="1502"/>
      <c r="K338" s="703"/>
      <c r="L338" s="703"/>
      <c r="M338" s="704"/>
      <c r="N338" s="702"/>
      <c r="O338" s="1502"/>
      <c r="P338" s="703"/>
      <c r="Q338" s="703"/>
      <c r="R338" s="704"/>
      <c r="S338" s="702"/>
      <c r="T338" s="1502"/>
      <c r="U338" s="703"/>
      <c r="V338" s="703"/>
      <c r="W338" s="704"/>
      <c r="X338" s="702"/>
      <c r="Y338" s="1502"/>
      <c r="Z338" s="703"/>
      <c r="AA338" s="703"/>
      <c r="AB338" s="704"/>
      <c r="AC338" s="702"/>
      <c r="AD338" s="1502"/>
      <c r="AE338" s="703"/>
      <c r="AF338" s="703"/>
      <c r="AG338" s="704"/>
      <c r="AH338" s="702"/>
      <c r="AI338" s="1502"/>
      <c r="AJ338" s="703"/>
      <c r="AK338" s="703"/>
      <c r="AL338" s="704"/>
      <c r="AM338" s="702"/>
      <c r="AN338" s="1502"/>
      <c r="AO338" s="703"/>
      <c r="AP338" s="703"/>
      <c r="AQ338" s="704"/>
      <c r="AR338" s="722"/>
    </row>
    <row r="339" spans="1:44" ht="17.25">
      <c r="A339" s="1643"/>
      <c r="B339" s="1647" t="s">
        <v>72</v>
      </c>
      <c r="C339" s="54" t="s">
        <v>43</v>
      </c>
      <c r="D339" s="242">
        <f>SUM(I339,N339,S339,X339,AC339,AH339,AM339)</f>
        <v>0</v>
      </c>
      <c r="E339" s="259">
        <f>SUM(J339,O339,T339,Y339,AD339,AI339,AN339)</f>
        <v>0</v>
      </c>
      <c r="F339" s="259">
        <f t="shared" si="310"/>
        <v>0</v>
      </c>
      <c r="G339" s="259">
        <f t="shared" si="309"/>
        <v>0</v>
      </c>
      <c r="H339" s="258">
        <f t="shared" si="309"/>
        <v>0</v>
      </c>
      <c r="I339" s="291"/>
      <c r="J339" s="292"/>
      <c r="K339" s="292"/>
      <c r="L339" s="292"/>
      <c r="M339" s="293"/>
      <c r="N339" s="291"/>
      <c r="O339" s="292"/>
      <c r="P339" s="292"/>
      <c r="Q339" s="292"/>
      <c r="R339" s="293"/>
      <c r="S339" s="291"/>
      <c r="T339" s="292"/>
      <c r="U339" s="292"/>
      <c r="V339" s="292"/>
      <c r="W339" s="293"/>
      <c r="X339" s="291"/>
      <c r="Y339" s="292"/>
      <c r="Z339" s="292"/>
      <c r="AA339" s="292"/>
      <c r="AB339" s="293"/>
      <c r="AC339" s="291"/>
      <c r="AD339" s="292"/>
      <c r="AE339" s="292"/>
      <c r="AF339" s="292"/>
      <c r="AG339" s="293"/>
      <c r="AH339" s="291"/>
      <c r="AI339" s="292"/>
      <c r="AJ339" s="292"/>
      <c r="AK339" s="292"/>
      <c r="AL339" s="293"/>
      <c r="AM339" s="291"/>
      <c r="AN339" s="292"/>
      <c r="AO339" s="292"/>
      <c r="AP339" s="292"/>
      <c r="AQ339" s="293"/>
      <c r="AR339" s="721"/>
    </row>
    <row r="340" spans="1:44" ht="17.25">
      <c r="A340" s="1643"/>
      <c r="B340" s="1646"/>
      <c r="C340" s="40" t="s">
        <v>44</v>
      </c>
      <c r="D340" s="279">
        <f t="shared" si="311"/>
        <v>0</v>
      </c>
      <c r="E340" s="513">
        <f t="shared" si="311"/>
        <v>0</v>
      </c>
      <c r="F340" s="525">
        <f t="shared" si="310"/>
        <v>0</v>
      </c>
      <c r="G340" s="525">
        <f t="shared" si="309"/>
        <v>0</v>
      </c>
      <c r="H340" s="526">
        <f t="shared" si="309"/>
        <v>0</v>
      </c>
      <c r="I340" s="702"/>
      <c r="J340" s="1502"/>
      <c r="K340" s="703"/>
      <c r="L340" s="703"/>
      <c r="M340" s="704"/>
      <c r="N340" s="702"/>
      <c r="O340" s="1502"/>
      <c r="P340" s="703"/>
      <c r="Q340" s="703"/>
      <c r="R340" s="704"/>
      <c r="S340" s="702"/>
      <c r="T340" s="1502"/>
      <c r="U340" s="703"/>
      <c r="V340" s="703"/>
      <c r="W340" s="704"/>
      <c r="X340" s="702"/>
      <c r="Y340" s="1502"/>
      <c r="Z340" s="703"/>
      <c r="AA340" s="703"/>
      <c r="AB340" s="704"/>
      <c r="AC340" s="702"/>
      <c r="AD340" s="1502"/>
      <c r="AE340" s="703"/>
      <c r="AF340" s="703"/>
      <c r="AG340" s="704"/>
      <c r="AH340" s="702"/>
      <c r="AI340" s="1502"/>
      <c r="AJ340" s="703"/>
      <c r="AK340" s="703"/>
      <c r="AL340" s="704"/>
      <c r="AM340" s="702"/>
      <c r="AN340" s="1502"/>
      <c r="AO340" s="703"/>
      <c r="AP340" s="703"/>
      <c r="AQ340" s="704"/>
      <c r="AR340" s="722"/>
    </row>
    <row r="341" spans="1:44" ht="17.25">
      <c r="A341" s="1643"/>
      <c r="B341" s="1647" t="s">
        <v>73</v>
      </c>
      <c r="C341" s="54" t="s">
        <v>43</v>
      </c>
      <c r="D341" s="242">
        <f t="shared" si="311"/>
        <v>0</v>
      </c>
      <c r="E341" s="259">
        <f t="shared" si="311"/>
        <v>0</v>
      </c>
      <c r="F341" s="259">
        <f t="shared" si="310"/>
        <v>0</v>
      </c>
      <c r="G341" s="259">
        <f t="shared" si="309"/>
        <v>0</v>
      </c>
      <c r="H341" s="258">
        <f t="shared" si="309"/>
        <v>0</v>
      </c>
      <c r="I341" s="291"/>
      <c r="J341" s="292"/>
      <c r="K341" s="292"/>
      <c r="L341" s="292"/>
      <c r="M341" s="293"/>
      <c r="N341" s="291"/>
      <c r="O341" s="292"/>
      <c r="P341" s="292"/>
      <c r="Q341" s="292"/>
      <c r="R341" s="293"/>
      <c r="S341" s="291"/>
      <c r="T341" s="292"/>
      <c r="U341" s="292"/>
      <c r="V341" s="292"/>
      <c r="W341" s="293"/>
      <c r="X341" s="291"/>
      <c r="Y341" s="292"/>
      <c r="Z341" s="292"/>
      <c r="AA341" s="292"/>
      <c r="AB341" s="293"/>
      <c r="AC341" s="291"/>
      <c r="AD341" s="292"/>
      <c r="AE341" s="292"/>
      <c r="AF341" s="292"/>
      <c r="AG341" s="293"/>
      <c r="AH341" s="291"/>
      <c r="AI341" s="292"/>
      <c r="AJ341" s="292"/>
      <c r="AK341" s="292"/>
      <c r="AL341" s="293"/>
      <c r="AM341" s="291"/>
      <c r="AN341" s="292"/>
      <c r="AO341" s="292"/>
      <c r="AP341" s="292"/>
      <c r="AQ341" s="293"/>
      <c r="AR341" s="721"/>
    </row>
    <row r="342" spans="1:44" ht="17.25">
      <c r="A342" s="1643"/>
      <c r="B342" s="1646"/>
      <c r="C342" s="188" t="s">
        <v>44</v>
      </c>
      <c r="D342" s="279">
        <f t="shared" si="311"/>
        <v>0</v>
      </c>
      <c r="E342" s="513">
        <f t="shared" si="311"/>
        <v>0</v>
      </c>
      <c r="F342" s="525">
        <f t="shared" si="310"/>
        <v>0</v>
      </c>
      <c r="G342" s="525">
        <f t="shared" si="309"/>
        <v>0</v>
      </c>
      <c r="H342" s="526">
        <f t="shared" si="309"/>
        <v>0</v>
      </c>
      <c r="I342" s="702"/>
      <c r="J342" s="1502"/>
      <c r="K342" s="703"/>
      <c r="L342" s="703"/>
      <c r="M342" s="704"/>
      <c r="N342" s="702"/>
      <c r="O342" s="1502"/>
      <c r="P342" s="703"/>
      <c r="Q342" s="703"/>
      <c r="R342" s="704"/>
      <c r="S342" s="702"/>
      <c r="T342" s="1502"/>
      <c r="U342" s="703"/>
      <c r="V342" s="703"/>
      <c r="W342" s="704"/>
      <c r="X342" s="702"/>
      <c r="Y342" s="1502"/>
      <c r="Z342" s="703"/>
      <c r="AA342" s="703"/>
      <c r="AB342" s="704"/>
      <c r="AC342" s="702"/>
      <c r="AD342" s="1502"/>
      <c r="AE342" s="703"/>
      <c r="AF342" s="703"/>
      <c r="AG342" s="704"/>
      <c r="AH342" s="702"/>
      <c r="AI342" s="1502"/>
      <c r="AJ342" s="703"/>
      <c r="AK342" s="703"/>
      <c r="AL342" s="704"/>
      <c r="AM342" s="702"/>
      <c r="AN342" s="1502"/>
      <c r="AO342" s="703"/>
      <c r="AP342" s="703"/>
      <c r="AQ342" s="704"/>
      <c r="AR342" s="722"/>
    </row>
    <row r="343" spans="1:44" ht="17.25">
      <c r="A343" s="1643"/>
      <c r="B343" s="1647" t="s">
        <v>74</v>
      </c>
      <c r="C343" s="54" t="s">
        <v>43</v>
      </c>
      <c r="D343" s="242">
        <f t="shared" si="311"/>
        <v>0</v>
      </c>
      <c r="E343" s="259">
        <f t="shared" si="311"/>
        <v>0</v>
      </c>
      <c r="F343" s="259">
        <f t="shared" si="310"/>
        <v>0</v>
      </c>
      <c r="G343" s="259">
        <f t="shared" si="309"/>
        <v>0</v>
      </c>
      <c r="H343" s="258">
        <f t="shared" si="309"/>
        <v>0</v>
      </c>
      <c r="I343" s="291"/>
      <c r="J343" s="292"/>
      <c r="K343" s="292"/>
      <c r="L343" s="292"/>
      <c r="M343" s="293"/>
      <c r="N343" s="291"/>
      <c r="O343" s="292"/>
      <c r="P343" s="292"/>
      <c r="Q343" s="292"/>
      <c r="R343" s="293"/>
      <c r="S343" s="291"/>
      <c r="T343" s="292"/>
      <c r="U343" s="292"/>
      <c r="V343" s="292"/>
      <c r="W343" s="293"/>
      <c r="X343" s="291"/>
      <c r="Y343" s="292"/>
      <c r="Z343" s="292"/>
      <c r="AA343" s="292"/>
      <c r="AB343" s="293"/>
      <c r="AC343" s="291"/>
      <c r="AD343" s="292"/>
      <c r="AE343" s="292"/>
      <c r="AF343" s="292"/>
      <c r="AG343" s="293"/>
      <c r="AH343" s="291"/>
      <c r="AI343" s="292"/>
      <c r="AJ343" s="292"/>
      <c r="AK343" s="292"/>
      <c r="AL343" s="293"/>
      <c r="AM343" s="291"/>
      <c r="AN343" s="292"/>
      <c r="AO343" s="292"/>
      <c r="AP343" s="292"/>
      <c r="AQ343" s="293"/>
      <c r="AR343" s="721"/>
    </row>
    <row r="344" spans="1:44" ht="17.25">
      <c r="A344" s="1643"/>
      <c r="B344" s="1646"/>
      <c r="C344" s="40" t="s">
        <v>44</v>
      </c>
      <c r="D344" s="279">
        <f t="shared" si="311"/>
        <v>0</v>
      </c>
      <c r="E344" s="513">
        <f t="shared" si="311"/>
        <v>0</v>
      </c>
      <c r="F344" s="525">
        <f t="shared" si="310"/>
        <v>0</v>
      </c>
      <c r="G344" s="525">
        <f t="shared" si="309"/>
        <v>0</v>
      </c>
      <c r="H344" s="526">
        <f t="shared" si="309"/>
        <v>0</v>
      </c>
      <c r="I344" s="702"/>
      <c r="J344" s="1502"/>
      <c r="K344" s="703"/>
      <c r="L344" s="703"/>
      <c r="M344" s="704"/>
      <c r="N344" s="702"/>
      <c r="O344" s="1502"/>
      <c r="P344" s="703"/>
      <c r="Q344" s="703"/>
      <c r="R344" s="704"/>
      <c r="S344" s="702"/>
      <c r="T344" s="1502"/>
      <c r="U344" s="703"/>
      <c r="V344" s="703"/>
      <c r="W344" s="704"/>
      <c r="X344" s="702"/>
      <c r="Y344" s="1502"/>
      <c r="Z344" s="703"/>
      <c r="AA344" s="703"/>
      <c r="AB344" s="482"/>
      <c r="AC344" s="702"/>
      <c r="AD344" s="1502"/>
      <c r="AE344" s="704"/>
      <c r="AF344" s="704"/>
      <c r="AG344" s="704"/>
      <c r="AH344" s="702"/>
      <c r="AI344" s="1502"/>
      <c r="AJ344" s="703"/>
      <c r="AK344" s="703"/>
      <c r="AL344" s="704"/>
      <c r="AM344" s="702"/>
      <c r="AN344" s="1502"/>
      <c r="AO344" s="703"/>
      <c r="AP344" s="703"/>
      <c r="AQ344" s="704"/>
      <c r="AR344" s="722"/>
    </row>
    <row r="345" spans="1:44" ht="17.25">
      <c r="A345" s="1643"/>
      <c r="B345" s="1648" t="s">
        <v>75</v>
      </c>
      <c r="C345" s="54" t="s">
        <v>43</v>
      </c>
      <c r="D345" s="242">
        <f t="shared" si="311"/>
        <v>270</v>
      </c>
      <c r="E345" s="259">
        <f t="shared" si="311"/>
        <v>270</v>
      </c>
      <c r="F345" s="259">
        <f t="shared" si="310"/>
        <v>82</v>
      </c>
      <c r="G345" s="259">
        <f t="shared" si="309"/>
        <v>82</v>
      </c>
      <c r="H345" s="258">
        <f t="shared" si="309"/>
        <v>0</v>
      </c>
      <c r="I345" s="291"/>
      <c r="J345" s="292"/>
      <c r="K345" s="292"/>
      <c r="L345" s="292"/>
      <c r="M345" s="293"/>
      <c r="N345" s="291"/>
      <c r="O345" s="292"/>
      <c r="P345" s="292"/>
      <c r="Q345" s="292"/>
      <c r="R345" s="293"/>
      <c r="S345" s="291"/>
      <c r="T345" s="292"/>
      <c r="U345" s="292"/>
      <c r="V345" s="292"/>
      <c r="W345" s="293"/>
      <c r="X345" s="291"/>
      <c r="Y345" s="292"/>
      <c r="Z345" s="292"/>
      <c r="AA345" s="292"/>
      <c r="AB345" s="701"/>
      <c r="AC345" s="291">
        <v>270</v>
      </c>
      <c r="AD345" s="292">
        <v>270</v>
      </c>
      <c r="AE345" s="293">
        <v>82</v>
      </c>
      <c r="AF345" s="293">
        <v>82</v>
      </c>
      <c r="AG345" s="293"/>
      <c r="AH345" s="291"/>
      <c r="AI345" s="292"/>
      <c r="AJ345" s="292"/>
      <c r="AK345" s="292"/>
      <c r="AL345" s="293"/>
      <c r="AM345" s="291"/>
      <c r="AN345" s="292"/>
      <c r="AO345" s="292"/>
      <c r="AP345" s="292"/>
      <c r="AQ345" s="293"/>
      <c r="AR345" s="721"/>
    </row>
    <row r="346" spans="1:44" ht="18" thickBot="1">
      <c r="A346" s="1644"/>
      <c r="B346" s="1649"/>
      <c r="C346" s="45" t="s">
        <v>44</v>
      </c>
      <c r="D346" s="251">
        <f t="shared" si="311"/>
        <v>0</v>
      </c>
      <c r="E346" s="268">
        <f t="shared" si="311"/>
        <v>0</v>
      </c>
      <c r="F346" s="259">
        <f t="shared" si="310"/>
        <v>0</v>
      </c>
      <c r="G346" s="259">
        <f t="shared" si="309"/>
        <v>0</v>
      </c>
      <c r="H346" s="258">
        <f t="shared" si="309"/>
        <v>0</v>
      </c>
      <c r="I346" s="291"/>
      <c r="J346" s="292"/>
      <c r="K346" s="292"/>
      <c r="L346" s="292"/>
      <c r="M346" s="293"/>
      <c r="N346" s="291"/>
      <c r="O346" s="292"/>
      <c r="P346" s="292"/>
      <c r="Q346" s="292"/>
      <c r="R346" s="293"/>
      <c r="S346" s="294"/>
      <c r="T346" s="295"/>
      <c r="U346" s="295"/>
      <c r="V346" s="295"/>
      <c r="W346" s="296"/>
      <c r="X346" s="294"/>
      <c r="Y346" s="295"/>
      <c r="Z346" s="295"/>
      <c r="AA346" s="295"/>
      <c r="AB346" s="482"/>
      <c r="AC346" s="291"/>
      <c r="AD346" s="292"/>
      <c r="AE346" s="293"/>
      <c r="AF346" s="293"/>
      <c r="AG346" s="293"/>
      <c r="AH346" s="291"/>
      <c r="AI346" s="292"/>
      <c r="AJ346" s="292"/>
      <c r="AK346" s="292"/>
      <c r="AL346" s="293"/>
      <c r="AM346" s="291"/>
      <c r="AN346" s="292"/>
      <c r="AO346" s="292"/>
      <c r="AP346" s="292"/>
      <c r="AQ346" s="293"/>
      <c r="AR346" s="721"/>
    </row>
    <row r="347" spans="1:44" ht="17.25">
      <c r="A347" s="1650" t="s">
        <v>139</v>
      </c>
      <c r="B347" s="1645" t="s">
        <v>69</v>
      </c>
      <c r="C347" s="183" t="s">
        <v>43</v>
      </c>
      <c r="D347" s="234">
        <f>SUM(I347,N347,S347,X347,AC347,AH347,AM347)</f>
        <v>0</v>
      </c>
      <c r="E347" s="323">
        <f>SUM(J347,O347,T347,Y347,AD347,AI347,AN347)</f>
        <v>0</v>
      </c>
      <c r="F347" s="323">
        <f>G347+H347</f>
        <v>0</v>
      </c>
      <c r="G347" s="323">
        <f t="shared" ref="G347:H348" si="312">SUM(L347,Q347,V347,AA347,AF347,AK347,AP347)</f>
        <v>0</v>
      </c>
      <c r="H347" s="235">
        <f t="shared" si="312"/>
        <v>0</v>
      </c>
      <c r="I347" s="236">
        <f>SUM(I349,I351,I353,I355,I357,I359)</f>
        <v>0</v>
      </c>
      <c r="J347" s="237">
        <f>SUM(J349,J351,J353,J355,J357,J359)</f>
        <v>0</v>
      </c>
      <c r="K347" s="237">
        <f>L347+M347</f>
        <v>0</v>
      </c>
      <c r="L347" s="237">
        <f t="shared" ref="L347:M348" si="313">SUM(L349,L351,L353,L355,L357,L359)</f>
        <v>0</v>
      </c>
      <c r="M347" s="239">
        <f t="shared" si="313"/>
        <v>0</v>
      </c>
      <c r="N347" s="236">
        <f>SUM(N349,N351,N353,N355,N357,N359)</f>
        <v>0</v>
      </c>
      <c r="O347" s="237">
        <f>SUM(O349,O351,O353,O355,O357,O359)</f>
        <v>0</v>
      </c>
      <c r="P347" s="237">
        <f>Q347+R347</f>
        <v>0</v>
      </c>
      <c r="Q347" s="237">
        <f t="shared" ref="Q347:R348" si="314">SUM(Q349,Q351,Q353,Q355,Q357,Q359)</f>
        <v>0</v>
      </c>
      <c r="R347" s="238">
        <f t="shared" si="314"/>
        <v>0</v>
      </c>
      <c r="S347" s="236">
        <f>SUM(S349,S351,S353,S355,S357,S359)</f>
        <v>0</v>
      </c>
      <c r="T347" s="237">
        <f>SUM(T349,T351,T353,T355,T357,T359)</f>
        <v>0</v>
      </c>
      <c r="U347" s="237">
        <f>V347+W347</f>
        <v>0</v>
      </c>
      <c r="V347" s="237">
        <f t="shared" ref="V347:Y348" si="315">SUM(V349,V351,V353,V355,V357,V359)</f>
        <v>0</v>
      </c>
      <c r="W347" s="239">
        <f t="shared" si="315"/>
        <v>0</v>
      </c>
      <c r="X347" s="236">
        <f t="shared" si="315"/>
        <v>0</v>
      </c>
      <c r="Y347" s="237">
        <f t="shared" si="315"/>
        <v>0</v>
      </c>
      <c r="Z347" s="237">
        <f>AA347+AB347</f>
        <v>0</v>
      </c>
      <c r="AA347" s="237">
        <f t="shared" ref="AA347:AD348" si="316">SUM(AA349,AA351,AA353,AA355,AA357,AA359)</f>
        <v>0</v>
      </c>
      <c r="AB347" s="238">
        <f t="shared" si="316"/>
        <v>0</v>
      </c>
      <c r="AC347" s="236">
        <f t="shared" si="316"/>
        <v>0</v>
      </c>
      <c r="AD347" s="237">
        <f t="shared" si="316"/>
        <v>0</v>
      </c>
      <c r="AE347" s="237">
        <f>AF347+AG347</f>
        <v>0</v>
      </c>
      <c r="AF347" s="237">
        <f t="shared" ref="AF347:AI348" si="317">SUM(AF349,AF351,AF353,AF355,AF357,AF359)</f>
        <v>0</v>
      </c>
      <c r="AG347" s="239">
        <f t="shared" si="317"/>
        <v>0</v>
      </c>
      <c r="AH347" s="236">
        <f t="shared" si="317"/>
        <v>0</v>
      </c>
      <c r="AI347" s="237">
        <f t="shared" si="317"/>
        <v>0</v>
      </c>
      <c r="AJ347" s="237">
        <f>AK347+AL347</f>
        <v>0</v>
      </c>
      <c r="AK347" s="237">
        <f t="shared" ref="AK347:AN348" si="318">SUM(AK349,AK351,AK353,AK355,AK357,AK359)</f>
        <v>0</v>
      </c>
      <c r="AL347" s="238">
        <f t="shared" si="318"/>
        <v>0</v>
      </c>
      <c r="AM347" s="236">
        <f t="shared" si="318"/>
        <v>0</v>
      </c>
      <c r="AN347" s="237">
        <f t="shared" si="318"/>
        <v>0</v>
      </c>
      <c r="AO347" s="237">
        <f>AP347+AQ347</f>
        <v>0</v>
      </c>
      <c r="AP347" s="237">
        <f t="shared" ref="AP347:AR348" si="319">SUM(AP349,AP351,AP353,AP355,AP357,AP359)</f>
        <v>0</v>
      </c>
      <c r="AQ347" s="239">
        <f t="shared" si="319"/>
        <v>0</v>
      </c>
      <c r="AR347" s="368">
        <f t="shared" si="319"/>
        <v>0</v>
      </c>
    </row>
    <row r="348" spans="1:44" ht="17.25">
      <c r="A348" s="1651"/>
      <c r="B348" s="1646"/>
      <c r="C348" s="40" t="s">
        <v>44</v>
      </c>
      <c r="D348" s="240">
        <f>SUM(I348,N348,S348,X348,AC348,AH348,AM348)</f>
        <v>0</v>
      </c>
      <c r="E348" s="216">
        <f>SUM(J348,O348,T348,Y348,AD348,AI348,AN348)</f>
        <v>0</v>
      </c>
      <c r="F348" s="216">
        <f>G348+H348</f>
        <v>0</v>
      </c>
      <c r="G348" s="216">
        <f t="shared" si="312"/>
        <v>0</v>
      </c>
      <c r="H348" s="241">
        <f t="shared" si="312"/>
        <v>0</v>
      </c>
      <c r="I348" s="212">
        <f>SUM(I350,I352,I354,I356,I358,I360)</f>
        <v>0</v>
      </c>
      <c r="J348" s="211">
        <f>SUM(J350,J352,J354,J356,J358,J360)</f>
        <v>0</v>
      </c>
      <c r="K348" s="211">
        <f>L348+M348</f>
        <v>0</v>
      </c>
      <c r="L348" s="211">
        <f t="shared" si="313"/>
        <v>0</v>
      </c>
      <c r="M348" s="213">
        <f t="shared" si="313"/>
        <v>0</v>
      </c>
      <c r="N348" s="212">
        <f>SUM(N350,N352,N354,N356,N358,N360)</f>
        <v>0</v>
      </c>
      <c r="O348" s="211">
        <f>SUM(O350,O352,O354,O356,O358,O360)</f>
        <v>0</v>
      </c>
      <c r="P348" s="211">
        <f>Q348+R348</f>
        <v>0</v>
      </c>
      <c r="Q348" s="211">
        <f t="shared" si="314"/>
        <v>0</v>
      </c>
      <c r="R348" s="217">
        <f t="shared" si="314"/>
        <v>0</v>
      </c>
      <c r="S348" s="212">
        <f>SUM(S350,S352,S354,S356,S358,S360)</f>
        <v>0</v>
      </c>
      <c r="T348" s="211">
        <f>SUM(T350,T352,T354,T356,T358,T360)</f>
        <v>0</v>
      </c>
      <c r="U348" s="211">
        <f>V348+W348</f>
        <v>0</v>
      </c>
      <c r="V348" s="211">
        <f t="shared" si="315"/>
        <v>0</v>
      </c>
      <c r="W348" s="213">
        <f t="shared" si="315"/>
        <v>0</v>
      </c>
      <c r="X348" s="212">
        <f t="shared" si="315"/>
        <v>0</v>
      </c>
      <c r="Y348" s="211">
        <f t="shared" si="315"/>
        <v>0</v>
      </c>
      <c r="Z348" s="211">
        <f>AA348+AB348</f>
        <v>0</v>
      </c>
      <c r="AA348" s="211">
        <f t="shared" si="316"/>
        <v>0</v>
      </c>
      <c r="AB348" s="217">
        <f t="shared" si="316"/>
        <v>0</v>
      </c>
      <c r="AC348" s="212">
        <f t="shared" si="316"/>
        <v>0</v>
      </c>
      <c r="AD348" s="211">
        <f t="shared" si="316"/>
        <v>0</v>
      </c>
      <c r="AE348" s="211">
        <f>AF348+AG348</f>
        <v>0</v>
      </c>
      <c r="AF348" s="211">
        <f t="shared" si="317"/>
        <v>0</v>
      </c>
      <c r="AG348" s="213">
        <f t="shared" si="317"/>
        <v>0</v>
      </c>
      <c r="AH348" s="212">
        <f t="shared" si="317"/>
        <v>0</v>
      </c>
      <c r="AI348" s="211">
        <f t="shared" si="317"/>
        <v>0</v>
      </c>
      <c r="AJ348" s="211">
        <f>AK348+AL348</f>
        <v>0</v>
      </c>
      <c r="AK348" s="211">
        <f t="shared" si="318"/>
        <v>0</v>
      </c>
      <c r="AL348" s="217">
        <f t="shared" si="318"/>
        <v>0</v>
      </c>
      <c r="AM348" s="212">
        <f t="shared" si="318"/>
        <v>0</v>
      </c>
      <c r="AN348" s="211">
        <f t="shared" si="318"/>
        <v>0</v>
      </c>
      <c r="AO348" s="211">
        <f>AP348+AQ348</f>
        <v>0</v>
      </c>
      <c r="AP348" s="211">
        <f t="shared" si="319"/>
        <v>0</v>
      </c>
      <c r="AQ348" s="213">
        <f t="shared" si="319"/>
        <v>0</v>
      </c>
      <c r="AR348" s="369">
        <f t="shared" si="319"/>
        <v>0</v>
      </c>
    </row>
    <row r="349" spans="1:44" ht="17.25">
      <c r="A349" s="1651"/>
      <c r="B349" s="1647" t="s">
        <v>70</v>
      </c>
      <c r="C349" s="54" t="s">
        <v>43</v>
      </c>
      <c r="D349" s="242">
        <f t="shared" ref="D349:E360" si="320">SUM(I349,N349,S349,X349,AC349,AH349,AM349)</f>
        <v>0</v>
      </c>
      <c r="E349" s="259">
        <f t="shared" si="320"/>
        <v>0</v>
      </c>
      <c r="F349" s="259">
        <f>G349+H349</f>
        <v>0</v>
      </c>
      <c r="G349" s="259">
        <f t="shared" ref="G349:H360" si="321">SUM(L349+Q349+V349+AA349+AF349+AK349+AP349)</f>
        <v>0</v>
      </c>
      <c r="H349" s="258">
        <f t="shared" si="321"/>
        <v>0</v>
      </c>
      <c r="I349" s="264"/>
      <c r="J349" s="262"/>
      <c r="K349" s="262"/>
      <c r="L349" s="261"/>
      <c r="M349" s="265"/>
      <c r="N349" s="264"/>
      <c r="O349" s="262"/>
      <c r="P349" s="262"/>
      <c r="Q349" s="261"/>
      <c r="R349" s="265"/>
      <c r="S349" s="264"/>
      <c r="T349" s="262"/>
      <c r="U349" s="262"/>
      <c r="V349" s="261"/>
      <c r="W349" s="265"/>
      <c r="X349" s="264"/>
      <c r="Y349" s="262"/>
      <c r="Z349" s="262"/>
      <c r="AA349" s="261"/>
      <c r="AB349" s="265"/>
      <c r="AC349" s="264"/>
      <c r="AD349" s="262"/>
      <c r="AE349" s="262"/>
      <c r="AF349" s="261"/>
      <c r="AG349" s="265"/>
      <c r="AH349" s="264"/>
      <c r="AI349" s="262"/>
      <c r="AJ349" s="262"/>
      <c r="AK349" s="261"/>
      <c r="AL349" s="265"/>
      <c r="AM349" s="264"/>
      <c r="AN349" s="262"/>
      <c r="AO349" s="262"/>
      <c r="AP349" s="261"/>
      <c r="AQ349" s="263"/>
      <c r="AR349" s="721"/>
    </row>
    <row r="350" spans="1:44" ht="17.25">
      <c r="A350" s="1651"/>
      <c r="B350" s="1646"/>
      <c r="C350" s="40" t="s">
        <v>44</v>
      </c>
      <c r="D350" s="279">
        <f t="shared" si="320"/>
        <v>0</v>
      </c>
      <c r="E350" s="513">
        <f t="shared" si="320"/>
        <v>0</v>
      </c>
      <c r="F350" s="513">
        <f t="shared" ref="F350:F360" si="322">G350+H350</f>
        <v>0</v>
      </c>
      <c r="G350" s="513">
        <f t="shared" si="321"/>
        <v>0</v>
      </c>
      <c r="H350" s="514">
        <f t="shared" si="321"/>
        <v>0</v>
      </c>
      <c r="I350" s="523"/>
      <c r="J350" s="521"/>
      <c r="K350" s="521"/>
      <c r="L350" s="520"/>
      <c r="M350" s="524"/>
      <c r="N350" s="523"/>
      <c r="O350" s="521"/>
      <c r="P350" s="521"/>
      <c r="Q350" s="520"/>
      <c r="R350" s="524"/>
      <c r="S350" s="523"/>
      <c r="T350" s="521"/>
      <c r="U350" s="521"/>
      <c r="V350" s="520"/>
      <c r="W350" s="524"/>
      <c r="X350" s="523"/>
      <c r="Y350" s="521"/>
      <c r="Z350" s="521"/>
      <c r="AA350" s="520"/>
      <c r="AB350" s="524"/>
      <c r="AC350" s="523"/>
      <c r="AD350" s="521"/>
      <c r="AE350" s="521"/>
      <c r="AF350" s="520"/>
      <c r="AG350" s="524"/>
      <c r="AH350" s="523"/>
      <c r="AI350" s="521"/>
      <c r="AJ350" s="521"/>
      <c r="AK350" s="520"/>
      <c r="AL350" s="524"/>
      <c r="AM350" s="523"/>
      <c r="AN350" s="521"/>
      <c r="AO350" s="521"/>
      <c r="AP350" s="520"/>
      <c r="AQ350" s="522"/>
      <c r="AR350" s="723"/>
    </row>
    <row r="351" spans="1:44" ht="17.25">
      <c r="A351" s="1651"/>
      <c r="B351" s="1647" t="s">
        <v>71</v>
      </c>
      <c r="C351" s="54" t="s">
        <v>43</v>
      </c>
      <c r="D351" s="242">
        <f t="shared" si="320"/>
        <v>0</v>
      </c>
      <c r="E351" s="259">
        <f t="shared" si="320"/>
        <v>0</v>
      </c>
      <c r="F351" s="259">
        <f t="shared" si="322"/>
        <v>0</v>
      </c>
      <c r="G351" s="259">
        <f t="shared" si="321"/>
        <v>0</v>
      </c>
      <c r="H351" s="258">
        <f t="shared" si="321"/>
        <v>0</v>
      </c>
      <c r="I351" s="264"/>
      <c r="J351" s="262"/>
      <c r="K351" s="262"/>
      <c r="L351" s="261"/>
      <c r="M351" s="265"/>
      <c r="N351" s="264"/>
      <c r="O351" s="262"/>
      <c r="P351" s="262"/>
      <c r="Q351" s="261"/>
      <c r="R351" s="265"/>
      <c r="S351" s="264"/>
      <c r="T351" s="262"/>
      <c r="U351" s="262"/>
      <c r="V351" s="261"/>
      <c r="W351" s="265"/>
      <c r="X351" s="264"/>
      <c r="Y351" s="262"/>
      <c r="Z351" s="262"/>
      <c r="AA351" s="261"/>
      <c r="AB351" s="265"/>
      <c r="AC351" s="264"/>
      <c r="AD351" s="262"/>
      <c r="AE351" s="262"/>
      <c r="AF351" s="261"/>
      <c r="AG351" s="265"/>
      <c r="AH351" s="264"/>
      <c r="AI351" s="262"/>
      <c r="AJ351" s="262"/>
      <c r="AK351" s="261"/>
      <c r="AL351" s="265"/>
      <c r="AM351" s="264"/>
      <c r="AN351" s="262"/>
      <c r="AO351" s="262"/>
      <c r="AP351" s="261"/>
      <c r="AQ351" s="263"/>
      <c r="AR351" s="721"/>
    </row>
    <row r="352" spans="1:44" ht="17.25">
      <c r="A352" s="1651"/>
      <c r="B352" s="1646"/>
      <c r="C352" s="40" t="s">
        <v>44</v>
      </c>
      <c r="D352" s="279">
        <f t="shared" si="320"/>
        <v>0</v>
      </c>
      <c r="E352" s="513">
        <f t="shared" si="320"/>
        <v>0</v>
      </c>
      <c r="F352" s="513">
        <f t="shared" si="322"/>
        <v>0</v>
      </c>
      <c r="G352" s="513">
        <f t="shared" si="321"/>
        <v>0</v>
      </c>
      <c r="H352" s="514">
        <f t="shared" si="321"/>
        <v>0</v>
      </c>
      <c r="I352" s="523"/>
      <c r="J352" s="521"/>
      <c r="K352" s="521"/>
      <c r="L352" s="520"/>
      <c r="M352" s="524"/>
      <c r="N352" s="523"/>
      <c r="O352" s="521"/>
      <c r="P352" s="521"/>
      <c r="Q352" s="520"/>
      <c r="R352" s="524"/>
      <c r="S352" s="523"/>
      <c r="T352" s="521"/>
      <c r="U352" s="521"/>
      <c r="V352" s="520"/>
      <c r="W352" s="524"/>
      <c r="X352" s="523"/>
      <c r="Y352" s="521"/>
      <c r="Z352" s="521"/>
      <c r="AA352" s="520"/>
      <c r="AB352" s="524"/>
      <c r="AC352" s="523"/>
      <c r="AD352" s="521"/>
      <c r="AE352" s="521"/>
      <c r="AF352" s="520"/>
      <c r="AG352" s="524"/>
      <c r="AH352" s="523"/>
      <c r="AI352" s="521"/>
      <c r="AJ352" s="521"/>
      <c r="AK352" s="520"/>
      <c r="AL352" s="524"/>
      <c r="AM352" s="523"/>
      <c r="AN352" s="521"/>
      <c r="AO352" s="521"/>
      <c r="AP352" s="520"/>
      <c r="AQ352" s="522"/>
      <c r="AR352" s="723"/>
    </row>
    <row r="353" spans="1:44" ht="17.25">
      <c r="A353" s="1651"/>
      <c r="B353" s="1647" t="s">
        <v>72</v>
      </c>
      <c r="C353" s="54" t="s">
        <v>43</v>
      </c>
      <c r="D353" s="242">
        <f t="shared" si="320"/>
        <v>0</v>
      </c>
      <c r="E353" s="259">
        <f t="shared" si="320"/>
        <v>0</v>
      </c>
      <c r="F353" s="259">
        <f t="shared" si="322"/>
        <v>0</v>
      </c>
      <c r="G353" s="259">
        <f t="shared" si="321"/>
        <v>0</v>
      </c>
      <c r="H353" s="258">
        <f t="shared" si="321"/>
        <v>0</v>
      </c>
      <c r="I353" s="264"/>
      <c r="J353" s="262"/>
      <c r="K353" s="262"/>
      <c r="L353" s="261"/>
      <c r="M353" s="265"/>
      <c r="N353" s="264"/>
      <c r="O353" s="262"/>
      <c r="P353" s="262"/>
      <c r="Q353" s="261"/>
      <c r="R353" s="265"/>
      <c r="S353" s="264"/>
      <c r="T353" s="262"/>
      <c r="U353" s="262"/>
      <c r="V353" s="261"/>
      <c r="W353" s="265"/>
      <c r="X353" s="264"/>
      <c r="Y353" s="262"/>
      <c r="Z353" s="262"/>
      <c r="AA353" s="261"/>
      <c r="AB353" s="265"/>
      <c r="AC353" s="264"/>
      <c r="AD353" s="262"/>
      <c r="AE353" s="262"/>
      <c r="AF353" s="261"/>
      <c r="AG353" s="265"/>
      <c r="AH353" s="264"/>
      <c r="AI353" s="262"/>
      <c r="AJ353" s="262"/>
      <c r="AK353" s="261"/>
      <c r="AL353" s="265"/>
      <c r="AM353" s="264"/>
      <c r="AN353" s="262"/>
      <c r="AO353" s="262"/>
      <c r="AP353" s="261"/>
      <c r="AQ353" s="263"/>
      <c r="AR353" s="721"/>
    </row>
    <row r="354" spans="1:44" ht="17.25">
      <c r="A354" s="1651"/>
      <c r="B354" s="1646"/>
      <c r="C354" s="40" t="s">
        <v>44</v>
      </c>
      <c r="D354" s="279">
        <f t="shared" si="320"/>
        <v>0</v>
      </c>
      <c r="E354" s="513">
        <f t="shared" si="320"/>
        <v>0</v>
      </c>
      <c r="F354" s="513">
        <f t="shared" si="322"/>
        <v>0</v>
      </c>
      <c r="G354" s="513">
        <f t="shared" si="321"/>
        <v>0</v>
      </c>
      <c r="H354" s="514">
        <f t="shared" si="321"/>
        <v>0</v>
      </c>
      <c r="I354" s="523"/>
      <c r="J354" s="521"/>
      <c r="K354" s="521"/>
      <c r="L354" s="520"/>
      <c r="M354" s="524"/>
      <c r="N354" s="523"/>
      <c r="O354" s="521"/>
      <c r="P354" s="521"/>
      <c r="Q354" s="520"/>
      <c r="R354" s="524"/>
      <c r="S354" s="523"/>
      <c r="T354" s="521"/>
      <c r="U354" s="521"/>
      <c r="V354" s="520"/>
      <c r="W354" s="524"/>
      <c r="X354" s="523"/>
      <c r="Y354" s="521"/>
      <c r="Z354" s="521"/>
      <c r="AA354" s="520"/>
      <c r="AB354" s="524"/>
      <c r="AC354" s="523"/>
      <c r="AD354" s="521"/>
      <c r="AE354" s="521"/>
      <c r="AF354" s="520"/>
      <c r="AG354" s="524"/>
      <c r="AH354" s="523"/>
      <c r="AI354" s="521"/>
      <c r="AJ354" s="521"/>
      <c r="AK354" s="520"/>
      <c r="AL354" s="524"/>
      <c r="AM354" s="523"/>
      <c r="AN354" s="521"/>
      <c r="AO354" s="521"/>
      <c r="AP354" s="520"/>
      <c r="AQ354" s="522"/>
      <c r="AR354" s="723"/>
    </row>
    <row r="355" spans="1:44" ht="17.25">
      <c r="A355" s="1651"/>
      <c r="B355" s="1647" t="s">
        <v>73</v>
      </c>
      <c r="C355" s="54" t="s">
        <v>43</v>
      </c>
      <c r="D355" s="242">
        <f t="shared" si="320"/>
        <v>0</v>
      </c>
      <c r="E355" s="259">
        <f t="shared" si="320"/>
        <v>0</v>
      </c>
      <c r="F355" s="259">
        <f t="shared" si="322"/>
        <v>0</v>
      </c>
      <c r="G355" s="259">
        <f t="shared" si="321"/>
        <v>0</v>
      </c>
      <c r="H355" s="258">
        <f t="shared" si="321"/>
        <v>0</v>
      </c>
      <c r="I355" s="264"/>
      <c r="J355" s="262"/>
      <c r="K355" s="262"/>
      <c r="L355" s="261"/>
      <c r="M355" s="265"/>
      <c r="N355" s="264"/>
      <c r="O355" s="262"/>
      <c r="P355" s="262"/>
      <c r="Q355" s="261"/>
      <c r="R355" s="265"/>
      <c r="S355" s="264"/>
      <c r="T355" s="262"/>
      <c r="U355" s="262"/>
      <c r="V355" s="261"/>
      <c r="W355" s="265"/>
      <c r="X355" s="264"/>
      <c r="Y355" s="262"/>
      <c r="Z355" s="262"/>
      <c r="AA355" s="261"/>
      <c r="AB355" s="265"/>
      <c r="AC355" s="264"/>
      <c r="AD355" s="262"/>
      <c r="AE355" s="262"/>
      <c r="AF355" s="261"/>
      <c r="AG355" s="265"/>
      <c r="AH355" s="264"/>
      <c r="AI355" s="262"/>
      <c r="AJ355" s="262"/>
      <c r="AK355" s="261"/>
      <c r="AL355" s="265"/>
      <c r="AM355" s="264"/>
      <c r="AN355" s="262"/>
      <c r="AO355" s="262"/>
      <c r="AP355" s="261"/>
      <c r="AQ355" s="263"/>
      <c r="AR355" s="721"/>
    </row>
    <row r="356" spans="1:44" ht="17.25">
      <c r="A356" s="1651"/>
      <c r="B356" s="1646"/>
      <c r="C356" s="40" t="s">
        <v>44</v>
      </c>
      <c r="D356" s="279">
        <f t="shared" si="320"/>
        <v>0</v>
      </c>
      <c r="E356" s="513">
        <f t="shared" si="320"/>
        <v>0</v>
      </c>
      <c r="F356" s="513">
        <f t="shared" si="322"/>
        <v>0</v>
      </c>
      <c r="G356" s="513">
        <f t="shared" si="321"/>
        <v>0</v>
      </c>
      <c r="H356" s="514">
        <f t="shared" si="321"/>
        <v>0</v>
      </c>
      <c r="I356" s="523"/>
      <c r="J356" s="521"/>
      <c r="K356" s="521"/>
      <c r="L356" s="520"/>
      <c r="M356" s="524"/>
      <c r="N356" s="523"/>
      <c r="O356" s="521"/>
      <c r="P356" s="521"/>
      <c r="Q356" s="520"/>
      <c r="R356" s="524"/>
      <c r="S356" s="523"/>
      <c r="T356" s="521"/>
      <c r="U356" s="521"/>
      <c r="V356" s="520"/>
      <c r="W356" s="524"/>
      <c r="X356" s="523"/>
      <c r="Y356" s="521"/>
      <c r="Z356" s="521"/>
      <c r="AA356" s="520"/>
      <c r="AB356" s="524"/>
      <c r="AC356" s="523"/>
      <c r="AD356" s="521"/>
      <c r="AE356" s="521"/>
      <c r="AF356" s="520"/>
      <c r="AG356" s="524"/>
      <c r="AH356" s="523"/>
      <c r="AI356" s="521"/>
      <c r="AJ356" s="521"/>
      <c r="AK356" s="520"/>
      <c r="AL356" s="524"/>
      <c r="AM356" s="523"/>
      <c r="AN356" s="521"/>
      <c r="AO356" s="521"/>
      <c r="AP356" s="520"/>
      <c r="AQ356" s="522"/>
      <c r="AR356" s="723"/>
    </row>
    <row r="357" spans="1:44" ht="17.25">
      <c r="A357" s="1651"/>
      <c r="B357" s="1647" t="s">
        <v>74</v>
      </c>
      <c r="C357" s="54" t="s">
        <v>43</v>
      </c>
      <c r="D357" s="242">
        <f t="shared" si="320"/>
        <v>0</v>
      </c>
      <c r="E357" s="259">
        <f t="shared" si="320"/>
        <v>0</v>
      </c>
      <c r="F357" s="259">
        <f t="shared" si="322"/>
        <v>0</v>
      </c>
      <c r="G357" s="259">
        <f t="shared" si="321"/>
        <v>0</v>
      </c>
      <c r="H357" s="258">
        <f t="shared" si="321"/>
        <v>0</v>
      </c>
      <c r="I357" s="264"/>
      <c r="J357" s="262"/>
      <c r="K357" s="262"/>
      <c r="L357" s="261"/>
      <c r="M357" s="265"/>
      <c r="N357" s="264"/>
      <c r="O357" s="262"/>
      <c r="P357" s="262"/>
      <c r="Q357" s="261"/>
      <c r="R357" s="265"/>
      <c r="S357" s="264"/>
      <c r="T357" s="262"/>
      <c r="U357" s="262"/>
      <c r="V357" s="261"/>
      <c r="W357" s="265"/>
      <c r="X357" s="264"/>
      <c r="Y357" s="262"/>
      <c r="Z357" s="262"/>
      <c r="AA357" s="261"/>
      <c r="AB357" s="265"/>
      <c r="AC357" s="264"/>
      <c r="AD357" s="262"/>
      <c r="AE357" s="262"/>
      <c r="AF357" s="261"/>
      <c r="AG357" s="265"/>
      <c r="AH357" s="264"/>
      <c r="AI357" s="262"/>
      <c r="AJ357" s="262"/>
      <c r="AK357" s="261"/>
      <c r="AL357" s="265"/>
      <c r="AM357" s="264"/>
      <c r="AN357" s="262"/>
      <c r="AO357" s="262"/>
      <c r="AP357" s="261"/>
      <c r="AQ357" s="263"/>
      <c r="AR357" s="721"/>
    </row>
    <row r="358" spans="1:44" ht="17.25">
      <c r="A358" s="1651"/>
      <c r="B358" s="1646"/>
      <c r="C358" s="40" t="s">
        <v>44</v>
      </c>
      <c r="D358" s="279">
        <f t="shared" si="320"/>
        <v>0</v>
      </c>
      <c r="E358" s="513">
        <f t="shared" si="320"/>
        <v>0</v>
      </c>
      <c r="F358" s="513">
        <f t="shared" si="322"/>
        <v>0</v>
      </c>
      <c r="G358" s="513">
        <f t="shared" si="321"/>
        <v>0</v>
      </c>
      <c r="H358" s="514">
        <f t="shared" si="321"/>
        <v>0</v>
      </c>
      <c r="I358" s="523"/>
      <c r="J358" s="521"/>
      <c r="K358" s="521"/>
      <c r="L358" s="520"/>
      <c r="M358" s="524"/>
      <c r="N358" s="523"/>
      <c r="O358" s="521"/>
      <c r="P358" s="521"/>
      <c r="Q358" s="520"/>
      <c r="R358" s="524"/>
      <c r="S358" s="523"/>
      <c r="T358" s="521"/>
      <c r="U358" s="521"/>
      <c r="V358" s="520"/>
      <c r="W358" s="524"/>
      <c r="X358" s="523"/>
      <c r="Y358" s="521"/>
      <c r="Z358" s="521"/>
      <c r="AA358" s="520"/>
      <c r="AB358" s="524"/>
      <c r="AC358" s="523"/>
      <c r="AD358" s="521"/>
      <c r="AE358" s="521"/>
      <c r="AF358" s="520"/>
      <c r="AG358" s="524"/>
      <c r="AH358" s="523"/>
      <c r="AI358" s="521"/>
      <c r="AJ358" s="521"/>
      <c r="AK358" s="520"/>
      <c r="AL358" s="524"/>
      <c r="AM358" s="523"/>
      <c r="AN358" s="521"/>
      <c r="AO358" s="521"/>
      <c r="AP358" s="520"/>
      <c r="AQ358" s="522"/>
      <c r="AR358" s="723"/>
    </row>
    <row r="359" spans="1:44" ht="17.25">
      <c r="A359" s="1651"/>
      <c r="B359" s="1648" t="s">
        <v>75</v>
      </c>
      <c r="C359" s="54" t="s">
        <v>43</v>
      </c>
      <c r="D359" s="242">
        <f t="shared" si="320"/>
        <v>0</v>
      </c>
      <c r="E359" s="259">
        <f t="shared" si="320"/>
        <v>0</v>
      </c>
      <c r="F359" s="259">
        <f t="shared" si="322"/>
        <v>0</v>
      </c>
      <c r="G359" s="259">
        <f t="shared" si="321"/>
        <v>0</v>
      </c>
      <c r="H359" s="258">
        <f t="shared" si="321"/>
        <v>0</v>
      </c>
      <c r="I359" s="264"/>
      <c r="J359" s="262"/>
      <c r="K359" s="262"/>
      <c r="L359" s="261"/>
      <c r="M359" s="265"/>
      <c r="N359" s="264"/>
      <c r="O359" s="262"/>
      <c r="P359" s="262"/>
      <c r="Q359" s="261"/>
      <c r="R359" s="265"/>
      <c r="S359" s="264"/>
      <c r="T359" s="262"/>
      <c r="U359" s="262"/>
      <c r="V359" s="261"/>
      <c r="W359" s="265"/>
      <c r="X359" s="264"/>
      <c r="Y359" s="262"/>
      <c r="Z359" s="262"/>
      <c r="AA359" s="261"/>
      <c r="AB359" s="265"/>
      <c r="AC359" s="264"/>
      <c r="AD359" s="262"/>
      <c r="AE359" s="262"/>
      <c r="AF359" s="261"/>
      <c r="AG359" s="265"/>
      <c r="AH359" s="264"/>
      <c r="AI359" s="262"/>
      <c r="AJ359" s="262"/>
      <c r="AK359" s="261"/>
      <c r="AL359" s="265"/>
      <c r="AM359" s="264"/>
      <c r="AN359" s="262"/>
      <c r="AO359" s="262"/>
      <c r="AP359" s="261"/>
      <c r="AQ359" s="263"/>
      <c r="AR359" s="721"/>
    </row>
    <row r="360" spans="1:44" ht="18" thickBot="1">
      <c r="A360" s="1652"/>
      <c r="B360" s="1649"/>
      <c r="C360" s="45" t="s">
        <v>44</v>
      </c>
      <c r="D360" s="251">
        <f t="shared" si="320"/>
        <v>0</v>
      </c>
      <c r="E360" s="268">
        <f t="shared" si="320"/>
        <v>0</v>
      </c>
      <c r="F360" s="259">
        <f t="shared" si="322"/>
        <v>0</v>
      </c>
      <c r="G360" s="259">
        <f t="shared" si="321"/>
        <v>0</v>
      </c>
      <c r="H360" s="258">
        <f t="shared" si="321"/>
        <v>0</v>
      </c>
      <c r="I360" s="273"/>
      <c r="J360" s="271"/>
      <c r="K360" s="271"/>
      <c r="L360" s="270"/>
      <c r="M360" s="274"/>
      <c r="N360" s="273"/>
      <c r="O360" s="271"/>
      <c r="P360" s="271"/>
      <c r="Q360" s="270"/>
      <c r="R360" s="274"/>
      <c r="S360" s="273"/>
      <c r="T360" s="271"/>
      <c r="U360" s="271"/>
      <c r="V360" s="270"/>
      <c r="W360" s="274"/>
      <c r="X360" s="273"/>
      <c r="Y360" s="271"/>
      <c r="Z360" s="271"/>
      <c r="AA360" s="270"/>
      <c r="AB360" s="274"/>
      <c r="AC360" s="273"/>
      <c r="AD360" s="271"/>
      <c r="AE360" s="271"/>
      <c r="AF360" s="270"/>
      <c r="AG360" s="274"/>
      <c r="AH360" s="273"/>
      <c r="AI360" s="271"/>
      <c r="AJ360" s="271"/>
      <c r="AK360" s="270"/>
      <c r="AL360" s="274"/>
      <c r="AM360" s="273"/>
      <c r="AN360" s="271"/>
      <c r="AO360" s="271"/>
      <c r="AP360" s="270"/>
      <c r="AQ360" s="272"/>
      <c r="AR360" s="721"/>
    </row>
    <row r="361" spans="1:44" ht="17.25">
      <c r="A361" s="1650" t="s">
        <v>161</v>
      </c>
      <c r="B361" s="1645" t="s">
        <v>69</v>
      </c>
      <c r="C361" s="183" t="s">
        <v>43</v>
      </c>
      <c r="D361" s="234">
        <f>SUM(I361,N361,S361,X361,AC361,AH361,AM361)</f>
        <v>4</v>
      </c>
      <c r="E361" s="323">
        <f>SUM(J361,O361,T361,Y361,AD361,AI361,AN361)</f>
        <v>4</v>
      </c>
      <c r="F361" s="323">
        <f>G361+H361</f>
        <v>396</v>
      </c>
      <c r="G361" s="323">
        <f t="shared" ref="G361:H362" si="323">SUM(L361,Q361,V361,AA361,AF361,AK361,AP361)</f>
        <v>259</v>
      </c>
      <c r="H361" s="235">
        <f t="shared" si="323"/>
        <v>137</v>
      </c>
      <c r="I361" s="236">
        <f>SUM(I363,I365,I367,I369,I371,I373)</f>
        <v>0</v>
      </c>
      <c r="J361" s="237">
        <f>SUM(J363,J365,J367,J369,J371,J373)</f>
        <v>0</v>
      </c>
      <c r="K361" s="237">
        <f>L361+M361</f>
        <v>0</v>
      </c>
      <c r="L361" s="237">
        <f t="shared" ref="L361:M362" si="324">SUM(L363,L365,L367,L369,L371,L373)</f>
        <v>0</v>
      </c>
      <c r="M361" s="239">
        <f t="shared" si="324"/>
        <v>0</v>
      </c>
      <c r="N361" s="236">
        <f>SUM(N363,N365,N367,N369,N371,N373)</f>
        <v>0</v>
      </c>
      <c r="O361" s="237">
        <f>SUM(O363,O365,O367,O369,O371,O373)</f>
        <v>0</v>
      </c>
      <c r="P361" s="237">
        <f>Q361+R361</f>
        <v>0</v>
      </c>
      <c r="Q361" s="237">
        <f t="shared" ref="Q361:T362" si="325">SUM(Q363,Q365,Q367,Q369,Q371,Q373)</f>
        <v>0</v>
      </c>
      <c r="R361" s="238">
        <f t="shared" si="325"/>
        <v>0</v>
      </c>
      <c r="S361" s="236">
        <f>SUM(S363,S365,S367,S369,S371,S373)</f>
        <v>0</v>
      </c>
      <c r="T361" s="237">
        <f>SUM(T363,T365,T367,T369,T371,T373)</f>
        <v>0</v>
      </c>
      <c r="U361" s="237">
        <f>V361+W361</f>
        <v>0</v>
      </c>
      <c r="V361" s="237">
        <f t="shared" ref="V361:Y362" si="326">SUM(V363,V365,V367,V369,V371,V373)</f>
        <v>0</v>
      </c>
      <c r="W361" s="239">
        <f t="shared" si="326"/>
        <v>0</v>
      </c>
      <c r="X361" s="236">
        <f t="shared" si="326"/>
        <v>0</v>
      </c>
      <c r="Y361" s="237">
        <f t="shared" si="326"/>
        <v>0</v>
      </c>
      <c r="Z361" s="237">
        <f>AA361+AB361</f>
        <v>0</v>
      </c>
      <c r="AA361" s="237">
        <f t="shared" ref="AA361:AD362" si="327">SUM(AA363,AA365,AA367,AA369,AA371,AA373)</f>
        <v>0</v>
      </c>
      <c r="AB361" s="238">
        <f t="shared" si="327"/>
        <v>0</v>
      </c>
      <c r="AC361" s="236">
        <f t="shared" si="327"/>
        <v>0</v>
      </c>
      <c r="AD361" s="237">
        <f t="shared" si="327"/>
        <v>0</v>
      </c>
      <c r="AE361" s="237">
        <f>AF361+AG361</f>
        <v>0</v>
      </c>
      <c r="AF361" s="237">
        <f t="shared" ref="AF361:AI362" si="328">SUM(AF363,AF365,AF367,AF369,AF371,AF373)</f>
        <v>0</v>
      </c>
      <c r="AG361" s="239">
        <f t="shared" si="328"/>
        <v>0</v>
      </c>
      <c r="AH361" s="236">
        <f t="shared" si="328"/>
        <v>0</v>
      </c>
      <c r="AI361" s="237">
        <f t="shared" si="328"/>
        <v>0</v>
      </c>
      <c r="AJ361" s="237">
        <f>AK361+AL361</f>
        <v>0</v>
      </c>
      <c r="AK361" s="237">
        <f t="shared" ref="AK361:AN362" si="329">SUM(AK363,AK365,AK367,AK369,AK371,AK373)</f>
        <v>0</v>
      </c>
      <c r="AL361" s="238">
        <f t="shared" si="329"/>
        <v>0</v>
      </c>
      <c r="AM361" s="236">
        <f t="shared" si="329"/>
        <v>4</v>
      </c>
      <c r="AN361" s="237">
        <f t="shared" si="329"/>
        <v>4</v>
      </c>
      <c r="AO361" s="237">
        <f>AP361+AQ361</f>
        <v>396</v>
      </c>
      <c r="AP361" s="237">
        <f t="shared" ref="AP361:AR362" si="330">SUM(AP363,AP365,AP367,AP369,AP371,AP373)</f>
        <v>259</v>
      </c>
      <c r="AQ361" s="239">
        <f t="shared" si="330"/>
        <v>137</v>
      </c>
      <c r="AR361" s="368">
        <f t="shared" si="330"/>
        <v>0</v>
      </c>
    </row>
    <row r="362" spans="1:44" ht="17.25">
      <c r="A362" s="1651"/>
      <c r="B362" s="1646"/>
      <c r="C362" s="40" t="s">
        <v>44</v>
      </c>
      <c r="D362" s="240">
        <f>SUM(I362,N362,S362,X362,AC362,AH362,AM362)</f>
        <v>4</v>
      </c>
      <c r="E362" s="216">
        <f>SUM(J362,O362,T362,Y362,AD362,AI362,AN362)</f>
        <v>4</v>
      </c>
      <c r="F362" s="216">
        <f>G362+H362</f>
        <v>305</v>
      </c>
      <c r="G362" s="216">
        <f t="shared" si="323"/>
        <v>201</v>
      </c>
      <c r="H362" s="241">
        <f t="shared" si="323"/>
        <v>104</v>
      </c>
      <c r="I362" s="212">
        <f>SUM(I364,I366,I368,I370,I372,I374)</f>
        <v>0</v>
      </c>
      <c r="J362" s="211">
        <f>SUM(J364,J366,J368,J370,J372,J374)</f>
        <v>0</v>
      </c>
      <c r="K362" s="211">
        <f>L362+M362</f>
        <v>0</v>
      </c>
      <c r="L362" s="211">
        <f t="shared" si="324"/>
        <v>0</v>
      </c>
      <c r="M362" s="213">
        <f t="shared" si="324"/>
        <v>0</v>
      </c>
      <c r="N362" s="212">
        <f>SUM(N364,N366,N368,N370,N372,N374)</f>
        <v>0</v>
      </c>
      <c r="O362" s="211">
        <f>SUM(O364,O366,O368,O370,O372,O374)</f>
        <v>0</v>
      </c>
      <c r="P362" s="211">
        <f>Q362+R362</f>
        <v>0</v>
      </c>
      <c r="Q362" s="211">
        <f t="shared" si="325"/>
        <v>0</v>
      </c>
      <c r="R362" s="217">
        <f t="shared" si="325"/>
        <v>0</v>
      </c>
      <c r="S362" s="212">
        <f t="shared" si="325"/>
        <v>0</v>
      </c>
      <c r="T362" s="211">
        <f t="shared" si="325"/>
        <v>0</v>
      </c>
      <c r="U362" s="211">
        <f>V362+W362</f>
        <v>0</v>
      </c>
      <c r="V362" s="211">
        <f t="shared" si="326"/>
        <v>0</v>
      </c>
      <c r="W362" s="213">
        <f t="shared" si="326"/>
        <v>0</v>
      </c>
      <c r="X362" s="212">
        <f t="shared" si="326"/>
        <v>0</v>
      </c>
      <c r="Y362" s="211">
        <f t="shared" si="326"/>
        <v>0</v>
      </c>
      <c r="Z362" s="211">
        <f>AA362+AB362</f>
        <v>0</v>
      </c>
      <c r="AA362" s="211">
        <f t="shared" si="327"/>
        <v>0</v>
      </c>
      <c r="AB362" s="217">
        <f t="shared" si="327"/>
        <v>0</v>
      </c>
      <c r="AC362" s="212">
        <f t="shared" si="327"/>
        <v>0</v>
      </c>
      <c r="AD362" s="211">
        <f t="shared" si="327"/>
        <v>0</v>
      </c>
      <c r="AE362" s="211">
        <f>AF362+AG362</f>
        <v>0</v>
      </c>
      <c r="AF362" s="211">
        <f t="shared" si="328"/>
        <v>0</v>
      </c>
      <c r="AG362" s="213">
        <f t="shared" si="328"/>
        <v>0</v>
      </c>
      <c r="AH362" s="212">
        <f t="shared" si="328"/>
        <v>0</v>
      </c>
      <c r="AI362" s="211">
        <f t="shared" si="328"/>
        <v>0</v>
      </c>
      <c r="AJ362" s="211">
        <f>AK362+AL362</f>
        <v>0</v>
      </c>
      <c r="AK362" s="211">
        <f t="shared" si="329"/>
        <v>0</v>
      </c>
      <c r="AL362" s="217">
        <f t="shared" si="329"/>
        <v>0</v>
      </c>
      <c r="AM362" s="212">
        <f t="shared" si="329"/>
        <v>4</v>
      </c>
      <c r="AN362" s="211">
        <f t="shared" si="329"/>
        <v>4</v>
      </c>
      <c r="AO362" s="211">
        <f>AP362+AQ362</f>
        <v>305</v>
      </c>
      <c r="AP362" s="211">
        <f t="shared" si="330"/>
        <v>201</v>
      </c>
      <c r="AQ362" s="213">
        <f t="shared" si="330"/>
        <v>104</v>
      </c>
      <c r="AR362" s="369">
        <f t="shared" si="330"/>
        <v>0</v>
      </c>
    </row>
    <row r="363" spans="1:44" ht="17.25">
      <c r="A363" s="1651"/>
      <c r="B363" s="1647" t="s">
        <v>70</v>
      </c>
      <c r="C363" s="54" t="s">
        <v>43</v>
      </c>
      <c r="D363" s="242">
        <f t="shared" ref="D363:E374" si="331">SUM(I363,N363,S363,X363,AC363,AH363,AM363)</f>
        <v>4</v>
      </c>
      <c r="E363" s="259">
        <f t="shared" si="331"/>
        <v>4</v>
      </c>
      <c r="F363" s="259">
        <f>G363+H363</f>
        <v>396</v>
      </c>
      <c r="G363" s="259">
        <f t="shared" ref="G363:H374" si="332">SUM(L363+Q363+V363+AA363+AF363+AK363+AP363)</f>
        <v>259</v>
      </c>
      <c r="H363" s="258">
        <f t="shared" si="332"/>
        <v>137</v>
      </c>
      <c r="I363" s="357"/>
      <c r="J363" s="358"/>
      <c r="K363" s="358"/>
      <c r="L363" s="359"/>
      <c r="M363" s="360"/>
      <c r="N363" s="357"/>
      <c r="O363" s="358"/>
      <c r="P363" s="358"/>
      <c r="Q363" s="359"/>
      <c r="R363" s="360"/>
      <c r="S363" s="357"/>
      <c r="T363" s="358"/>
      <c r="U363" s="358"/>
      <c r="V363" s="359"/>
      <c r="W363" s="360"/>
      <c r="X363" s="357"/>
      <c r="Y363" s="358"/>
      <c r="Z363" s="358"/>
      <c r="AA363" s="359"/>
      <c r="AB363" s="360"/>
      <c r="AC363" s="357"/>
      <c r="AD363" s="358"/>
      <c r="AE363" s="358"/>
      <c r="AF363" s="359"/>
      <c r="AG363" s="360"/>
      <c r="AH363" s="357"/>
      <c r="AI363" s="358"/>
      <c r="AJ363" s="361"/>
      <c r="AK363" s="359"/>
      <c r="AL363" s="360"/>
      <c r="AM363" s="357">
        <v>4</v>
      </c>
      <c r="AN363" s="358">
        <v>4</v>
      </c>
      <c r="AO363" s="358">
        <v>396</v>
      </c>
      <c r="AP363" s="359">
        <v>259</v>
      </c>
      <c r="AQ363" s="362">
        <v>137</v>
      </c>
      <c r="AR363" s="721"/>
    </row>
    <row r="364" spans="1:44" ht="17.25">
      <c r="A364" s="1651"/>
      <c r="B364" s="1646"/>
      <c r="C364" s="40" t="s">
        <v>44</v>
      </c>
      <c r="D364" s="279">
        <f t="shared" si="331"/>
        <v>4</v>
      </c>
      <c r="E364" s="513">
        <f t="shared" si="331"/>
        <v>4</v>
      </c>
      <c r="F364" s="513">
        <f t="shared" ref="F364:F374" si="333">G364+H364</f>
        <v>305</v>
      </c>
      <c r="G364" s="513">
        <f t="shared" si="332"/>
        <v>201</v>
      </c>
      <c r="H364" s="514">
        <f t="shared" si="332"/>
        <v>104</v>
      </c>
      <c r="I364" s="586"/>
      <c r="J364" s="587"/>
      <c r="K364" s="587"/>
      <c r="L364" s="589"/>
      <c r="M364" s="588"/>
      <c r="N364" s="586"/>
      <c r="O364" s="587"/>
      <c r="P364" s="587"/>
      <c r="Q364" s="589"/>
      <c r="R364" s="588"/>
      <c r="S364" s="586"/>
      <c r="T364" s="587"/>
      <c r="U364" s="587"/>
      <c r="V364" s="589"/>
      <c r="W364" s="588"/>
      <c r="X364" s="586"/>
      <c r="Y364" s="587"/>
      <c r="Z364" s="587"/>
      <c r="AA364" s="589"/>
      <c r="AB364" s="588"/>
      <c r="AC364" s="586"/>
      <c r="AD364" s="587"/>
      <c r="AE364" s="587"/>
      <c r="AF364" s="589"/>
      <c r="AG364" s="588"/>
      <c r="AH364" s="586"/>
      <c r="AI364" s="587"/>
      <c r="AJ364" s="705"/>
      <c r="AK364" s="589"/>
      <c r="AL364" s="588"/>
      <c r="AM364" s="586">
        <v>4</v>
      </c>
      <c r="AN364" s="587">
        <v>4</v>
      </c>
      <c r="AO364" s="587">
        <v>305</v>
      </c>
      <c r="AP364" s="589">
        <v>201</v>
      </c>
      <c r="AQ364" s="590">
        <v>104</v>
      </c>
      <c r="AR364" s="723"/>
    </row>
    <row r="365" spans="1:44" ht="17.25">
      <c r="A365" s="1651"/>
      <c r="B365" s="1647" t="s">
        <v>71</v>
      </c>
      <c r="C365" s="54" t="s">
        <v>43</v>
      </c>
      <c r="D365" s="242">
        <f t="shared" si="331"/>
        <v>0</v>
      </c>
      <c r="E365" s="259">
        <f t="shared" si="331"/>
        <v>0</v>
      </c>
      <c r="F365" s="259">
        <f t="shared" si="333"/>
        <v>0</v>
      </c>
      <c r="G365" s="259">
        <f t="shared" si="332"/>
        <v>0</v>
      </c>
      <c r="H365" s="258">
        <f t="shared" si="332"/>
        <v>0</v>
      </c>
      <c r="I365" s="357"/>
      <c r="J365" s="358"/>
      <c r="K365" s="358"/>
      <c r="L365" s="359"/>
      <c r="M365" s="360"/>
      <c r="N365" s="357"/>
      <c r="O365" s="358"/>
      <c r="P365" s="358"/>
      <c r="Q365" s="359"/>
      <c r="R365" s="360"/>
      <c r="S365" s="357"/>
      <c r="T365" s="358"/>
      <c r="U365" s="358"/>
      <c r="V365" s="359"/>
      <c r="W365" s="360"/>
      <c r="X365" s="357"/>
      <c r="Y365" s="358"/>
      <c r="Z365" s="358"/>
      <c r="AA365" s="359"/>
      <c r="AB365" s="360"/>
      <c r="AC365" s="357"/>
      <c r="AD365" s="358"/>
      <c r="AE365" s="358"/>
      <c r="AF365" s="359"/>
      <c r="AG365" s="360"/>
      <c r="AH365" s="357"/>
      <c r="AI365" s="358"/>
      <c r="AJ365" s="358"/>
      <c r="AK365" s="359"/>
      <c r="AL365" s="360"/>
      <c r="AM365" s="357"/>
      <c r="AN365" s="358"/>
      <c r="AO365" s="358"/>
      <c r="AP365" s="359"/>
      <c r="AQ365" s="362"/>
      <c r="AR365" s="721"/>
    </row>
    <row r="366" spans="1:44" ht="17.25">
      <c r="A366" s="1651"/>
      <c r="B366" s="1646"/>
      <c r="C366" s="40" t="s">
        <v>44</v>
      </c>
      <c r="D366" s="279">
        <f t="shared" si="331"/>
        <v>0</v>
      </c>
      <c r="E366" s="513">
        <f t="shared" si="331"/>
        <v>0</v>
      </c>
      <c r="F366" s="513">
        <f t="shared" si="333"/>
        <v>0</v>
      </c>
      <c r="G366" s="513">
        <f t="shared" si="332"/>
        <v>0</v>
      </c>
      <c r="H366" s="514">
        <f t="shared" si="332"/>
        <v>0</v>
      </c>
      <c r="I366" s="586"/>
      <c r="J366" s="587"/>
      <c r="K366" s="587"/>
      <c r="L366" s="589"/>
      <c r="M366" s="588"/>
      <c r="N366" s="586"/>
      <c r="O366" s="587"/>
      <c r="P366" s="587"/>
      <c r="Q366" s="589"/>
      <c r="R366" s="588"/>
      <c r="S366" s="586"/>
      <c r="T366" s="587"/>
      <c r="U366" s="587"/>
      <c r="V366" s="589"/>
      <c r="W366" s="588"/>
      <c r="X366" s="586"/>
      <c r="Y366" s="587"/>
      <c r="Z366" s="587"/>
      <c r="AA366" s="589"/>
      <c r="AB366" s="588"/>
      <c r="AC366" s="586"/>
      <c r="AD366" s="587"/>
      <c r="AE366" s="587"/>
      <c r="AF366" s="589"/>
      <c r="AG366" s="588"/>
      <c r="AH366" s="586"/>
      <c r="AI366" s="587"/>
      <c r="AJ366" s="587"/>
      <c r="AK366" s="589"/>
      <c r="AL366" s="588"/>
      <c r="AM366" s="586"/>
      <c r="AN366" s="587"/>
      <c r="AO366" s="587"/>
      <c r="AP366" s="589"/>
      <c r="AQ366" s="590"/>
      <c r="AR366" s="723"/>
    </row>
    <row r="367" spans="1:44" ht="17.25">
      <c r="A367" s="1651"/>
      <c r="B367" s="1647" t="s">
        <v>72</v>
      </c>
      <c r="C367" s="54" t="s">
        <v>43</v>
      </c>
      <c r="D367" s="242">
        <f t="shared" si="331"/>
        <v>0</v>
      </c>
      <c r="E367" s="259">
        <f t="shared" si="331"/>
        <v>0</v>
      </c>
      <c r="F367" s="259">
        <f t="shared" si="333"/>
        <v>0</v>
      </c>
      <c r="G367" s="259">
        <f t="shared" si="332"/>
        <v>0</v>
      </c>
      <c r="H367" s="258">
        <f t="shared" si="332"/>
        <v>0</v>
      </c>
      <c r="I367" s="357"/>
      <c r="J367" s="358"/>
      <c r="K367" s="358"/>
      <c r="L367" s="359"/>
      <c r="M367" s="360"/>
      <c r="N367" s="357"/>
      <c r="O367" s="358"/>
      <c r="P367" s="358"/>
      <c r="Q367" s="359"/>
      <c r="R367" s="360"/>
      <c r="S367" s="357"/>
      <c r="T367" s="358"/>
      <c r="U367" s="358"/>
      <c r="V367" s="359"/>
      <c r="W367" s="360"/>
      <c r="X367" s="357"/>
      <c r="Y367" s="358"/>
      <c r="Z367" s="358"/>
      <c r="AA367" s="359"/>
      <c r="AB367" s="360"/>
      <c r="AC367" s="357"/>
      <c r="AD367" s="358"/>
      <c r="AE367" s="358"/>
      <c r="AF367" s="359"/>
      <c r="AG367" s="360"/>
      <c r="AH367" s="357"/>
      <c r="AI367" s="358"/>
      <c r="AJ367" s="358"/>
      <c r="AK367" s="359"/>
      <c r="AL367" s="360"/>
      <c r="AM367" s="357"/>
      <c r="AN367" s="358"/>
      <c r="AO367" s="358"/>
      <c r="AP367" s="359"/>
      <c r="AQ367" s="362"/>
      <c r="AR367" s="721"/>
    </row>
    <row r="368" spans="1:44" ht="17.25">
      <c r="A368" s="1651"/>
      <c r="B368" s="1646"/>
      <c r="C368" s="40" t="s">
        <v>44</v>
      </c>
      <c r="D368" s="279">
        <f t="shared" si="331"/>
        <v>0</v>
      </c>
      <c r="E368" s="513">
        <f t="shared" si="331"/>
        <v>0</v>
      </c>
      <c r="F368" s="513">
        <f t="shared" si="333"/>
        <v>0</v>
      </c>
      <c r="G368" s="513">
        <f t="shared" si="332"/>
        <v>0</v>
      </c>
      <c r="H368" s="514">
        <f t="shared" si="332"/>
        <v>0</v>
      </c>
      <c r="I368" s="586"/>
      <c r="J368" s="587"/>
      <c r="K368" s="587"/>
      <c r="L368" s="589"/>
      <c r="M368" s="588"/>
      <c r="N368" s="586"/>
      <c r="O368" s="587"/>
      <c r="P368" s="587"/>
      <c r="Q368" s="589"/>
      <c r="R368" s="588"/>
      <c r="S368" s="586"/>
      <c r="T368" s="587"/>
      <c r="U368" s="587"/>
      <c r="V368" s="589"/>
      <c r="W368" s="588"/>
      <c r="X368" s="586"/>
      <c r="Y368" s="587"/>
      <c r="Z368" s="587"/>
      <c r="AA368" s="589"/>
      <c r="AB368" s="588"/>
      <c r="AC368" s="586"/>
      <c r="AD368" s="587"/>
      <c r="AE368" s="587"/>
      <c r="AF368" s="589"/>
      <c r="AG368" s="588"/>
      <c r="AH368" s="586"/>
      <c r="AI368" s="587"/>
      <c r="AJ368" s="587"/>
      <c r="AK368" s="589"/>
      <c r="AL368" s="588"/>
      <c r="AM368" s="586"/>
      <c r="AN368" s="587"/>
      <c r="AO368" s="587"/>
      <c r="AP368" s="589"/>
      <c r="AQ368" s="590"/>
      <c r="AR368" s="723"/>
    </row>
    <row r="369" spans="1:44" ht="17.25">
      <c r="A369" s="1651"/>
      <c r="B369" s="1647" t="s">
        <v>73</v>
      </c>
      <c r="C369" s="54" t="s">
        <v>43</v>
      </c>
      <c r="D369" s="242">
        <f t="shared" si="331"/>
        <v>0</v>
      </c>
      <c r="E369" s="259">
        <f t="shared" si="331"/>
        <v>0</v>
      </c>
      <c r="F369" s="259">
        <f t="shared" si="333"/>
        <v>0</v>
      </c>
      <c r="G369" s="259">
        <f t="shared" si="332"/>
        <v>0</v>
      </c>
      <c r="H369" s="258">
        <f t="shared" si="332"/>
        <v>0</v>
      </c>
      <c r="I369" s="357"/>
      <c r="J369" s="358"/>
      <c r="K369" s="358"/>
      <c r="L369" s="359"/>
      <c r="M369" s="360"/>
      <c r="N369" s="357"/>
      <c r="O369" s="358"/>
      <c r="P369" s="358"/>
      <c r="Q369" s="359"/>
      <c r="R369" s="360"/>
      <c r="S369" s="357"/>
      <c r="T369" s="358"/>
      <c r="U369" s="358"/>
      <c r="V369" s="359"/>
      <c r="W369" s="360"/>
      <c r="X369" s="357"/>
      <c r="Y369" s="358"/>
      <c r="Z369" s="358"/>
      <c r="AA369" s="359"/>
      <c r="AB369" s="360"/>
      <c r="AC369" s="357"/>
      <c r="AD369" s="358"/>
      <c r="AE369" s="358"/>
      <c r="AF369" s="359"/>
      <c r="AG369" s="360"/>
      <c r="AH369" s="357"/>
      <c r="AI369" s="358"/>
      <c r="AJ369" s="358"/>
      <c r="AK369" s="359"/>
      <c r="AL369" s="360"/>
      <c r="AM369" s="357"/>
      <c r="AN369" s="358"/>
      <c r="AO369" s="358"/>
      <c r="AP369" s="359"/>
      <c r="AQ369" s="362"/>
      <c r="AR369" s="721"/>
    </row>
    <row r="370" spans="1:44" ht="17.25">
      <c r="A370" s="1651"/>
      <c r="B370" s="1646"/>
      <c r="C370" s="40" t="s">
        <v>44</v>
      </c>
      <c r="D370" s="279">
        <f t="shared" si="331"/>
        <v>0</v>
      </c>
      <c r="E370" s="513">
        <f t="shared" si="331"/>
        <v>0</v>
      </c>
      <c r="F370" s="513">
        <f t="shared" si="333"/>
        <v>0</v>
      </c>
      <c r="G370" s="513">
        <f t="shared" si="332"/>
        <v>0</v>
      </c>
      <c r="H370" s="514">
        <f t="shared" si="332"/>
        <v>0</v>
      </c>
      <c r="I370" s="586"/>
      <c r="J370" s="587"/>
      <c r="K370" s="587"/>
      <c r="L370" s="589"/>
      <c r="M370" s="588"/>
      <c r="N370" s="586"/>
      <c r="O370" s="587"/>
      <c r="P370" s="587"/>
      <c r="Q370" s="589"/>
      <c r="R370" s="588"/>
      <c r="S370" s="586"/>
      <c r="T370" s="587"/>
      <c r="U370" s="587"/>
      <c r="V370" s="589"/>
      <c r="W370" s="588"/>
      <c r="X370" s="586"/>
      <c r="Y370" s="587"/>
      <c r="Z370" s="587"/>
      <c r="AA370" s="589"/>
      <c r="AB370" s="588"/>
      <c r="AC370" s="586"/>
      <c r="AD370" s="587"/>
      <c r="AE370" s="587"/>
      <c r="AF370" s="589"/>
      <c r="AG370" s="588"/>
      <c r="AH370" s="586"/>
      <c r="AI370" s="587"/>
      <c r="AJ370" s="587"/>
      <c r="AK370" s="589"/>
      <c r="AL370" s="588"/>
      <c r="AM370" s="586"/>
      <c r="AN370" s="587"/>
      <c r="AO370" s="587"/>
      <c r="AP370" s="589"/>
      <c r="AQ370" s="590"/>
      <c r="AR370" s="723"/>
    </row>
    <row r="371" spans="1:44" ht="17.25">
      <c r="A371" s="1651"/>
      <c r="B371" s="1647" t="s">
        <v>74</v>
      </c>
      <c r="C371" s="54" t="s">
        <v>43</v>
      </c>
      <c r="D371" s="242">
        <f t="shared" si="331"/>
        <v>0</v>
      </c>
      <c r="E371" s="259">
        <f t="shared" si="331"/>
        <v>0</v>
      </c>
      <c r="F371" s="259">
        <f t="shared" si="333"/>
        <v>0</v>
      </c>
      <c r="G371" s="259">
        <f t="shared" si="332"/>
        <v>0</v>
      </c>
      <c r="H371" s="258">
        <f t="shared" si="332"/>
        <v>0</v>
      </c>
      <c r="I371" s="357"/>
      <c r="J371" s="358"/>
      <c r="K371" s="358"/>
      <c r="L371" s="359"/>
      <c r="M371" s="360"/>
      <c r="N371" s="357"/>
      <c r="O371" s="358"/>
      <c r="P371" s="358"/>
      <c r="Q371" s="359"/>
      <c r="R371" s="360"/>
      <c r="S371" s="357"/>
      <c r="T371" s="358"/>
      <c r="U371" s="358"/>
      <c r="V371" s="359"/>
      <c r="W371" s="360"/>
      <c r="X371" s="357"/>
      <c r="Y371" s="358"/>
      <c r="Z371" s="358"/>
      <c r="AA371" s="359"/>
      <c r="AB371" s="360"/>
      <c r="AC371" s="357"/>
      <c r="AD371" s="358"/>
      <c r="AE371" s="358"/>
      <c r="AF371" s="359"/>
      <c r="AG371" s="360"/>
      <c r="AH371" s="357"/>
      <c r="AI371" s="358"/>
      <c r="AJ371" s="358"/>
      <c r="AK371" s="359"/>
      <c r="AL371" s="360"/>
      <c r="AM371" s="357"/>
      <c r="AN371" s="358"/>
      <c r="AO371" s="358"/>
      <c r="AP371" s="359"/>
      <c r="AQ371" s="362"/>
      <c r="AR371" s="721"/>
    </row>
    <row r="372" spans="1:44" ht="17.25">
      <c r="A372" s="1651"/>
      <c r="B372" s="1646"/>
      <c r="C372" s="40" t="s">
        <v>44</v>
      </c>
      <c r="D372" s="279">
        <f t="shared" si="331"/>
        <v>0</v>
      </c>
      <c r="E372" s="513">
        <f t="shared" si="331"/>
        <v>0</v>
      </c>
      <c r="F372" s="513">
        <f t="shared" si="333"/>
        <v>0</v>
      </c>
      <c r="G372" s="513">
        <f t="shared" si="332"/>
        <v>0</v>
      </c>
      <c r="H372" s="514">
        <f t="shared" si="332"/>
        <v>0</v>
      </c>
      <c r="I372" s="586"/>
      <c r="J372" s="587"/>
      <c r="K372" s="587"/>
      <c r="L372" s="589"/>
      <c r="M372" s="588"/>
      <c r="N372" s="586"/>
      <c r="O372" s="587"/>
      <c r="P372" s="587"/>
      <c r="Q372" s="589"/>
      <c r="R372" s="588"/>
      <c r="S372" s="586"/>
      <c r="T372" s="587"/>
      <c r="U372" s="587"/>
      <c r="V372" s="589"/>
      <c r="W372" s="588"/>
      <c r="X372" s="586"/>
      <c r="Y372" s="587"/>
      <c r="Z372" s="587"/>
      <c r="AA372" s="589"/>
      <c r="AB372" s="588"/>
      <c r="AC372" s="586"/>
      <c r="AD372" s="587"/>
      <c r="AE372" s="587"/>
      <c r="AF372" s="589"/>
      <c r="AG372" s="588"/>
      <c r="AH372" s="586"/>
      <c r="AI372" s="587"/>
      <c r="AJ372" s="587"/>
      <c r="AK372" s="589"/>
      <c r="AL372" s="588"/>
      <c r="AM372" s="586"/>
      <c r="AN372" s="587"/>
      <c r="AO372" s="587"/>
      <c r="AP372" s="589"/>
      <c r="AQ372" s="590"/>
      <c r="AR372" s="723"/>
    </row>
    <row r="373" spans="1:44" ht="17.25">
      <c r="A373" s="1651"/>
      <c r="B373" s="1648" t="s">
        <v>75</v>
      </c>
      <c r="C373" s="54" t="s">
        <v>43</v>
      </c>
      <c r="D373" s="242">
        <f t="shared" si="331"/>
        <v>0</v>
      </c>
      <c r="E373" s="259">
        <f t="shared" si="331"/>
        <v>0</v>
      </c>
      <c r="F373" s="259">
        <f t="shared" si="333"/>
        <v>0</v>
      </c>
      <c r="G373" s="259">
        <f t="shared" si="332"/>
        <v>0</v>
      </c>
      <c r="H373" s="258">
        <f t="shared" si="332"/>
        <v>0</v>
      </c>
      <c r="I373" s="357"/>
      <c r="J373" s="358"/>
      <c r="K373" s="358"/>
      <c r="L373" s="359"/>
      <c r="M373" s="360"/>
      <c r="N373" s="357"/>
      <c r="O373" s="358"/>
      <c r="P373" s="358"/>
      <c r="Q373" s="359"/>
      <c r="R373" s="360"/>
      <c r="S373" s="357"/>
      <c r="T373" s="358"/>
      <c r="U373" s="358"/>
      <c r="V373" s="359"/>
      <c r="W373" s="360"/>
      <c r="X373" s="357"/>
      <c r="Y373" s="358"/>
      <c r="Z373" s="358"/>
      <c r="AA373" s="359"/>
      <c r="AB373" s="360"/>
      <c r="AC373" s="357"/>
      <c r="AD373" s="358"/>
      <c r="AE373" s="358"/>
      <c r="AF373" s="359"/>
      <c r="AG373" s="360"/>
      <c r="AH373" s="357"/>
      <c r="AI373" s="358"/>
      <c r="AJ373" s="358"/>
      <c r="AK373" s="359"/>
      <c r="AL373" s="360"/>
      <c r="AM373" s="357"/>
      <c r="AN373" s="358"/>
      <c r="AO373" s="358"/>
      <c r="AP373" s="359"/>
      <c r="AQ373" s="362"/>
      <c r="AR373" s="724"/>
    </row>
    <row r="374" spans="1:44" ht="18" thickBot="1">
      <c r="A374" s="1652"/>
      <c r="B374" s="1649"/>
      <c r="C374" s="45" t="s">
        <v>44</v>
      </c>
      <c r="D374" s="575">
        <f t="shared" si="331"/>
        <v>0</v>
      </c>
      <c r="E374" s="576">
        <f t="shared" si="331"/>
        <v>0</v>
      </c>
      <c r="F374" s="576">
        <f t="shared" si="333"/>
        <v>0</v>
      </c>
      <c r="G374" s="576">
        <f t="shared" si="332"/>
        <v>0</v>
      </c>
      <c r="H374" s="642">
        <f t="shared" si="332"/>
        <v>0</v>
      </c>
      <c r="I374" s="363"/>
      <c r="J374" s="364"/>
      <c r="K374" s="364"/>
      <c r="L374" s="365"/>
      <c r="M374" s="366"/>
      <c r="N374" s="363"/>
      <c r="O374" s="364"/>
      <c r="P374" s="364"/>
      <c r="Q374" s="365"/>
      <c r="R374" s="366"/>
      <c r="S374" s="363"/>
      <c r="T374" s="364"/>
      <c r="U374" s="364"/>
      <c r="V374" s="365"/>
      <c r="W374" s="366"/>
      <c r="X374" s="363"/>
      <c r="Y374" s="364"/>
      <c r="Z374" s="364"/>
      <c r="AA374" s="365"/>
      <c r="AB374" s="366"/>
      <c r="AC374" s="363"/>
      <c r="AD374" s="364"/>
      <c r="AE374" s="364"/>
      <c r="AF374" s="365"/>
      <c r="AG374" s="366"/>
      <c r="AH374" s="363"/>
      <c r="AI374" s="364"/>
      <c r="AJ374" s="364"/>
      <c r="AK374" s="365"/>
      <c r="AL374" s="366"/>
      <c r="AM374" s="363"/>
      <c r="AN374" s="364"/>
      <c r="AO374" s="364"/>
      <c r="AP374" s="365"/>
      <c r="AQ374" s="367"/>
      <c r="AR374" s="967"/>
    </row>
  </sheetData>
  <mergeCells count="249">
    <mergeCell ref="A2:AQ2"/>
    <mergeCell ref="AQ3:AR3"/>
    <mergeCell ref="A4:A6"/>
    <mergeCell ref="B4:B6"/>
    <mergeCell ref="C4:C6"/>
    <mergeCell ref="D4:H4"/>
    <mergeCell ref="I4:M4"/>
    <mergeCell ref="N4:R4"/>
    <mergeCell ref="S4:W4"/>
    <mergeCell ref="X4:AB4"/>
    <mergeCell ref="AC4:AG4"/>
    <mergeCell ref="AH4:AL4"/>
    <mergeCell ref="AM4:AQ4"/>
    <mergeCell ref="D5:D6"/>
    <mergeCell ref="E5:E6"/>
    <mergeCell ref="F5:H5"/>
    <mergeCell ref="I5:I6"/>
    <mergeCell ref="J5:J6"/>
    <mergeCell ref="K5:M5"/>
    <mergeCell ref="N5:N6"/>
    <mergeCell ref="AI5:AI6"/>
    <mergeCell ref="AJ5:AL5"/>
    <mergeCell ref="AM5:AM6"/>
    <mergeCell ref="AN5:AN6"/>
    <mergeCell ref="AO5:AQ5"/>
    <mergeCell ref="A7:A20"/>
    <mergeCell ref="B7:B8"/>
    <mergeCell ref="B9:B10"/>
    <mergeCell ref="B11:B12"/>
    <mergeCell ref="B13:B14"/>
    <mergeCell ref="Y5:Y6"/>
    <mergeCell ref="Z5:AB5"/>
    <mergeCell ref="AC5:AC6"/>
    <mergeCell ref="AD5:AD6"/>
    <mergeCell ref="AE5:AG5"/>
    <mergeCell ref="AH5:AH6"/>
    <mergeCell ref="O5:O6"/>
    <mergeCell ref="P5:R5"/>
    <mergeCell ref="S5:S6"/>
    <mergeCell ref="T5:T6"/>
    <mergeCell ref="U5:W5"/>
    <mergeCell ref="X5:X6"/>
    <mergeCell ref="B15:B16"/>
    <mergeCell ref="B17:B18"/>
    <mergeCell ref="B19:B20"/>
    <mergeCell ref="A21:A22"/>
    <mergeCell ref="B21:B22"/>
    <mergeCell ref="A23:A36"/>
    <mergeCell ref="B23:B24"/>
    <mergeCell ref="B25:B26"/>
    <mergeCell ref="B27:B28"/>
    <mergeCell ref="B29:B30"/>
    <mergeCell ref="B31:B32"/>
    <mergeCell ref="B33:B34"/>
    <mergeCell ref="B35:B36"/>
    <mergeCell ref="A37:A50"/>
    <mergeCell ref="B37:B38"/>
    <mergeCell ref="B39:B40"/>
    <mergeCell ref="B41:B42"/>
    <mergeCell ref="B43:B44"/>
    <mergeCell ref="B45:B46"/>
    <mergeCell ref="B47:B48"/>
    <mergeCell ref="B49:B50"/>
    <mergeCell ref="A51:A64"/>
    <mergeCell ref="B51:B52"/>
    <mergeCell ref="B53:B54"/>
    <mergeCell ref="B55:B56"/>
    <mergeCell ref="B57:B58"/>
    <mergeCell ref="B59:B60"/>
    <mergeCell ref="B61:B62"/>
    <mergeCell ref="B63:B64"/>
    <mergeCell ref="A79:A92"/>
    <mergeCell ref="B79:B80"/>
    <mergeCell ref="B81:B82"/>
    <mergeCell ref="B83:B84"/>
    <mergeCell ref="B85:B86"/>
    <mergeCell ref="B87:B88"/>
    <mergeCell ref="B89:B90"/>
    <mergeCell ref="B91:B92"/>
    <mergeCell ref="A65:A78"/>
    <mergeCell ref="B65:B66"/>
    <mergeCell ref="B67:B68"/>
    <mergeCell ref="B69:B70"/>
    <mergeCell ref="B71:B72"/>
    <mergeCell ref="B73:B74"/>
    <mergeCell ref="B75:B76"/>
    <mergeCell ref="B77:B78"/>
    <mergeCell ref="A107:A120"/>
    <mergeCell ref="B107:B108"/>
    <mergeCell ref="B109:B110"/>
    <mergeCell ref="B111:B112"/>
    <mergeCell ref="B113:B114"/>
    <mergeCell ref="B115:B116"/>
    <mergeCell ref="B117:B118"/>
    <mergeCell ref="B119:B120"/>
    <mergeCell ref="A93:A106"/>
    <mergeCell ref="B93:B94"/>
    <mergeCell ref="B95:B96"/>
    <mergeCell ref="B97:B98"/>
    <mergeCell ref="B99:B100"/>
    <mergeCell ref="B101:B102"/>
    <mergeCell ref="B103:B104"/>
    <mergeCell ref="B105:B106"/>
    <mergeCell ref="A135:A148"/>
    <mergeCell ref="B135:B136"/>
    <mergeCell ref="B137:B138"/>
    <mergeCell ref="B139:B140"/>
    <mergeCell ref="B141:B142"/>
    <mergeCell ref="B143:B144"/>
    <mergeCell ref="B145:B146"/>
    <mergeCell ref="B147:B148"/>
    <mergeCell ref="A121:A134"/>
    <mergeCell ref="B121:B122"/>
    <mergeCell ref="B123:B124"/>
    <mergeCell ref="B125:B126"/>
    <mergeCell ref="B127:B128"/>
    <mergeCell ref="B129:B130"/>
    <mergeCell ref="B131:B132"/>
    <mergeCell ref="B133:B134"/>
    <mergeCell ref="A163:A176"/>
    <mergeCell ref="B163:B164"/>
    <mergeCell ref="B165:B166"/>
    <mergeCell ref="B167:B168"/>
    <mergeCell ref="B169:B170"/>
    <mergeCell ref="B171:B172"/>
    <mergeCell ref="B173:B174"/>
    <mergeCell ref="B175:B176"/>
    <mergeCell ref="A149:A162"/>
    <mergeCell ref="B149:B150"/>
    <mergeCell ref="B151:B152"/>
    <mergeCell ref="B153:B154"/>
    <mergeCell ref="B155:B156"/>
    <mergeCell ref="B157:B158"/>
    <mergeCell ref="B159:B160"/>
    <mergeCell ref="B161:B162"/>
    <mergeCell ref="A191:A204"/>
    <mergeCell ref="B191:B192"/>
    <mergeCell ref="B193:B194"/>
    <mergeCell ref="B195:B196"/>
    <mergeCell ref="B197:B198"/>
    <mergeCell ref="B199:B200"/>
    <mergeCell ref="B201:B202"/>
    <mergeCell ref="B203:B204"/>
    <mergeCell ref="A177:A190"/>
    <mergeCell ref="B177:B178"/>
    <mergeCell ref="B179:B180"/>
    <mergeCell ref="B181:B182"/>
    <mergeCell ref="B183:B184"/>
    <mergeCell ref="B185:B186"/>
    <mergeCell ref="B187:B188"/>
    <mergeCell ref="B189:B190"/>
    <mergeCell ref="A219:A232"/>
    <mergeCell ref="B219:B220"/>
    <mergeCell ref="B221:B222"/>
    <mergeCell ref="B223:B224"/>
    <mergeCell ref="B225:B226"/>
    <mergeCell ref="B227:B228"/>
    <mergeCell ref="B229:B230"/>
    <mergeCell ref="B231:B232"/>
    <mergeCell ref="A205:A218"/>
    <mergeCell ref="B205:B206"/>
    <mergeCell ref="B207:B208"/>
    <mergeCell ref="B209:B210"/>
    <mergeCell ref="B211:B212"/>
    <mergeCell ref="B213:B214"/>
    <mergeCell ref="B215:B216"/>
    <mergeCell ref="B217:B218"/>
    <mergeCell ref="A247:A260"/>
    <mergeCell ref="B247:B248"/>
    <mergeCell ref="B249:B250"/>
    <mergeCell ref="B251:B252"/>
    <mergeCell ref="B253:B254"/>
    <mergeCell ref="B255:B256"/>
    <mergeCell ref="B257:B258"/>
    <mergeCell ref="B259:B260"/>
    <mergeCell ref="A233:A246"/>
    <mergeCell ref="B233:B234"/>
    <mergeCell ref="B235:B236"/>
    <mergeCell ref="B237:B238"/>
    <mergeCell ref="B239:B240"/>
    <mergeCell ref="B241:B242"/>
    <mergeCell ref="B243:B244"/>
    <mergeCell ref="B245:B246"/>
    <mergeCell ref="A277:A290"/>
    <mergeCell ref="B277:B278"/>
    <mergeCell ref="B279:B280"/>
    <mergeCell ref="B281:B282"/>
    <mergeCell ref="B283:B284"/>
    <mergeCell ref="B285:B286"/>
    <mergeCell ref="B287:B288"/>
    <mergeCell ref="B289:B290"/>
    <mergeCell ref="A261:A262"/>
    <mergeCell ref="B261:B262"/>
    <mergeCell ref="A263:A276"/>
    <mergeCell ref="B263:B264"/>
    <mergeCell ref="B265:B266"/>
    <mergeCell ref="B267:B268"/>
    <mergeCell ref="B269:B270"/>
    <mergeCell ref="B271:B272"/>
    <mergeCell ref="B273:B274"/>
    <mergeCell ref="B275:B276"/>
    <mergeCell ref="A305:A318"/>
    <mergeCell ref="B305:B306"/>
    <mergeCell ref="B307:B308"/>
    <mergeCell ref="B309:B310"/>
    <mergeCell ref="B311:B312"/>
    <mergeCell ref="B313:B314"/>
    <mergeCell ref="B315:B316"/>
    <mergeCell ref="B317:B318"/>
    <mergeCell ref="A291:A304"/>
    <mergeCell ref="B291:B292"/>
    <mergeCell ref="B293:B294"/>
    <mergeCell ref="B295:B296"/>
    <mergeCell ref="B297:B298"/>
    <mergeCell ref="B299:B300"/>
    <mergeCell ref="B301:B302"/>
    <mergeCell ref="B303:B304"/>
    <mergeCell ref="A333:A346"/>
    <mergeCell ref="B333:B334"/>
    <mergeCell ref="B335:B336"/>
    <mergeCell ref="B337:B338"/>
    <mergeCell ref="B339:B340"/>
    <mergeCell ref="B341:B342"/>
    <mergeCell ref="B343:B344"/>
    <mergeCell ref="B345:B346"/>
    <mergeCell ref="A319:A332"/>
    <mergeCell ref="B319:B320"/>
    <mergeCell ref="B321:B322"/>
    <mergeCell ref="B323:B324"/>
    <mergeCell ref="B325:B326"/>
    <mergeCell ref="B327:B328"/>
    <mergeCell ref="B329:B330"/>
    <mergeCell ref="B331:B332"/>
    <mergeCell ref="A361:A374"/>
    <mergeCell ref="B361:B362"/>
    <mergeCell ref="B363:B364"/>
    <mergeCell ref="B365:B366"/>
    <mergeCell ref="B367:B368"/>
    <mergeCell ref="B369:B370"/>
    <mergeCell ref="B371:B372"/>
    <mergeCell ref="B373:B374"/>
    <mergeCell ref="A347:A360"/>
    <mergeCell ref="B347:B348"/>
    <mergeCell ref="B349:B350"/>
    <mergeCell ref="B351:B352"/>
    <mergeCell ref="B353:B354"/>
    <mergeCell ref="B355:B356"/>
    <mergeCell ref="B357:B358"/>
    <mergeCell ref="B359:B360"/>
  </mergeCells>
  <phoneticPr fontId="14" type="noConversion"/>
  <printOptions horizontalCentered="1" verticalCentered="1"/>
  <pageMargins left="0.15748031496062992" right="0.15748031496062992" top="0.47244094488188981" bottom="0.35433070866141736" header="0.43307086614173229" footer="0.15748031496062992"/>
  <pageSetup paperSize="9" scale="28" fitToWidth="0" fitToHeight="0" orientation="landscape" r:id="rId1"/>
  <headerFooter alignWithMargins="0"/>
  <rowBreaks count="4" manualBreakCount="4">
    <brk id="78" max="35" man="1"/>
    <brk id="162" max="35" man="1"/>
    <brk id="246" max="35" man="1"/>
    <brk id="332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T51"/>
  <sheetViews>
    <sheetView view="pageBreakPreview" zoomScale="85" zoomScaleNormal="115" zoomScaleSheetLayoutView="85" workbookViewId="0">
      <pane ySplit="6" topLeftCell="A7" activePane="bottomLeft" state="frozen"/>
      <selection activeCell="I12" sqref="I12"/>
      <selection pane="bottomLeft" activeCell="G17" sqref="G17"/>
    </sheetView>
  </sheetViews>
  <sheetFormatPr defaultRowHeight="13.5"/>
  <cols>
    <col min="1" max="1" width="14.5546875" customWidth="1"/>
    <col min="2" max="17" width="12.21875" style="156" customWidth="1"/>
    <col min="18" max="18" width="11.109375" hidden="1" customWidth="1"/>
    <col min="19" max="19" width="0" style="2" hidden="1" customWidth="1"/>
  </cols>
  <sheetData>
    <row r="2" spans="1:20" ht="22.5">
      <c r="A2" s="1710" t="s">
        <v>233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  <c r="N2" s="1711"/>
      <c r="O2" s="1711"/>
      <c r="P2" s="1711"/>
      <c r="Q2" s="1711"/>
    </row>
    <row r="3" spans="1:20" ht="20.25">
      <c r="A3" s="48"/>
      <c r="Q3" s="157" t="s">
        <v>80</v>
      </c>
    </row>
    <row r="4" spans="1:20" ht="21" customHeight="1" thickBot="1">
      <c r="A4" s="48"/>
    </row>
    <row r="5" spans="1:20" ht="18.75" customHeight="1">
      <c r="A5" s="1712" t="s">
        <v>28</v>
      </c>
      <c r="B5" s="1714" t="s">
        <v>244</v>
      </c>
      <c r="C5" s="1707" t="s">
        <v>240</v>
      </c>
      <c r="D5" s="1716" t="s">
        <v>246</v>
      </c>
      <c r="E5" s="1718" t="s">
        <v>134</v>
      </c>
      <c r="F5" s="1718" t="s">
        <v>131</v>
      </c>
      <c r="G5" s="1718" t="s">
        <v>132</v>
      </c>
      <c r="H5" s="1720" t="s">
        <v>133</v>
      </c>
      <c r="I5" s="1707" t="s">
        <v>240</v>
      </c>
      <c r="J5" s="1716" t="s">
        <v>135</v>
      </c>
      <c r="K5" s="1718" t="s">
        <v>247</v>
      </c>
      <c r="L5" s="1718" t="s">
        <v>248</v>
      </c>
      <c r="M5" s="1722" t="s">
        <v>249</v>
      </c>
      <c r="N5" s="1722" t="s">
        <v>136</v>
      </c>
      <c r="O5" s="1726" t="s">
        <v>137</v>
      </c>
      <c r="P5" s="1724" t="s">
        <v>128</v>
      </c>
      <c r="Q5" s="1705" t="s">
        <v>243</v>
      </c>
      <c r="R5" s="124" t="s">
        <v>82</v>
      </c>
      <c r="S5" s="116" t="s">
        <v>83</v>
      </c>
    </row>
    <row r="6" spans="1:20" ht="18.75" customHeight="1" thickBot="1">
      <c r="A6" s="1713"/>
      <c r="B6" s="1715"/>
      <c r="C6" s="1709"/>
      <c r="D6" s="1717"/>
      <c r="E6" s="1719"/>
      <c r="F6" s="1719"/>
      <c r="G6" s="1719"/>
      <c r="H6" s="1721"/>
      <c r="I6" s="1708"/>
      <c r="J6" s="1717"/>
      <c r="K6" s="1719"/>
      <c r="L6" s="1728"/>
      <c r="M6" s="1723"/>
      <c r="N6" s="1723"/>
      <c r="O6" s="1727"/>
      <c r="P6" s="1725"/>
      <c r="Q6" s="1706"/>
      <c r="R6" s="125"/>
      <c r="S6" s="117"/>
    </row>
    <row r="7" spans="1:20" ht="18.75" customHeight="1">
      <c r="A7" s="1151" t="s">
        <v>82</v>
      </c>
      <c r="B7" s="1139">
        <f>SUM(C7,I7,Q7)</f>
        <v>5951000</v>
      </c>
      <c r="C7" s="1128">
        <f>SUM(D7:H7)</f>
        <v>4370000</v>
      </c>
      <c r="D7" s="1075">
        <f>D11+D31</f>
        <v>864000</v>
      </c>
      <c r="E7" s="298">
        <f t="shared" ref="E7:O7" si="0">E11+E31</f>
        <v>0</v>
      </c>
      <c r="F7" s="298">
        <f t="shared" si="0"/>
        <v>1717000</v>
      </c>
      <c r="G7" s="298">
        <f t="shared" si="0"/>
        <v>1209000</v>
      </c>
      <c r="H7" s="1109">
        <f t="shared" si="0"/>
        <v>580000</v>
      </c>
      <c r="I7" s="1128">
        <f>SUM(J7:P7)</f>
        <v>1581000</v>
      </c>
      <c r="J7" s="1075">
        <f t="shared" si="0"/>
        <v>7000</v>
      </c>
      <c r="K7" s="298">
        <f t="shared" si="0"/>
        <v>5000</v>
      </c>
      <c r="L7" s="298">
        <f t="shared" si="0"/>
        <v>314000</v>
      </c>
      <c r="M7" s="298">
        <f t="shared" si="0"/>
        <v>235000</v>
      </c>
      <c r="N7" s="298">
        <f t="shared" si="0"/>
        <v>215000</v>
      </c>
      <c r="O7" s="298">
        <f t="shared" si="0"/>
        <v>65000</v>
      </c>
      <c r="P7" s="298">
        <f t="shared" ref="P7" si="1">P11+P31</f>
        <v>740000</v>
      </c>
      <c r="Q7" s="1452">
        <f t="shared" ref="Q7" si="2">Q11+Q31</f>
        <v>0</v>
      </c>
      <c r="R7" s="126"/>
      <c r="S7" s="17"/>
    </row>
    <row r="8" spans="1:20" s="60" customFormat="1" ht="18.75" customHeight="1" thickBot="1">
      <c r="A8" s="1159" t="s">
        <v>245</v>
      </c>
      <c r="B8" s="1140">
        <f>B9/B7</f>
        <v>0.19317946563602756</v>
      </c>
      <c r="C8" s="1129">
        <f>C9/C7</f>
        <v>0.16262151029748284</v>
      </c>
      <c r="D8" s="1108">
        <f>D9/D7</f>
        <v>0.19120138888888888</v>
      </c>
      <c r="E8" s="299" t="e">
        <f t="shared" ref="E8:N8" si="3">E9/E7</f>
        <v>#DIV/0!</v>
      </c>
      <c r="F8" s="299">
        <f t="shared" si="3"/>
        <v>3.6860803727431567E-3</v>
      </c>
      <c r="G8" s="299">
        <f t="shared" si="3"/>
        <v>0.43544251447477256</v>
      </c>
      <c r="H8" s="1110">
        <v>0</v>
      </c>
      <c r="I8" s="1129">
        <f t="shared" si="3"/>
        <v>0.26080898165717897</v>
      </c>
      <c r="J8" s="1108">
        <f t="shared" si="3"/>
        <v>0.13828571428571429</v>
      </c>
      <c r="K8" s="299">
        <f t="shared" si="3"/>
        <v>8.1199999999999994E-2</v>
      </c>
      <c r="L8" s="299">
        <f t="shared" si="3"/>
        <v>0.26336624203821657</v>
      </c>
      <c r="M8" s="299">
        <f t="shared" si="3"/>
        <v>0.48979148936170214</v>
      </c>
      <c r="N8" s="299">
        <f t="shared" si="3"/>
        <v>6.7465116279069773E-2</v>
      </c>
      <c r="O8" s="299">
        <f t="shared" ref="O8:Q8" si="4">O9/O7</f>
        <v>0.35503076923076921</v>
      </c>
      <c r="P8" s="1453">
        <f t="shared" si="4"/>
        <v>0.23727702702702702</v>
      </c>
      <c r="Q8" s="1454" t="e">
        <f t="shared" si="4"/>
        <v>#DIV/0!</v>
      </c>
      <c r="R8" s="127"/>
      <c r="S8" s="118"/>
    </row>
    <row r="9" spans="1:20" ht="18.75" customHeight="1" thickTop="1" thickBot="1">
      <c r="A9" s="1161" t="s">
        <v>254</v>
      </c>
      <c r="B9" s="1443">
        <f>SUM(C9,I9,Q9)</f>
        <v>1149611</v>
      </c>
      <c r="C9" s="1446">
        <f>SUM(D9:H9)</f>
        <v>710656</v>
      </c>
      <c r="D9" s="1163">
        <f>SUM(D10,D30)</f>
        <v>165198</v>
      </c>
      <c r="E9" s="1164">
        <f>SUM(E10,E30)</f>
        <v>753</v>
      </c>
      <c r="F9" s="1164">
        <f>SUM(F10,F30)</f>
        <v>6329</v>
      </c>
      <c r="G9" s="1164">
        <f t="shared" ref="G9:N9" si="5">SUM(G10,G30)</f>
        <v>526450</v>
      </c>
      <c r="H9" s="1165">
        <f t="shared" si="5"/>
        <v>11926</v>
      </c>
      <c r="I9" s="1162">
        <f>SUM(J9:P9)</f>
        <v>412339</v>
      </c>
      <c r="J9" s="1163">
        <f>SUM(J10,J30)</f>
        <v>968</v>
      </c>
      <c r="K9" s="1164">
        <f>SUM(K10,K30)</f>
        <v>406</v>
      </c>
      <c r="L9" s="1164">
        <f>SUM(L10,L30)</f>
        <v>82697</v>
      </c>
      <c r="M9" s="1164">
        <f t="shared" si="5"/>
        <v>115101</v>
      </c>
      <c r="N9" s="1164">
        <f t="shared" si="5"/>
        <v>14505</v>
      </c>
      <c r="O9" s="1164">
        <f t="shared" ref="O9:Q9" si="6">SUM(O10,O30)</f>
        <v>23077</v>
      </c>
      <c r="P9" s="1455">
        <f t="shared" si="6"/>
        <v>175585</v>
      </c>
      <c r="Q9" s="1456">
        <f t="shared" si="6"/>
        <v>26616</v>
      </c>
      <c r="R9" s="128"/>
      <c r="S9" s="119"/>
    </row>
    <row r="10" spans="1:20" ht="18.75" customHeight="1">
      <c r="A10" s="1166" t="s">
        <v>45</v>
      </c>
      <c r="B10" s="1444">
        <f t="shared" ref="B10:B44" si="7">SUM(C10,I10,Q10)</f>
        <v>1096183</v>
      </c>
      <c r="C10" s="1447">
        <f>SUM(D10:H10)</f>
        <v>658540</v>
      </c>
      <c r="D10" s="1168">
        <f t="shared" ref="D10:N10" si="8">SUM(D13:D29)</f>
        <v>158179</v>
      </c>
      <c r="E10" s="1169">
        <f t="shared" si="8"/>
        <v>753</v>
      </c>
      <c r="F10" s="1169">
        <f t="shared" si="8"/>
        <v>6329</v>
      </c>
      <c r="G10" s="1169">
        <f t="shared" si="8"/>
        <v>482005</v>
      </c>
      <c r="H10" s="1170">
        <f t="shared" si="8"/>
        <v>11274</v>
      </c>
      <c r="I10" s="1167">
        <f>SUM(J10:P10)</f>
        <v>412176</v>
      </c>
      <c r="J10" s="1168">
        <f t="shared" si="8"/>
        <v>968</v>
      </c>
      <c r="K10" s="1169">
        <f t="shared" si="8"/>
        <v>406</v>
      </c>
      <c r="L10" s="1169">
        <f t="shared" si="8"/>
        <v>82604</v>
      </c>
      <c r="M10" s="1169">
        <f t="shared" si="8"/>
        <v>115101</v>
      </c>
      <c r="N10" s="1169">
        <f t="shared" si="8"/>
        <v>14504</v>
      </c>
      <c r="O10" s="1169">
        <f t="shared" ref="O10:Q10" si="9">SUM(O13:O29)</f>
        <v>23008</v>
      </c>
      <c r="P10" s="1169">
        <f t="shared" si="9"/>
        <v>175585</v>
      </c>
      <c r="Q10" s="1457">
        <f t="shared" si="9"/>
        <v>25467</v>
      </c>
      <c r="R10" s="346"/>
      <c r="S10" s="120"/>
    </row>
    <row r="11" spans="1:20" ht="18.75" customHeight="1">
      <c r="A11" s="1152" t="s">
        <v>250</v>
      </c>
      <c r="B11" s="1141">
        <f t="shared" si="7"/>
        <v>5356000</v>
      </c>
      <c r="C11" s="1130">
        <f>SUM(D11:H11)</f>
        <v>3863100</v>
      </c>
      <c r="D11" s="1076">
        <v>777600</v>
      </c>
      <c r="E11" s="297">
        <v>0</v>
      </c>
      <c r="F11" s="297">
        <v>1475400</v>
      </c>
      <c r="G11" s="297">
        <v>1088100</v>
      </c>
      <c r="H11" s="1111">
        <v>522000</v>
      </c>
      <c r="I11" s="1130">
        <f>SUM(J11:P11)</f>
        <v>1492900</v>
      </c>
      <c r="J11" s="1076">
        <v>6300</v>
      </c>
      <c r="K11" s="297">
        <v>4500</v>
      </c>
      <c r="L11" s="297">
        <v>282600</v>
      </c>
      <c r="M11" s="297">
        <v>211500</v>
      </c>
      <c r="N11" s="297">
        <v>193500</v>
      </c>
      <c r="O11" s="297">
        <v>58500</v>
      </c>
      <c r="P11" s="1065">
        <v>736000</v>
      </c>
      <c r="Q11" s="1458"/>
      <c r="R11" s="129"/>
      <c r="S11" s="21"/>
    </row>
    <row r="12" spans="1:20" s="140" customFormat="1" ht="18.75" customHeight="1">
      <c r="A12" s="1153" t="s">
        <v>245</v>
      </c>
      <c r="B12" s="1445" t="e">
        <f t="shared" si="7"/>
        <v>#DIV/0!</v>
      </c>
      <c r="C12" s="1448">
        <f t="shared" ref="C12:O12" si="10">C10/C11</f>
        <v>0.17046931221040099</v>
      </c>
      <c r="D12" s="1091">
        <f t="shared" si="10"/>
        <v>0.20341949588477365</v>
      </c>
      <c r="E12" s="859" t="e">
        <f t="shared" si="10"/>
        <v>#DIV/0!</v>
      </c>
      <c r="F12" s="859">
        <f t="shared" si="10"/>
        <v>4.2896841534499118E-3</v>
      </c>
      <c r="G12" s="859">
        <f t="shared" si="10"/>
        <v>0.44297858652697364</v>
      </c>
      <c r="H12" s="1112">
        <f t="shared" si="10"/>
        <v>2.1597701149425289E-2</v>
      </c>
      <c r="I12" s="1131">
        <f t="shared" si="10"/>
        <v>0.2760908299283274</v>
      </c>
      <c r="J12" s="1091">
        <f t="shared" si="10"/>
        <v>0.15365079365079365</v>
      </c>
      <c r="K12" s="859">
        <f t="shared" si="10"/>
        <v>9.0222222222222218E-2</v>
      </c>
      <c r="L12" s="859">
        <f t="shared" si="10"/>
        <v>0.29230007077140835</v>
      </c>
      <c r="M12" s="859">
        <f t="shared" si="10"/>
        <v>0.54421276595744683</v>
      </c>
      <c r="N12" s="859">
        <f t="shared" si="10"/>
        <v>7.4956072351421182E-2</v>
      </c>
      <c r="O12" s="859">
        <f t="shared" si="10"/>
        <v>0.39329914529914528</v>
      </c>
      <c r="P12" s="1089">
        <f t="shared" ref="P12" si="11">P10/P11</f>
        <v>0.23856657608695653</v>
      </c>
      <c r="Q12" s="1459" t="e">
        <f t="shared" ref="Q12" si="12">Q10/Q11</f>
        <v>#DIV/0!</v>
      </c>
      <c r="R12" s="138"/>
      <c r="S12" s="139"/>
    </row>
    <row r="13" spans="1:20" ht="18.75" customHeight="1">
      <c r="A13" s="1154" t="s">
        <v>140</v>
      </c>
      <c r="B13" s="1145">
        <f t="shared" si="7"/>
        <v>40</v>
      </c>
      <c r="C13" s="1147">
        <f>SUM(D13:H13)</f>
        <v>0</v>
      </c>
      <c r="D13" s="1086"/>
      <c r="E13" s="335"/>
      <c r="F13" s="335"/>
      <c r="G13" s="335"/>
      <c r="H13" s="1113"/>
      <c r="I13" s="1132">
        <f>SUM(J13:P13)</f>
        <v>0</v>
      </c>
      <c r="J13" s="1086"/>
      <c r="K13" s="335"/>
      <c r="L13" s="335"/>
      <c r="M13" s="335"/>
      <c r="N13" s="335"/>
      <c r="O13" s="335"/>
      <c r="P13" s="1066"/>
      <c r="Q13" s="1460">
        <v>40</v>
      </c>
      <c r="R13" s="129">
        <v>4000</v>
      </c>
      <c r="S13" s="121">
        <f>B13/R13</f>
        <v>0.01</v>
      </c>
    </row>
    <row r="14" spans="1:20" ht="18.75" customHeight="1">
      <c r="A14" s="1154" t="s">
        <v>216</v>
      </c>
      <c r="B14" s="1143">
        <f t="shared" si="7"/>
        <v>6238</v>
      </c>
      <c r="C14" s="1147">
        <f t="shared" ref="C14:C29" si="13">SUM(D14:H14)</f>
        <v>0</v>
      </c>
      <c r="D14" s="1125"/>
      <c r="E14" s="351"/>
      <c r="F14" s="351"/>
      <c r="G14" s="351"/>
      <c r="H14" s="1114"/>
      <c r="I14" s="1132">
        <f t="shared" ref="I14:I29" si="14">SUM(J14:P14)</f>
        <v>5974</v>
      </c>
      <c r="J14" s="1125"/>
      <c r="K14" s="860"/>
      <c r="L14" s="351"/>
      <c r="M14" s="351">
        <v>95</v>
      </c>
      <c r="N14" s="861"/>
      <c r="O14" s="842"/>
      <c r="P14" s="1090">
        <v>5879</v>
      </c>
      <c r="Q14" s="1461">
        <v>264</v>
      </c>
      <c r="R14" s="129">
        <v>4843</v>
      </c>
      <c r="S14" s="121">
        <f>B14/R14</f>
        <v>1.2880446004542638</v>
      </c>
    </row>
    <row r="15" spans="1:20" ht="18.75" customHeight="1">
      <c r="A15" s="1154" t="s">
        <v>142</v>
      </c>
      <c r="B15" s="1143">
        <f t="shared" si="7"/>
        <v>194</v>
      </c>
      <c r="C15" s="1147">
        <f t="shared" si="13"/>
        <v>0</v>
      </c>
      <c r="D15" s="1077"/>
      <c r="E15" s="337"/>
      <c r="F15" s="337"/>
      <c r="G15" s="337"/>
      <c r="H15" s="1115"/>
      <c r="I15" s="1132">
        <f t="shared" si="14"/>
        <v>194</v>
      </c>
      <c r="J15" s="1077"/>
      <c r="K15" s="337"/>
      <c r="L15" s="337"/>
      <c r="M15" s="337"/>
      <c r="N15" s="337"/>
      <c r="O15" s="862"/>
      <c r="P15" s="1067">
        <v>194</v>
      </c>
      <c r="Q15" s="1461"/>
      <c r="R15" s="129">
        <v>2000</v>
      </c>
      <c r="S15" s="121">
        <f>B15/R15</f>
        <v>9.7000000000000003E-2</v>
      </c>
    </row>
    <row r="16" spans="1:20" ht="18.75" customHeight="1">
      <c r="A16" s="1154" t="s">
        <v>198</v>
      </c>
      <c r="B16" s="1143">
        <f t="shared" si="7"/>
        <v>0</v>
      </c>
      <c r="C16" s="1147">
        <f t="shared" si="13"/>
        <v>0</v>
      </c>
      <c r="D16" s="1126"/>
      <c r="E16" s="334"/>
      <c r="F16" s="334"/>
      <c r="G16" s="334"/>
      <c r="H16" s="1079"/>
      <c r="I16" s="1132">
        <f t="shared" si="14"/>
        <v>0</v>
      </c>
      <c r="J16" s="1126"/>
      <c r="K16" s="334"/>
      <c r="L16" s="334"/>
      <c r="M16" s="334"/>
      <c r="N16" s="334"/>
      <c r="O16" s="907"/>
      <c r="P16" s="1093"/>
      <c r="Q16" s="1462"/>
      <c r="R16" s="310">
        <v>0</v>
      </c>
      <c r="S16" s="121" t="e">
        <f>B16/R16</f>
        <v>#DIV/0!</v>
      </c>
      <c r="T16" s="151"/>
    </row>
    <row r="17" spans="1:20" ht="18.75" customHeight="1">
      <c r="A17" s="1154" t="s">
        <v>157</v>
      </c>
      <c r="B17" s="1143">
        <f t="shared" si="7"/>
        <v>0</v>
      </c>
      <c r="C17" s="1147">
        <f t="shared" si="13"/>
        <v>0</v>
      </c>
      <c r="D17" s="1084"/>
      <c r="E17" s="335"/>
      <c r="F17" s="335"/>
      <c r="G17" s="335"/>
      <c r="H17" s="1080"/>
      <c r="I17" s="1132">
        <f t="shared" si="14"/>
        <v>0</v>
      </c>
      <c r="J17" s="1086"/>
      <c r="K17" s="335"/>
      <c r="L17" s="335"/>
      <c r="M17" s="335"/>
      <c r="N17" s="335"/>
      <c r="O17" s="335"/>
      <c r="P17" s="1094">
        <v>0</v>
      </c>
      <c r="Q17" s="1460"/>
      <c r="R17" s="310">
        <v>0</v>
      </c>
      <c r="S17" s="121" t="e">
        <f>B17/R17</f>
        <v>#DIV/0!</v>
      </c>
    </row>
    <row r="18" spans="1:20" ht="18.75" customHeight="1">
      <c r="A18" s="1154" t="s">
        <v>158</v>
      </c>
      <c r="B18" s="1143">
        <f t="shared" si="7"/>
        <v>0</v>
      </c>
      <c r="C18" s="1147">
        <f t="shared" si="13"/>
        <v>0</v>
      </c>
      <c r="D18" s="1125"/>
      <c r="E18" s="351"/>
      <c r="F18" s="351"/>
      <c r="G18" s="351"/>
      <c r="H18" s="1114"/>
      <c r="I18" s="1132">
        <f t="shared" si="14"/>
        <v>0</v>
      </c>
      <c r="J18" s="1125"/>
      <c r="K18" s="351"/>
      <c r="L18" s="351"/>
      <c r="M18" s="338"/>
      <c r="N18" s="351"/>
      <c r="O18" s="351"/>
      <c r="P18" s="1095"/>
      <c r="Q18" s="1460"/>
      <c r="R18" s="130"/>
      <c r="S18" s="305"/>
    </row>
    <row r="19" spans="1:20" ht="18.75" customHeight="1">
      <c r="A19" s="1154" t="s">
        <v>145</v>
      </c>
      <c r="B19" s="1143">
        <f t="shared" si="7"/>
        <v>10498</v>
      </c>
      <c r="C19" s="1147">
        <f t="shared" si="13"/>
        <v>0</v>
      </c>
      <c r="D19" s="1077"/>
      <c r="E19" s="337"/>
      <c r="F19" s="858"/>
      <c r="G19" s="337"/>
      <c r="H19" s="1115"/>
      <c r="I19" s="1132">
        <f t="shared" si="14"/>
        <v>10498</v>
      </c>
      <c r="J19" s="1077"/>
      <c r="K19" s="337"/>
      <c r="L19" s="337"/>
      <c r="M19" s="337">
        <v>352</v>
      </c>
      <c r="N19" s="337"/>
      <c r="O19" s="337"/>
      <c r="P19" s="1067">
        <v>10146</v>
      </c>
      <c r="Q19" s="1461"/>
      <c r="R19" s="131">
        <v>6000</v>
      </c>
      <c r="S19" s="121">
        <f>B19/R19</f>
        <v>1.7496666666666667</v>
      </c>
      <c r="T19" s="50"/>
    </row>
    <row r="20" spans="1:20" ht="18.75" customHeight="1">
      <c r="A20" s="1154" t="s">
        <v>146</v>
      </c>
      <c r="B20" s="1145">
        <f t="shared" si="7"/>
        <v>24302</v>
      </c>
      <c r="C20" s="1147">
        <f t="shared" si="13"/>
        <v>13720</v>
      </c>
      <c r="D20" s="1136">
        <v>297</v>
      </c>
      <c r="E20" s="906">
        <v>24</v>
      </c>
      <c r="F20" s="906">
        <v>4149</v>
      </c>
      <c r="G20" s="906">
        <v>9250</v>
      </c>
      <c r="H20" s="1116">
        <v>0</v>
      </c>
      <c r="I20" s="1132">
        <f t="shared" si="14"/>
        <v>10424</v>
      </c>
      <c r="J20" s="907"/>
      <c r="K20" s="906"/>
      <c r="L20" s="906">
        <v>627</v>
      </c>
      <c r="M20" s="906">
        <v>0</v>
      </c>
      <c r="N20" s="906">
        <v>390</v>
      </c>
      <c r="O20" s="907">
        <v>1191</v>
      </c>
      <c r="P20" s="906">
        <v>8216</v>
      </c>
      <c r="Q20" s="1462">
        <v>158</v>
      </c>
      <c r="R20" s="130">
        <v>500000</v>
      </c>
      <c r="S20" s="121">
        <f>B20/R20</f>
        <v>4.8604000000000001E-2</v>
      </c>
    </row>
    <row r="21" spans="1:20" ht="18.75" customHeight="1" thickBot="1">
      <c r="A21" s="1154" t="s">
        <v>162</v>
      </c>
      <c r="B21" s="1145">
        <f t="shared" si="7"/>
        <v>142536</v>
      </c>
      <c r="C21" s="1147">
        <f t="shared" si="13"/>
        <v>115627</v>
      </c>
      <c r="D21" s="1437">
        <v>54846</v>
      </c>
      <c r="E21" s="1438"/>
      <c r="F21" s="1438"/>
      <c r="G21" s="1438">
        <v>60781</v>
      </c>
      <c r="H21" s="1439"/>
      <c r="I21" s="1132">
        <f t="shared" si="14"/>
        <v>26713</v>
      </c>
      <c r="J21" s="1081"/>
      <c r="K21" s="344"/>
      <c r="L21" s="344">
        <v>667</v>
      </c>
      <c r="M21" s="344">
        <v>2179</v>
      </c>
      <c r="N21" s="344">
        <v>4096</v>
      </c>
      <c r="O21" s="344">
        <v>10852</v>
      </c>
      <c r="P21" s="1096">
        <v>8919</v>
      </c>
      <c r="Q21" s="1463">
        <v>196</v>
      </c>
      <c r="R21" s="347">
        <v>2835.4</v>
      </c>
      <c r="S21" s="121">
        <f>B21/R21</f>
        <v>50.270155886294702</v>
      </c>
    </row>
    <row r="22" spans="1:20" ht="18.75" customHeight="1">
      <c r="A22" s="1155" t="s">
        <v>148</v>
      </c>
      <c r="B22" s="1145">
        <f t="shared" si="7"/>
        <v>140847</v>
      </c>
      <c r="C22" s="1147">
        <f t="shared" si="13"/>
        <v>105918</v>
      </c>
      <c r="D22" s="1082">
        <v>35190</v>
      </c>
      <c r="E22" s="339"/>
      <c r="F22" s="339"/>
      <c r="G22" s="333">
        <v>68922</v>
      </c>
      <c r="H22" s="1079">
        <v>1806</v>
      </c>
      <c r="I22" s="1132">
        <f t="shared" si="14"/>
        <v>33650</v>
      </c>
      <c r="J22" s="1082"/>
      <c r="K22" s="339"/>
      <c r="L22" s="333">
        <v>10445</v>
      </c>
      <c r="M22" s="339"/>
      <c r="N22" s="333">
        <v>2724</v>
      </c>
      <c r="O22" s="843">
        <v>10766</v>
      </c>
      <c r="P22" s="1097">
        <v>9715</v>
      </c>
      <c r="Q22" s="1460">
        <v>1279</v>
      </c>
      <c r="R22" s="130">
        <v>460000</v>
      </c>
      <c r="S22" s="121">
        <f>B22/R22</f>
        <v>0.30618913043478263</v>
      </c>
    </row>
    <row r="23" spans="1:20" ht="18.75" customHeight="1" thickBot="1">
      <c r="A23" s="1155" t="s">
        <v>149</v>
      </c>
      <c r="B23" s="1145">
        <f t="shared" si="7"/>
        <v>152746</v>
      </c>
      <c r="C23" s="1147">
        <f t="shared" si="13"/>
        <v>133533</v>
      </c>
      <c r="D23" s="1398">
        <v>12070</v>
      </c>
      <c r="E23" s="1399"/>
      <c r="F23" s="335">
        <v>1534</v>
      </c>
      <c r="G23" s="335">
        <v>116612</v>
      </c>
      <c r="H23" s="1080">
        <v>3317</v>
      </c>
      <c r="I23" s="1132">
        <f t="shared" si="14"/>
        <v>18699</v>
      </c>
      <c r="J23" s="1398">
        <v>968</v>
      </c>
      <c r="K23" s="1399"/>
      <c r="L23" s="335">
        <v>9344</v>
      </c>
      <c r="M23" s="1399">
        <v>466</v>
      </c>
      <c r="N23" s="335">
        <v>1026</v>
      </c>
      <c r="O23" s="335">
        <v>149</v>
      </c>
      <c r="P23" s="1400">
        <f>6748-2</f>
        <v>6746</v>
      </c>
      <c r="Q23" s="1464">
        <v>514</v>
      </c>
      <c r="R23" s="130">
        <v>556000</v>
      </c>
      <c r="S23" s="121">
        <f>B23/R23</f>
        <v>0.27472302158273382</v>
      </c>
    </row>
    <row r="24" spans="1:20" ht="18.75" customHeight="1" thickTop="1">
      <c r="A24" s="1155" t="s">
        <v>150</v>
      </c>
      <c r="B24" s="1143">
        <f t="shared" si="7"/>
        <v>88575</v>
      </c>
      <c r="C24" s="1147">
        <f t="shared" si="13"/>
        <v>80819</v>
      </c>
      <c r="D24" s="1440">
        <v>8064</v>
      </c>
      <c r="E24" s="1441">
        <v>0</v>
      </c>
      <c r="F24" s="1441">
        <v>646</v>
      </c>
      <c r="G24" s="1449">
        <f>72107+2</f>
        <v>72109</v>
      </c>
      <c r="H24" s="1442">
        <v>0</v>
      </c>
      <c r="I24" s="1132">
        <f t="shared" si="14"/>
        <v>7006</v>
      </c>
      <c r="J24" s="1083">
        <v>0</v>
      </c>
      <c r="K24" s="1005">
        <v>0</v>
      </c>
      <c r="L24" s="1005">
        <v>4104</v>
      </c>
      <c r="M24" s="1005">
        <v>0</v>
      </c>
      <c r="N24" s="1005">
        <v>2073</v>
      </c>
      <c r="O24" s="1006">
        <v>0</v>
      </c>
      <c r="P24" s="1098">
        <f>830-1</f>
        <v>829</v>
      </c>
      <c r="Q24" s="1532">
        <v>750</v>
      </c>
      <c r="R24" s="348">
        <v>0</v>
      </c>
      <c r="S24" s="303">
        <v>2421</v>
      </c>
    </row>
    <row r="25" spans="1:20" ht="18.75" customHeight="1">
      <c r="A25" s="1155" t="s">
        <v>251</v>
      </c>
      <c r="B25" s="1145">
        <f t="shared" si="7"/>
        <v>65749</v>
      </c>
      <c r="C25" s="1147">
        <f t="shared" si="13"/>
        <v>46397</v>
      </c>
      <c r="D25" s="1137">
        <v>5379</v>
      </c>
      <c r="E25" s="345">
        <v>657</v>
      </c>
      <c r="F25" s="863"/>
      <c r="G25" s="863">
        <v>38694</v>
      </c>
      <c r="H25" s="1080">
        <v>1667</v>
      </c>
      <c r="I25" s="1132">
        <f t="shared" si="14"/>
        <v>18535</v>
      </c>
      <c r="J25" s="1084"/>
      <c r="K25" s="863"/>
      <c r="L25" s="335">
        <v>7701</v>
      </c>
      <c r="M25" s="863">
        <v>8151</v>
      </c>
      <c r="N25" s="863">
        <v>1039</v>
      </c>
      <c r="O25" s="864"/>
      <c r="P25" s="1094">
        <v>1644</v>
      </c>
      <c r="Q25" s="1461">
        <v>817</v>
      </c>
      <c r="R25" s="130">
        <v>0</v>
      </c>
      <c r="S25" s="121" t="e">
        <f>B25/R25</f>
        <v>#DIV/0!</v>
      </c>
    </row>
    <row r="26" spans="1:20" ht="18.75" customHeight="1">
      <c r="A26" s="1155" t="s">
        <v>152</v>
      </c>
      <c r="B26" s="1143">
        <f t="shared" si="7"/>
        <v>304071</v>
      </c>
      <c r="C26" s="1147">
        <f t="shared" si="13"/>
        <v>125936</v>
      </c>
      <c r="D26" s="1084">
        <v>29668</v>
      </c>
      <c r="E26" s="863"/>
      <c r="F26" s="863"/>
      <c r="G26" s="863">
        <v>92938</v>
      </c>
      <c r="H26" s="1080">
        <v>3330</v>
      </c>
      <c r="I26" s="1132">
        <f t="shared" si="14"/>
        <v>156686</v>
      </c>
      <c r="J26" s="1084"/>
      <c r="K26" s="863"/>
      <c r="L26" s="863">
        <v>47010</v>
      </c>
      <c r="M26" s="863">
        <v>52087</v>
      </c>
      <c r="N26" s="863">
        <v>721</v>
      </c>
      <c r="O26" s="864">
        <v>50</v>
      </c>
      <c r="P26" s="1099">
        <v>56818</v>
      </c>
      <c r="Q26" s="1461">
        <v>21449</v>
      </c>
      <c r="R26" s="130">
        <v>460000</v>
      </c>
      <c r="S26" s="121">
        <f>B26/R26</f>
        <v>0.6610239130434783</v>
      </c>
    </row>
    <row r="27" spans="1:20" ht="18.75" customHeight="1">
      <c r="A27" s="1155" t="s">
        <v>252</v>
      </c>
      <c r="B27" s="1145">
        <f t="shared" si="7"/>
        <v>100866</v>
      </c>
      <c r="C27" s="1147">
        <f t="shared" si="13"/>
        <v>34354</v>
      </c>
      <c r="D27" s="1084">
        <v>12056</v>
      </c>
      <c r="E27" s="863">
        <v>72</v>
      </c>
      <c r="F27" s="335"/>
      <c r="G27" s="335">
        <v>21072</v>
      </c>
      <c r="H27" s="1080">
        <v>1154</v>
      </c>
      <c r="I27" s="1132">
        <f t="shared" si="14"/>
        <v>66512</v>
      </c>
      <c r="J27" s="1084"/>
      <c r="K27" s="863">
        <v>406</v>
      </c>
      <c r="L27" s="335">
        <v>614</v>
      </c>
      <c r="M27" s="863">
        <v>13771</v>
      </c>
      <c r="N27" s="863">
        <v>2435</v>
      </c>
      <c r="O27" s="864"/>
      <c r="P27" s="1094">
        <v>49286</v>
      </c>
      <c r="Q27" s="1461"/>
      <c r="R27" s="130">
        <v>440000</v>
      </c>
      <c r="S27" s="121">
        <f>B27/R27</f>
        <v>0.22924090909090908</v>
      </c>
    </row>
    <row r="28" spans="1:20" ht="18.75" customHeight="1">
      <c r="A28" s="1155" t="s">
        <v>196</v>
      </c>
      <c r="B28" s="1143">
        <f t="shared" si="7"/>
        <v>55064</v>
      </c>
      <c r="C28" s="1147">
        <f t="shared" si="13"/>
        <v>609</v>
      </c>
      <c r="D28" s="1092">
        <v>609</v>
      </c>
      <c r="E28" s="1027"/>
      <c r="F28" s="336"/>
      <c r="G28" s="336"/>
      <c r="H28" s="1080"/>
      <c r="I28" s="1132">
        <f t="shared" si="14"/>
        <v>54455</v>
      </c>
      <c r="J28" s="1085"/>
      <c r="K28" s="1027"/>
      <c r="L28" s="336">
        <v>177</v>
      </c>
      <c r="M28" s="1042">
        <v>37085</v>
      </c>
      <c r="N28" s="335"/>
      <c r="O28" s="843"/>
      <c r="P28" s="1099">
        <v>17193</v>
      </c>
      <c r="Q28" s="1460"/>
      <c r="R28" s="130">
        <v>10000</v>
      </c>
      <c r="S28" s="121">
        <f>B28/R28</f>
        <v>5.5064000000000002</v>
      </c>
    </row>
    <row r="29" spans="1:20" ht="18.75" customHeight="1">
      <c r="A29" s="1155" t="s">
        <v>155</v>
      </c>
      <c r="B29" s="1145">
        <f t="shared" si="7"/>
        <v>4457</v>
      </c>
      <c r="C29" s="1147">
        <f t="shared" si="13"/>
        <v>1627</v>
      </c>
      <c r="D29" s="1084"/>
      <c r="E29" s="335"/>
      <c r="F29" s="335"/>
      <c r="G29" s="335">
        <v>1627</v>
      </c>
      <c r="H29" s="1080"/>
      <c r="I29" s="1132">
        <f t="shared" si="14"/>
        <v>2830</v>
      </c>
      <c r="J29" s="1086"/>
      <c r="K29" s="863"/>
      <c r="L29" s="335">
        <v>1915</v>
      </c>
      <c r="M29" s="863">
        <v>915</v>
      </c>
      <c r="N29" s="335"/>
      <c r="O29" s="335"/>
      <c r="P29" s="1100"/>
      <c r="Q29" s="1460"/>
      <c r="R29" s="146"/>
      <c r="S29" s="147"/>
    </row>
    <row r="30" spans="1:20" ht="18.75" customHeight="1">
      <c r="A30" s="1171" t="s">
        <v>76</v>
      </c>
      <c r="B30" s="1172">
        <f t="shared" si="7"/>
        <v>53428</v>
      </c>
      <c r="C30" s="1133">
        <f>SUM(D30:H30)</f>
        <v>52116</v>
      </c>
      <c r="D30" s="1173">
        <f t="shared" ref="D30" si="15">D35+D36+D37+D38+D39+D40+D41+D44</f>
        <v>7019</v>
      </c>
      <c r="E30" s="342">
        <f>E35+E36+E37+E38+E39+E40+E41+E44</f>
        <v>0</v>
      </c>
      <c r="F30" s="342">
        <f>F35+F36+F37+F38+F39+F40+F41+F44</f>
        <v>0</v>
      </c>
      <c r="G30" s="342">
        <f>G35+G36+G37+G38+G39+G40+G41+G44</f>
        <v>44445</v>
      </c>
      <c r="H30" s="1118">
        <f t="shared" ref="H30" si="16">H35+H36+H37+H38+H39+H40+H41+H44</f>
        <v>652</v>
      </c>
      <c r="I30" s="1133">
        <f>SUM(J30:P30)</f>
        <v>163</v>
      </c>
      <c r="J30" s="1173">
        <f t="shared" ref="J30:N30" si="17">J35+J36+J37+J38+J39+J40+J41+J44</f>
        <v>0</v>
      </c>
      <c r="K30" s="342">
        <f t="shared" si="17"/>
        <v>0</v>
      </c>
      <c r="L30" s="342">
        <f t="shared" si="17"/>
        <v>93</v>
      </c>
      <c r="M30" s="342">
        <f t="shared" si="17"/>
        <v>0</v>
      </c>
      <c r="N30" s="342">
        <f t="shared" si="17"/>
        <v>1</v>
      </c>
      <c r="O30" s="342">
        <f t="shared" ref="O30:Q30" si="18">O35+O36+O37+O38+O39+O40+O41+O44</f>
        <v>69</v>
      </c>
      <c r="P30" s="1074">
        <f t="shared" si="18"/>
        <v>0</v>
      </c>
      <c r="Q30" s="1465">
        <f t="shared" si="18"/>
        <v>1149</v>
      </c>
      <c r="R30" s="346"/>
      <c r="S30" s="120"/>
    </row>
    <row r="31" spans="1:20" ht="18.75" customHeight="1">
      <c r="A31" s="1152" t="s">
        <v>250</v>
      </c>
      <c r="B31" s="1141">
        <f t="shared" si="7"/>
        <v>595000</v>
      </c>
      <c r="C31" s="1130">
        <f>SUM(D31:H31)</f>
        <v>506900</v>
      </c>
      <c r="D31" s="1078">
        <v>86400</v>
      </c>
      <c r="E31" s="340">
        <v>0</v>
      </c>
      <c r="F31" s="340">
        <v>241600</v>
      </c>
      <c r="G31" s="340">
        <v>120900</v>
      </c>
      <c r="H31" s="1117">
        <v>58000</v>
      </c>
      <c r="I31" s="1130">
        <f>SUM(J31:P31)</f>
        <v>88100</v>
      </c>
      <c r="J31" s="1078">
        <v>700</v>
      </c>
      <c r="K31" s="340">
        <v>500</v>
      </c>
      <c r="L31" s="340">
        <v>31400</v>
      </c>
      <c r="M31" s="340">
        <v>23500</v>
      </c>
      <c r="N31" s="340">
        <v>21500</v>
      </c>
      <c r="O31" s="340">
        <v>6500</v>
      </c>
      <c r="P31" s="1068">
        <v>4000</v>
      </c>
      <c r="Q31" s="1466"/>
      <c r="R31" s="349"/>
      <c r="S31" s="122"/>
    </row>
    <row r="32" spans="1:20" ht="18.75" customHeight="1">
      <c r="A32" s="1153" t="s">
        <v>245</v>
      </c>
      <c r="B32" s="1142" t="e">
        <f t="shared" si="7"/>
        <v>#DIV/0!</v>
      </c>
      <c r="C32" s="1131">
        <f t="shared" ref="C32:Q32" si="19">C30/C31</f>
        <v>0.1028131781416453</v>
      </c>
      <c r="D32" s="1091">
        <f t="shared" si="19"/>
        <v>8.1238425925925922E-2</v>
      </c>
      <c r="E32" s="859" t="e">
        <f t="shared" si="19"/>
        <v>#DIV/0!</v>
      </c>
      <c r="F32" s="859">
        <f t="shared" si="19"/>
        <v>0</v>
      </c>
      <c r="G32" s="859">
        <f t="shared" si="19"/>
        <v>0.36761786600496277</v>
      </c>
      <c r="H32" s="1112">
        <f t="shared" si="19"/>
        <v>1.1241379310344827E-2</v>
      </c>
      <c r="I32" s="1131">
        <f t="shared" si="19"/>
        <v>1.8501702610669694E-3</v>
      </c>
      <c r="J32" s="1091">
        <f t="shared" si="19"/>
        <v>0</v>
      </c>
      <c r="K32" s="859">
        <f t="shared" si="19"/>
        <v>0</v>
      </c>
      <c r="L32" s="859">
        <f t="shared" si="19"/>
        <v>2.9617834394904457E-3</v>
      </c>
      <c r="M32" s="859">
        <f t="shared" si="19"/>
        <v>0</v>
      </c>
      <c r="N32" s="859">
        <f t="shared" si="19"/>
        <v>4.6511627906976741E-5</v>
      </c>
      <c r="O32" s="859">
        <f t="shared" si="19"/>
        <v>1.0615384615384615E-2</v>
      </c>
      <c r="P32" s="1089">
        <f t="shared" ref="P32" si="20">P30/P31</f>
        <v>0</v>
      </c>
      <c r="Q32" s="1459" t="e">
        <f t="shared" si="19"/>
        <v>#DIV/0!</v>
      </c>
      <c r="R32" s="350"/>
      <c r="S32" s="123"/>
    </row>
    <row r="33" spans="1:19" ht="18.75" hidden="1" customHeight="1">
      <c r="A33" s="1156" t="s">
        <v>253</v>
      </c>
      <c r="B33" s="1144">
        <f t="shared" si="7"/>
        <v>0</v>
      </c>
      <c r="C33" s="1148"/>
      <c r="D33" s="1101">
        <v>179890</v>
      </c>
      <c r="E33" s="341">
        <v>28111</v>
      </c>
      <c r="F33" s="341">
        <v>1138</v>
      </c>
      <c r="G33" s="341">
        <v>137</v>
      </c>
      <c r="H33" s="1118">
        <v>0</v>
      </c>
      <c r="I33" s="1133"/>
      <c r="J33" s="1101">
        <v>161640</v>
      </c>
      <c r="K33" s="341">
        <v>11789</v>
      </c>
      <c r="L33" s="341">
        <v>5990</v>
      </c>
      <c r="M33" s="341">
        <v>1998</v>
      </c>
      <c r="N33" s="341">
        <v>178</v>
      </c>
      <c r="O33" s="341"/>
      <c r="P33" s="1069">
        <v>27399</v>
      </c>
      <c r="Q33" s="1467"/>
      <c r="R33" s="132"/>
      <c r="S33" s="21"/>
    </row>
    <row r="34" spans="1:19" ht="18.75" hidden="1" customHeight="1">
      <c r="A34" s="1156" t="s">
        <v>87</v>
      </c>
      <c r="B34" s="1144">
        <f t="shared" si="7"/>
        <v>0</v>
      </c>
      <c r="C34" s="1148"/>
      <c r="D34" s="1101">
        <f t="shared" ref="D34:N34" si="21">D30-D33</f>
        <v>-172871</v>
      </c>
      <c r="E34" s="341">
        <f t="shared" si="21"/>
        <v>-28111</v>
      </c>
      <c r="F34" s="341">
        <f t="shared" si="21"/>
        <v>-1138</v>
      </c>
      <c r="G34" s="341">
        <f t="shared" si="21"/>
        <v>44308</v>
      </c>
      <c r="H34" s="1118">
        <f t="shared" si="21"/>
        <v>652</v>
      </c>
      <c r="I34" s="1133"/>
      <c r="J34" s="1101">
        <f t="shared" si="21"/>
        <v>-161640</v>
      </c>
      <c r="K34" s="341">
        <f t="shared" si="21"/>
        <v>-11789</v>
      </c>
      <c r="L34" s="341">
        <f t="shared" si="21"/>
        <v>-5897</v>
      </c>
      <c r="M34" s="341">
        <f t="shared" si="21"/>
        <v>-1998</v>
      </c>
      <c r="N34" s="341">
        <f t="shared" si="21"/>
        <v>-177</v>
      </c>
      <c r="O34" s="341"/>
      <c r="P34" s="1069">
        <f t="shared" ref="P34" si="22">P30-P33</f>
        <v>-27399</v>
      </c>
      <c r="Q34" s="1467"/>
      <c r="R34" s="132"/>
      <c r="S34" s="21"/>
    </row>
    <row r="35" spans="1:19" ht="18.75" customHeight="1">
      <c r="A35" s="1155" t="s">
        <v>49</v>
      </c>
      <c r="B35" s="1145">
        <f t="shared" si="7"/>
        <v>13412</v>
      </c>
      <c r="C35" s="1149">
        <f>SUM(D35:H35)</f>
        <v>13412</v>
      </c>
      <c r="D35" s="1138">
        <v>895</v>
      </c>
      <c r="E35" s="343"/>
      <c r="F35" s="343"/>
      <c r="G35" s="343">
        <v>11865</v>
      </c>
      <c r="H35" s="1119">
        <v>652</v>
      </c>
      <c r="I35" s="1134">
        <f>SUM(J35:P35)</f>
        <v>0</v>
      </c>
      <c r="J35" s="1102"/>
      <c r="K35" s="343"/>
      <c r="L35" s="343"/>
      <c r="M35" s="343"/>
      <c r="N35" s="343"/>
      <c r="O35" s="343"/>
      <c r="P35" s="1070"/>
      <c r="Q35" s="1468"/>
      <c r="R35" s="133">
        <v>0</v>
      </c>
      <c r="S35" s="121" t="e">
        <f>B35/R35</f>
        <v>#DIV/0!</v>
      </c>
    </row>
    <row r="36" spans="1:19" ht="18.75" customHeight="1">
      <c r="A36" s="1155" t="s">
        <v>125</v>
      </c>
      <c r="B36" s="1145">
        <f t="shared" si="7"/>
        <v>5617</v>
      </c>
      <c r="C36" s="1149">
        <f t="shared" ref="C36:C44" si="23">SUM(D36:H36)</f>
        <v>5617</v>
      </c>
      <c r="D36" s="1102">
        <v>852</v>
      </c>
      <c r="E36" s="337"/>
      <c r="F36" s="337"/>
      <c r="G36" s="337">
        <v>4765</v>
      </c>
      <c r="H36" s="1115"/>
      <c r="I36" s="1134">
        <f t="shared" ref="I36:I44" si="24">SUM(J36:P36)</f>
        <v>0</v>
      </c>
      <c r="J36" s="1077"/>
      <c r="K36" s="337"/>
      <c r="L36" s="337"/>
      <c r="M36" s="337"/>
      <c r="N36" s="337"/>
      <c r="O36" s="337"/>
      <c r="P36" s="1067"/>
      <c r="Q36" s="1461"/>
      <c r="R36" s="133">
        <v>0</v>
      </c>
      <c r="S36" s="121" t="e">
        <f>B36/R36</f>
        <v>#DIV/0!</v>
      </c>
    </row>
    <row r="37" spans="1:19" ht="18.75" customHeight="1">
      <c r="A37" s="1155" t="s">
        <v>51</v>
      </c>
      <c r="B37" s="1145">
        <f t="shared" si="7"/>
        <v>17265</v>
      </c>
      <c r="C37" s="1149">
        <f t="shared" si="23"/>
        <v>17143</v>
      </c>
      <c r="D37" s="1077">
        <v>2537</v>
      </c>
      <c r="E37" s="337"/>
      <c r="F37" s="337"/>
      <c r="G37" s="1406">
        <f>14607-1</f>
        <v>14606</v>
      </c>
      <c r="H37" s="1115"/>
      <c r="I37" s="1147">
        <f t="shared" si="24"/>
        <v>70</v>
      </c>
      <c r="J37" s="1077"/>
      <c r="K37" s="337"/>
      <c r="L37" s="337"/>
      <c r="M37" s="337"/>
      <c r="N37" s="337">
        <v>1</v>
      </c>
      <c r="O37" s="337">
        <v>69</v>
      </c>
      <c r="P37" s="1067"/>
      <c r="Q37" s="1461">
        <v>52</v>
      </c>
      <c r="R37" s="134">
        <v>117000</v>
      </c>
      <c r="S37" s="121">
        <f>B37/R37</f>
        <v>0.14756410256410257</v>
      </c>
    </row>
    <row r="38" spans="1:19" ht="18.75" customHeight="1">
      <c r="A38" s="1155" t="s">
        <v>175</v>
      </c>
      <c r="B38" s="1145">
        <f t="shared" si="7"/>
        <v>5109</v>
      </c>
      <c r="C38" s="1149">
        <f t="shared" si="23"/>
        <v>4012</v>
      </c>
      <c r="D38" s="1077">
        <v>163</v>
      </c>
      <c r="E38" s="337"/>
      <c r="F38" s="337"/>
      <c r="G38" s="1406">
        <f>3850-1</f>
        <v>3849</v>
      </c>
      <c r="H38" s="1115"/>
      <c r="I38" s="1147">
        <f t="shared" si="24"/>
        <v>0</v>
      </c>
      <c r="J38" s="1077"/>
      <c r="K38" s="337"/>
      <c r="L38" s="337"/>
      <c r="M38" s="337"/>
      <c r="N38" s="337"/>
      <c r="O38" s="337"/>
      <c r="P38" s="1067"/>
      <c r="Q38" s="1461">
        <v>1097</v>
      </c>
      <c r="R38" s="134"/>
      <c r="S38" s="121" t="e">
        <f>B38/R38</f>
        <v>#DIV/0!</v>
      </c>
    </row>
    <row r="39" spans="1:19" ht="18.75" customHeight="1">
      <c r="A39" s="1155" t="s">
        <v>53</v>
      </c>
      <c r="B39" s="1145">
        <f t="shared" si="7"/>
        <v>11720</v>
      </c>
      <c r="C39" s="1149">
        <f t="shared" si="23"/>
        <v>11627</v>
      </c>
      <c r="D39" s="1077">
        <v>2572</v>
      </c>
      <c r="E39" s="337"/>
      <c r="F39" s="337"/>
      <c r="G39" s="337">
        <v>9055</v>
      </c>
      <c r="H39" s="1115"/>
      <c r="I39" s="1147">
        <f t="shared" si="24"/>
        <v>93</v>
      </c>
      <c r="J39" s="1077"/>
      <c r="K39" s="337"/>
      <c r="L39" s="337">
        <v>93</v>
      </c>
      <c r="M39" s="337"/>
      <c r="N39" s="337"/>
      <c r="O39" s="337"/>
      <c r="P39" s="1067"/>
      <c r="Q39" s="1461"/>
      <c r="R39" s="134">
        <v>0</v>
      </c>
      <c r="S39" s="304">
        <v>0</v>
      </c>
    </row>
    <row r="40" spans="1:19" ht="18.75" customHeight="1">
      <c r="A40" s="1155" t="s">
        <v>241</v>
      </c>
      <c r="B40" s="1145">
        <f t="shared" si="7"/>
        <v>0</v>
      </c>
      <c r="C40" s="1149">
        <f t="shared" si="23"/>
        <v>0</v>
      </c>
      <c r="D40" s="1103"/>
      <c r="E40" s="741"/>
      <c r="F40" s="741"/>
      <c r="G40" s="741"/>
      <c r="H40" s="1120"/>
      <c r="I40" s="1134">
        <f t="shared" si="24"/>
        <v>0</v>
      </c>
      <c r="J40" s="1103"/>
      <c r="K40" s="741"/>
      <c r="L40" s="741"/>
      <c r="M40" s="741"/>
      <c r="N40" s="741"/>
      <c r="O40" s="741"/>
      <c r="P40" s="1071"/>
      <c r="Q40" s="1469"/>
      <c r="R40" s="134">
        <v>2500</v>
      </c>
      <c r="S40" s="121">
        <f>B40/R40</f>
        <v>0</v>
      </c>
    </row>
    <row r="41" spans="1:19" ht="18.75" customHeight="1">
      <c r="A41" s="1155" t="s">
        <v>102</v>
      </c>
      <c r="B41" s="1145">
        <f t="shared" si="7"/>
        <v>0</v>
      </c>
      <c r="C41" s="1149">
        <f t="shared" si="23"/>
        <v>0</v>
      </c>
      <c r="D41" s="1104"/>
      <c r="E41" s="740"/>
      <c r="F41" s="740"/>
      <c r="G41" s="740"/>
      <c r="H41" s="1121"/>
      <c r="I41" s="1134">
        <f t="shared" si="24"/>
        <v>0</v>
      </c>
      <c r="J41" s="1104"/>
      <c r="K41" s="740"/>
      <c r="L41" s="740"/>
      <c r="M41" s="740"/>
      <c r="N41" s="740"/>
      <c r="O41" s="740"/>
      <c r="P41" s="1072"/>
      <c r="Q41" s="1470"/>
      <c r="R41" s="134">
        <v>1500</v>
      </c>
      <c r="S41" s="121">
        <f>B41/R41</f>
        <v>0</v>
      </c>
    </row>
    <row r="42" spans="1:19" ht="13.5" hidden="1" customHeight="1">
      <c r="A42" s="1160"/>
      <c r="B42" s="1145">
        <f t="shared" si="7"/>
        <v>0</v>
      </c>
      <c r="C42" s="1149">
        <f t="shared" si="23"/>
        <v>0</v>
      </c>
      <c r="D42" s="1105"/>
      <c r="E42" s="739"/>
      <c r="F42" s="739"/>
      <c r="G42" s="739"/>
      <c r="H42" s="1122"/>
      <c r="I42" s="1134">
        <f t="shared" si="24"/>
        <v>0</v>
      </c>
      <c r="J42" s="1105"/>
      <c r="K42" s="739"/>
      <c r="L42" s="739"/>
      <c r="M42" s="739"/>
      <c r="N42" s="739"/>
      <c r="O42" s="739"/>
      <c r="P42" s="1073"/>
      <c r="Q42" s="1471"/>
    </row>
    <row r="43" spans="1:19" ht="13.5" hidden="1" customHeight="1">
      <c r="A43" s="1157" t="s">
        <v>82</v>
      </c>
      <c r="B43" s="1145">
        <f t="shared" si="7"/>
        <v>0</v>
      </c>
      <c r="C43" s="1149">
        <f t="shared" si="23"/>
        <v>0</v>
      </c>
      <c r="D43" s="1127"/>
      <c r="E43" s="483"/>
      <c r="F43" s="483"/>
      <c r="G43" s="483"/>
      <c r="H43" s="1123"/>
      <c r="I43" s="1134">
        <f t="shared" si="24"/>
        <v>0</v>
      </c>
      <c r="J43" s="1127"/>
      <c r="K43" s="483"/>
      <c r="L43" s="483"/>
      <c r="M43" s="483"/>
      <c r="N43" s="739"/>
      <c r="O43" s="739"/>
      <c r="P43" s="1073"/>
      <c r="Q43" s="1471"/>
    </row>
    <row r="44" spans="1:19" ht="18.75" customHeight="1" thickBot="1">
      <c r="A44" s="1158" t="s">
        <v>161</v>
      </c>
      <c r="B44" s="1146">
        <f t="shared" si="7"/>
        <v>305</v>
      </c>
      <c r="C44" s="1150">
        <f t="shared" si="23"/>
        <v>305</v>
      </c>
      <c r="D44" s="1106"/>
      <c r="E44" s="865"/>
      <c r="F44" s="865"/>
      <c r="G44" s="865">
        <v>305</v>
      </c>
      <c r="H44" s="1124"/>
      <c r="I44" s="1135">
        <f t="shared" si="24"/>
        <v>0</v>
      </c>
      <c r="J44" s="1106"/>
      <c r="K44" s="865"/>
      <c r="L44" s="865"/>
      <c r="M44" s="865"/>
      <c r="N44" s="865"/>
      <c r="O44" s="865"/>
      <c r="P44" s="865"/>
      <c r="Q44" s="1472"/>
      <c r="R44" s="134">
        <v>1500</v>
      </c>
      <c r="S44" s="121">
        <f>B44/R44</f>
        <v>0.20333333333333334</v>
      </c>
    </row>
    <row r="45" spans="1:19" ht="21.75" customHeight="1">
      <c r="A45" s="868" t="s">
        <v>227</v>
      </c>
      <c r="B45" s="867"/>
      <c r="C45" s="1064"/>
      <c r="D45" s="867"/>
      <c r="E45" s="867"/>
      <c r="F45" s="867"/>
      <c r="G45" s="867"/>
      <c r="H45" s="867"/>
      <c r="I45" s="1064"/>
      <c r="J45" s="867"/>
      <c r="K45" s="867"/>
      <c r="L45" s="867"/>
      <c r="M45" s="867"/>
      <c r="N45" s="867"/>
      <c r="O45" s="867"/>
      <c r="P45" s="1064"/>
      <c r="Q45" s="1064"/>
    </row>
    <row r="51" spans="2:3">
      <c r="B51" s="866"/>
      <c r="C51" s="866"/>
    </row>
  </sheetData>
  <mergeCells count="18">
    <mergeCell ref="O5:O6"/>
    <mergeCell ref="L5:L6"/>
    <mergeCell ref="Q5:Q6"/>
    <mergeCell ref="I5:I6"/>
    <mergeCell ref="C5:C6"/>
    <mergeCell ref="A2:Q2"/>
    <mergeCell ref="A5:A6"/>
    <mergeCell ref="B5:B6"/>
    <mergeCell ref="D5:D6"/>
    <mergeCell ref="E5:E6"/>
    <mergeCell ref="F5:F6"/>
    <mergeCell ref="G5:G6"/>
    <mergeCell ref="H5:H6"/>
    <mergeCell ref="J5:J6"/>
    <mergeCell ref="K5:K6"/>
    <mergeCell ref="M5:M6"/>
    <mergeCell ref="N5:N6"/>
    <mergeCell ref="P5:P6"/>
  </mergeCells>
  <phoneticPr fontId="14" type="noConversion"/>
  <printOptions horizontalCentered="1"/>
  <pageMargins left="0.19685039370078741" right="0.19685039370078741" top="0.27559055118110237" bottom="0.27559055118110237" header="0.23622047244094491" footer="0.15748031496062992"/>
  <pageSetup paperSize="9" scale="5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17"/>
  <sheetViews>
    <sheetView view="pageBreakPreview" zoomScale="85" zoomScaleSheetLayoutView="85" workbookViewId="0">
      <pane xSplit="1" ySplit="5" topLeftCell="B6" activePane="bottomRight" state="frozen"/>
      <selection activeCell="I12" sqref="I12"/>
      <selection pane="topRight" activeCell="I12" sqref="I12"/>
      <selection pane="bottomLeft" activeCell="I12" sqref="I12"/>
      <selection pane="bottomRight" activeCell="J23" sqref="J23"/>
    </sheetView>
  </sheetViews>
  <sheetFormatPr defaultColWidth="8.88671875" defaultRowHeight="16.5"/>
  <cols>
    <col min="1" max="1" width="10.6640625" style="159" customWidth="1"/>
    <col min="2" max="2" width="6.33203125" style="163" customWidth="1"/>
    <col min="3" max="4" width="10.77734375" style="156" customWidth="1"/>
    <col min="5" max="6" width="10.77734375" style="158" customWidth="1"/>
    <col min="7" max="8" width="7.88671875" style="156" customWidth="1"/>
    <col min="9" max="12" width="7.88671875" style="158" customWidth="1"/>
    <col min="13" max="14" width="7.88671875" style="156" customWidth="1"/>
    <col min="15" max="20" width="7.88671875" style="158" customWidth="1"/>
    <col min="21" max="22" width="10.77734375" style="158" customWidth="1"/>
    <col min="23" max="32" width="7.88671875" style="158" customWidth="1"/>
    <col min="33" max="16384" width="8.88671875" style="159"/>
  </cols>
  <sheetData>
    <row r="1" spans="1:32">
      <c r="A1" s="1751"/>
      <c r="B1" s="1751"/>
    </row>
    <row r="2" spans="1:32" ht="31.5">
      <c r="A2" s="1060" t="s">
        <v>234</v>
      </c>
      <c r="B2" s="160"/>
    </row>
    <row r="3" spans="1:32" ht="15.75" customHeight="1" thickBot="1">
      <c r="A3" s="164"/>
      <c r="B3" s="164"/>
      <c r="C3" s="427"/>
      <c r="AE3" s="1752" t="s">
        <v>173</v>
      </c>
      <c r="AF3" s="1753"/>
    </row>
    <row r="4" spans="1:32" s="161" customFormat="1" ht="13.5" customHeight="1" thickBot="1">
      <c r="A4" s="1754" t="s">
        <v>106</v>
      </c>
      <c r="B4" s="1756" t="s">
        <v>107</v>
      </c>
      <c r="C4" s="1758" t="s">
        <v>255</v>
      </c>
      <c r="D4" s="1759"/>
      <c r="E4" s="1760" t="s">
        <v>109</v>
      </c>
      <c r="F4" s="1761"/>
      <c r="G4" s="1762" t="s">
        <v>110</v>
      </c>
      <c r="H4" s="1744"/>
      <c r="I4" s="1745" t="s">
        <v>256</v>
      </c>
      <c r="J4" s="1745"/>
      <c r="K4" s="1745" t="s">
        <v>111</v>
      </c>
      <c r="L4" s="1745"/>
      <c r="M4" s="1744" t="s">
        <v>257</v>
      </c>
      <c r="N4" s="1744"/>
      <c r="O4" s="1745" t="s">
        <v>113</v>
      </c>
      <c r="P4" s="1745"/>
      <c r="Q4" s="1745" t="s">
        <v>114</v>
      </c>
      <c r="R4" s="1746"/>
      <c r="S4" s="1745" t="s">
        <v>115</v>
      </c>
      <c r="T4" s="1747"/>
      <c r="U4" s="1763" t="s">
        <v>116</v>
      </c>
      <c r="V4" s="1764"/>
      <c r="W4" s="1765" t="s">
        <v>117</v>
      </c>
      <c r="X4" s="1745"/>
      <c r="Y4" s="1745" t="s">
        <v>118</v>
      </c>
      <c r="Z4" s="1745"/>
      <c r="AA4" s="1745" t="s">
        <v>119</v>
      </c>
      <c r="AB4" s="1745"/>
      <c r="AC4" s="1745" t="s">
        <v>258</v>
      </c>
      <c r="AD4" s="1745"/>
      <c r="AE4" s="1745" t="s">
        <v>121</v>
      </c>
      <c r="AF4" s="1747"/>
    </row>
    <row r="5" spans="1:32" s="162" customFormat="1" ht="13.5" customHeight="1" thickBot="1">
      <c r="A5" s="1755"/>
      <c r="B5" s="1757"/>
      <c r="C5" s="1177" t="s">
        <v>259</v>
      </c>
      <c r="D5" s="1178" t="s">
        <v>122</v>
      </c>
      <c r="E5" s="1179" t="s">
        <v>259</v>
      </c>
      <c r="F5" s="1180" t="s">
        <v>122</v>
      </c>
      <c r="G5" s="1181" t="s">
        <v>259</v>
      </c>
      <c r="H5" s="1182" t="s">
        <v>122</v>
      </c>
      <c r="I5" s="1183" t="s">
        <v>259</v>
      </c>
      <c r="J5" s="1183" t="s">
        <v>122</v>
      </c>
      <c r="K5" s="1183" t="s">
        <v>259</v>
      </c>
      <c r="L5" s="1183" t="s">
        <v>122</v>
      </c>
      <c r="M5" s="1182" t="s">
        <v>259</v>
      </c>
      <c r="N5" s="1182" t="s">
        <v>122</v>
      </c>
      <c r="O5" s="1183" t="s">
        <v>259</v>
      </c>
      <c r="P5" s="1183" t="s">
        <v>122</v>
      </c>
      <c r="Q5" s="1183" t="s">
        <v>259</v>
      </c>
      <c r="R5" s="1184" t="s">
        <v>122</v>
      </c>
      <c r="S5" s="1183" t="s">
        <v>259</v>
      </c>
      <c r="T5" s="1180" t="s">
        <v>122</v>
      </c>
      <c r="U5" s="1185" t="s">
        <v>259</v>
      </c>
      <c r="V5" s="1186" t="s">
        <v>122</v>
      </c>
      <c r="W5" s="1187" t="s">
        <v>259</v>
      </c>
      <c r="X5" s="1183" t="s">
        <v>122</v>
      </c>
      <c r="Y5" s="1183" t="s">
        <v>259</v>
      </c>
      <c r="Z5" s="1183" t="s">
        <v>122</v>
      </c>
      <c r="AA5" s="1183" t="s">
        <v>259</v>
      </c>
      <c r="AB5" s="1183" t="s">
        <v>122</v>
      </c>
      <c r="AC5" s="1183" t="s">
        <v>259</v>
      </c>
      <c r="AD5" s="1183" t="s">
        <v>122</v>
      </c>
      <c r="AE5" s="1183" t="s">
        <v>259</v>
      </c>
      <c r="AF5" s="1180" t="s">
        <v>122</v>
      </c>
    </row>
    <row r="6" spans="1:32" s="161" customFormat="1" ht="13.5" customHeight="1" thickTop="1">
      <c r="A6" s="1748" t="s">
        <v>127</v>
      </c>
      <c r="B6" s="1188" t="s">
        <v>123</v>
      </c>
      <c r="C6" s="1189">
        <f>E6+U6</f>
        <v>37549.199999999997</v>
      </c>
      <c r="D6" s="1190">
        <f t="shared" ref="C6:D9" si="0">F6+V6</f>
        <v>27537.200000000001</v>
      </c>
      <c r="E6" s="1191">
        <f>SUM(E7:E9)</f>
        <v>33153.97</v>
      </c>
      <c r="F6" s="1192">
        <f t="shared" ref="F6:AF6" si="1">SUM(F7:F9)</f>
        <v>23989.97</v>
      </c>
      <c r="G6" s="1193">
        <f t="shared" si="1"/>
        <v>30658.16</v>
      </c>
      <c r="H6" s="1194">
        <f t="shared" si="1"/>
        <v>21979.16</v>
      </c>
      <c r="I6" s="1195">
        <f t="shared" si="1"/>
        <v>1035</v>
      </c>
      <c r="J6" s="1195">
        <f t="shared" si="1"/>
        <v>969</v>
      </c>
      <c r="K6" s="1195">
        <f t="shared" si="1"/>
        <v>337.81</v>
      </c>
      <c r="L6" s="1195">
        <f t="shared" si="1"/>
        <v>202.81</v>
      </c>
      <c r="M6" s="1194">
        <f t="shared" si="1"/>
        <v>650</v>
      </c>
      <c r="N6" s="1194">
        <f t="shared" si="1"/>
        <v>593</v>
      </c>
      <c r="O6" s="1196">
        <f t="shared" si="1"/>
        <v>39</v>
      </c>
      <c r="P6" s="1196">
        <f t="shared" si="1"/>
        <v>33</v>
      </c>
      <c r="Q6" s="1195">
        <f t="shared" si="1"/>
        <v>122</v>
      </c>
      <c r="R6" s="1195">
        <f t="shared" si="1"/>
        <v>66</v>
      </c>
      <c r="S6" s="1195">
        <f t="shared" si="1"/>
        <v>312</v>
      </c>
      <c r="T6" s="1192">
        <f t="shared" si="1"/>
        <v>147</v>
      </c>
      <c r="U6" s="1197">
        <f t="shared" si="1"/>
        <v>4395.2299999999996</v>
      </c>
      <c r="V6" s="1192">
        <f t="shared" si="1"/>
        <v>3547.23</v>
      </c>
      <c r="W6" s="1196">
        <f t="shared" si="1"/>
        <v>2737</v>
      </c>
      <c r="X6" s="1195">
        <f t="shared" si="1"/>
        <v>2405</v>
      </c>
      <c r="Y6" s="1195">
        <f t="shared" si="1"/>
        <v>6</v>
      </c>
      <c r="Z6" s="1195">
        <f t="shared" si="1"/>
        <v>2</v>
      </c>
      <c r="AA6" s="1195">
        <f t="shared" si="1"/>
        <v>0</v>
      </c>
      <c r="AB6" s="1195">
        <f t="shared" si="1"/>
        <v>0</v>
      </c>
      <c r="AC6" s="1195">
        <f t="shared" si="1"/>
        <v>15</v>
      </c>
      <c r="AD6" s="1195">
        <f t="shared" si="1"/>
        <v>0</v>
      </c>
      <c r="AE6" s="1195">
        <f t="shared" si="1"/>
        <v>1637.23</v>
      </c>
      <c r="AF6" s="1192">
        <f t="shared" si="1"/>
        <v>1140.23</v>
      </c>
    </row>
    <row r="7" spans="1:32" s="161" customFormat="1" ht="13.5" customHeight="1">
      <c r="A7" s="1749"/>
      <c r="B7" s="1198" t="s">
        <v>129</v>
      </c>
      <c r="C7" s="1199">
        <f t="shared" si="0"/>
        <v>10874.2</v>
      </c>
      <c r="D7" s="1200">
        <f t="shared" si="0"/>
        <v>10344.200000000001</v>
      </c>
      <c r="E7" s="1201">
        <f t="shared" ref="E7:F8" si="2">G7+I7+K7+M7+O7+Q7+S7</f>
        <v>7885.97</v>
      </c>
      <c r="F7" s="1202">
        <f t="shared" si="2"/>
        <v>7486.97</v>
      </c>
      <c r="G7" s="1203">
        <f>G11+G83</f>
        <v>6103.16</v>
      </c>
      <c r="H7" s="1204">
        <f t="shared" ref="H7:T7" si="3">H11+H83</f>
        <v>5778.16</v>
      </c>
      <c r="I7" s="1204">
        <f t="shared" si="3"/>
        <v>880</v>
      </c>
      <c r="J7" s="1204">
        <f t="shared" si="3"/>
        <v>871</v>
      </c>
      <c r="K7" s="1204">
        <f t="shared" si="3"/>
        <v>123.81</v>
      </c>
      <c r="L7" s="1204">
        <f t="shared" si="3"/>
        <v>122.81</v>
      </c>
      <c r="M7" s="1204">
        <f t="shared" si="3"/>
        <v>576</v>
      </c>
      <c r="N7" s="1204">
        <f t="shared" si="3"/>
        <v>571</v>
      </c>
      <c r="O7" s="1204">
        <f t="shared" si="3"/>
        <v>11</v>
      </c>
      <c r="P7" s="1204">
        <f t="shared" si="3"/>
        <v>11</v>
      </c>
      <c r="Q7" s="1204">
        <f t="shared" si="3"/>
        <v>10</v>
      </c>
      <c r="R7" s="1204">
        <f t="shared" si="3"/>
        <v>9</v>
      </c>
      <c r="S7" s="1204">
        <f t="shared" si="3"/>
        <v>182</v>
      </c>
      <c r="T7" s="1205">
        <f t="shared" si="3"/>
        <v>124</v>
      </c>
      <c r="U7" s="1201">
        <f t="shared" ref="U7:V8" si="4">W7+Y7+AA7+AC7+AE7</f>
        <v>2988.23</v>
      </c>
      <c r="V7" s="1206">
        <f t="shared" si="4"/>
        <v>2857.23</v>
      </c>
      <c r="W7" s="1207">
        <f t="shared" ref="W7:AF9" si="5">W11+W83</f>
        <v>2044</v>
      </c>
      <c r="X7" s="1208">
        <f t="shared" si="5"/>
        <v>2032</v>
      </c>
      <c r="Y7" s="1208">
        <f t="shared" si="5"/>
        <v>0</v>
      </c>
      <c r="Z7" s="1208">
        <f t="shared" si="5"/>
        <v>0</v>
      </c>
      <c r="AA7" s="1208">
        <f t="shared" si="5"/>
        <v>0</v>
      </c>
      <c r="AB7" s="1208">
        <f t="shared" si="5"/>
        <v>0</v>
      </c>
      <c r="AC7" s="1208">
        <f t="shared" si="5"/>
        <v>0</v>
      </c>
      <c r="AD7" s="1208">
        <f t="shared" si="5"/>
        <v>0</v>
      </c>
      <c r="AE7" s="1208">
        <f t="shared" si="5"/>
        <v>944.23</v>
      </c>
      <c r="AF7" s="1206">
        <f t="shared" si="5"/>
        <v>825.23</v>
      </c>
    </row>
    <row r="8" spans="1:32" s="161" customFormat="1" ht="13.5" customHeight="1">
      <c r="A8" s="1749"/>
      <c r="B8" s="1198" t="s">
        <v>124</v>
      </c>
      <c r="C8" s="1199">
        <f t="shared" si="0"/>
        <v>15661</v>
      </c>
      <c r="D8" s="1200">
        <f t="shared" si="0"/>
        <v>10511</v>
      </c>
      <c r="E8" s="1201">
        <f t="shared" si="2"/>
        <v>14395</v>
      </c>
      <c r="F8" s="1202">
        <f t="shared" si="2"/>
        <v>9897</v>
      </c>
      <c r="G8" s="1203">
        <f t="shared" ref="G8:T9" si="6">G12+G84</f>
        <v>13838</v>
      </c>
      <c r="H8" s="1204">
        <f t="shared" si="6"/>
        <v>9664</v>
      </c>
      <c r="I8" s="1208">
        <f t="shared" si="6"/>
        <v>150</v>
      </c>
      <c r="J8" s="1208">
        <f t="shared" si="6"/>
        <v>93</v>
      </c>
      <c r="K8" s="1208">
        <f t="shared" si="6"/>
        <v>77</v>
      </c>
      <c r="L8" s="1208">
        <f t="shared" si="6"/>
        <v>27</v>
      </c>
      <c r="M8" s="1204">
        <f t="shared" si="6"/>
        <v>69</v>
      </c>
      <c r="N8" s="1204">
        <f t="shared" si="6"/>
        <v>20</v>
      </c>
      <c r="O8" s="1208">
        <f t="shared" si="6"/>
        <v>27</v>
      </c>
      <c r="P8" s="1208">
        <f t="shared" si="6"/>
        <v>21</v>
      </c>
      <c r="Q8" s="1208">
        <f t="shared" si="6"/>
        <v>112</v>
      </c>
      <c r="R8" s="1208">
        <f t="shared" si="6"/>
        <v>57</v>
      </c>
      <c r="S8" s="1208">
        <f t="shared" si="6"/>
        <v>122</v>
      </c>
      <c r="T8" s="1205">
        <f t="shared" si="6"/>
        <v>15</v>
      </c>
      <c r="U8" s="1201">
        <f t="shared" si="4"/>
        <v>1266</v>
      </c>
      <c r="V8" s="1206">
        <f t="shared" si="4"/>
        <v>614</v>
      </c>
      <c r="W8" s="1207">
        <f t="shared" si="5"/>
        <v>604</v>
      </c>
      <c r="X8" s="1208">
        <f t="shared" si="5"/>
        <v>313</v>
      </c>
      <c r="Y8" s="1208">
        <f t="shared" si="5"/>
        <v>6</v>
      </c>
      <c r="Z8" s="1208">
        <f t="shared" si="5"/>
        <v>2</v>
      </c>
      <c r="AA8" s="1208">
        <f t="shared" si="5"/>
        <v>0</v>
      </c>
      <c r="AB8" s="1208">
        <f t="shared" si="5"/>
        <v>0</v>
      </c>
      <c r="AC8" s="1208">
        <f t="shared" si="5"/>
        <v>15</v>
      </c>
      <c r="AD8" s="1208">
        <f t="shared" si="5"/>
        <v>0</v>
      </c>
      <c r="AE8" s="1208">
        <f t="shared" si="5"/>
        <v>641</v>
      </c>
      <c r="AF8" s="1206">
        <f t="shared" si="5"/>
        <v>299</v>
      </c>
    </row>
    <row r="9" spans="1:32" s="161" customFormat="1" ht="13.5" customHeight="1" thickBot="1">
      <c r="A9" s="1750"/>
      <c r="B9" s="1209" t="s">
        <v>221</v>
      </c>
      <c r="C9" s="1210">
        <f t="shared" si="0"/>
        <v>11014</v>
      </c>
      <c r="D9" s="1211">
        <f t="shared" si="0"/>
        <v>6682</v>
      </c>
      <c r="E9" s="1212">
        <f>G9+I9+K9+M9+O9+Q9+S9</f>
        <v>10873</v>
      </c>
      <c r="F9" s="1213">
        <f>H9+J9+L9+N9+P9+R9+T9</f>
        <v>6606</v>
      </c>
      <c r="G9" s="1214">
        <f t="shared" si="6"/>
        <v>10717</v>
      </c>
      <c r="H9" s="1215">
        <f t="shared" si="6"/>
        <v>6537</v>
      </c>
      <c r="I9" s="1216">
        <f t="shared" si="6"/>
        <v>5</v>
      </c>
      <c r="J9" s="1216">
        <f t="shared" si="6"/>
        <v>5</v>
      </c>
      <c r="K9" s="1216">
        <f t="shared" si="6"/>
        <v>137</v>
      </c>
      <c r="L9" s="1216">
        <f t="shared" si="6"/>
        <v>53</v>
      </c>
      <c r="M9" s="1215">
        <f t="shared" si="6"/>
        <v>5</v>
      </c>
      <c r="N9" s="1215">
        <f t="shared" si="6"/>
        <v>2</v>
      </c>
      <c r="O9" s="1216">
        <f t="shared" si="6"/>
        <v>1</v>
      </c>
      <c r="P9" s="1216">
        <f t="shared" si="6"/>
        <v>1</v>
      </c>
      <c r="Q9" s="1216">
        <f t="shared" si="6"/>
        <v>0</v>
      </c>
      <c r="R9" s="1216">
        <f t="shared" si="6"/>
        <v>0</v>
      </c>
      <c r="S9" s="1216">
        <f t="shared" si="6"/>
        <v>8</v>
      </c>
      <c r="T9" s="1205">
        <f t="shared" si="6"/>
        <v>8</v>
      </c>
      <c r="U9" s="1217">
        <f>W9+Y9+AA9+AC9+AE9</f>
        <v>141</v>
      </c>
      <c r="V9" s="1218">
        <f>X9+Z9+AB9+AD9+AF9</f>
        <v>76</v>
      </c>
      <c r="W9" s="1219">
        <f t="shared" si="5"/>
        <v>89</v>
      </c>
      <c r="X9" s="1216">
        <f t="shared" si="5"/>
        <v>60</v>
      </c>
      <c r="Y9" s="1216">
        <f t="shared" si="5"/>
        <v>0</v>
      </c>
      <c r="Z9" s="1216">
        <f t="shared" si="5"/>
        <v>0</v>
      </c>
      <c r="AA9" s="1216">
        <f t="shared" si="5"/>
        <v>0</v>
      </c>
      <c r="AB9" s="1216">
        <f t="shared" si="5"/>
        <v>0</v>
      </c>
      <c r="AC9" s="1216">
        <f t="shared" si="5"/>
        <v>0</v>
      </c>
      <c r="AD9" s="1216">
        <f t="shared" si="5"/>
        <v>0</v>
      </c>
      <c r="AE9" s="1216">
        <f t="shared" si="5"/>
        <v>52</v>
      </c>
      <c r="AF9" s="1218">
        <f t="shared" si="5"/>
        <v>16</v>
      </c>
    </row>
    <row r="10" spans="1:32" s="445" customFormat="1" ht="13.5" customHeight="1">
      <c r="A10" s="1738" t="s">
        <v>260</v>
      </c>
      <c r="B10" s="1220" t="s">
        <v>123</v>
      </c>
      <c r="C10" s="1221">
        <f>SUM(C11:C13)</f>
        <v>36372</v>
      </c>
      <c r="D10" s="1222">
        <f>SUM(D11:D13)</f>
        <v>26857</v>
      </c>
      <c r="E10" s="1223">
        <f>SUM(E11:E13)</f>
        <v>32327</v>
      </c>
      <c r="F10" s="1224">
        <f>SUM(F11:F13)</f>
        <v>23558</v>
      </c>
      <c r="G10" s="1225">
        <f t="shared" ref="G10:S10" si="7">SUM(G11:G13)</f>
        <v>30121</v>
      </c>
      <c r="H10" s="1226">
        <f t="shared" si="7"/>
        <v>21768</v>
      </c>
      <c r="I10" s="1227">
        <f t="shared" si="7"/>
        <v>887</v>
      </c>
      <c r="J10" s="1227">
        <f t="shared" si="7"/>
        <v>859</v>
      </c>
      <c r="K10" s="1227">
        <f t="shared" si="7"/>
        <v>280</v>
      </c>
      <c r="L10" s="1227">
        <f t="shared" si="7"/>
        <v>176</v>
      </c>
      <c r="M10" s="1226">
        <f t="shared" si="7"/>
        <v>631</v>
      </c>
      <c r="N10" s="1226">
        <f t="shared" si="7"/>
        <v>574</v>
      </c>
      <c r="O10" s="1227">
        <f t="shared" si="7"/>
        <v>19</v>
      </c>
      <c r="P10" s="1227">
        <f t="shared" si="7"/>
        <v>13</v>
      </c>
      <c r="Q10" s="1227">
        <f t="shared" si="7"/>
        <v>77</v>
      </c>
      <c r="R10" s="1227">
        <f t="shared" si="7"/>
        <v>21</v>
      </c>
      <c r="S10" s="1227">
        <f t="shared" si="7"/>
        <v>312</v>
      </c>
      <c r="T10" s="1224">
        <f>SUM(T11:T13)</f>
        <v>147</v>
      </c>
      <c r="U10" s="1223">
        <f>SUM(U11:U13)</f>
        <v>4045</v>
      </c>
      <c r="V10" s="1224">
        <f t="shared" ref="V10:AE10" si="8">SUM(V11:V13)</f>
        <v>3299</v>
      </c>
      <c r="W10" s="1228">
        <f t="shared" si="8"/>
        <v>2624</v>
      </c>
      <c r="X10" s="1227">
        <f t="shared" si="8"/>
        <v>2337</v>
      </c>
      <c r="Y10" s="1227">
        <f t="shared" si="8"/>
        <v>2</v>
      </c>
      <c r="Z10" s="1227">
        <f t="shared" si="8"/>
        <v>2</v>
      </c>
      <c r="AA10" s="1227">
        <f t="shared" si="8"/>
        <v>0</v>
      </c>
      <c r="AB10" s="1227">
        <f t="shared" si="8"/>
        <v>0</v>
      </c>
      <c r="AC10" s="1227">
        <f t="shared" si="8"/>
        <v>0</v>
      </c>
      <c r="AD10" s="1227">
        <f t="shared" si="8"/>
        <v>0</v>
      </c>
      <c r="AE10" s="1227">
        <f t="shared" si="8"/>
        <v>1419</v>
      </c>
      <c r="AF10" s="1224">
        <f>SUM(AF11:AF13)</f>
        <v>960</v>
      </c>
    </row>
    <row r="11" spans="1:32" s="445" customFormat="1" ht="13.5" customHeight="1">
      <c r="A11" s="1739"/>
      <c r="B11" s="1229" t="s">
        <v>129</v>
      </c>
      <c r="C11" s="1230">
        <f t="shared" ref="C11:D13" si="9">E11+U11</f>
        <v>10496</v>
      </c>
      <c r="D11" s="1231">
        <f t="shared" si="9"/>
        <v>9966</v>
      </c>
      <c r="E11" s="1232">
        <f t="shared" ref="E11:F13" si="10">G11+I11+K11+M11+O11+Q11+S11</f>
        <v>7708</v>
      </c>
      <c r="F11" s="1233">
        <f t="shared" si="10"/>
        <v>7309</v>
      </c>
      <c r="G11" s="1234">
        <f t="shared" ref="G11:T11" si="11">SUM(G15,G19,G23,G27,G31,G35,G39,G43,G47,G51,G55,G59,G63,G67,G71,G75,G79)</f>
        <v>5985</v>
      </c>
      <c r="H11" s="1235">
        <f t="shared" si="11"/>
        <v>5660</v>
      </c>
      <c r="I11" s="1236">
        <f t="shared" si="11"/>
        <v>848</v>
      </c>
      <c r="J11" s="1236">
        <f t="shared" si="11"/>
        <v>839</v>
      </c>
      <c r="K11" s="1236">
        <f t="shared" si="11"/>
        <v>113</v>
      </c>
      <c r="L11" s="1236">
        <f t="shared" si="11"/>
        <v>112</v>
      </c>
      <c r="M11" s="1235">
        <f t="shared" si="11"/>
        <v>561</v>
      </c>
      <c r="N11" s="1235">
        <f t="shared" si="11"/>
        <v>556</v>
      </c>
      <c r="O11" s="1237">
        <f t="shared" si="11"/>
        <v>11</v>
      </c>
      <c r="P11" s="1237">
        <f t="shared" si="11"/>
        <v>11</v>
      </c>
      <c r="Q11" s="1236">
        <f t="shared" si="11"/>
        <v>8</v>
      </c>
      <c r="R11" s="1236">
        <f t="shared" si="11"/>
        <v>7</v>
      </c>
      <c r="S11" s="1236">
        <f t="shared" si="11"/>
        <v>182</v>
      </c>
      <c r="T11" s="1236">
        <f t="shared" si="11"/>
        <v>124</v>
      </c>
      <c r="U11" s="1238">
        <f>SUM(W11,Y11,AA11,AC11,AE11)</f>
        <v>2788</v>
      </c>
      <c r="V11" s="1239">
        <f>SUM(X11,Z11,AB11,AD11,AF11)</f>
        <v>2657</v>
      </c>
      <c r="W11" s="1240">
        <f t="shared" ref="W11:AF13" si="12">SUM(W15,W19,W23,W27,W31,W35,W39,W43,W47,W51,W55,W59,W63,W67,W71,W75,W79)</f>
        <v>1979</v>
      </c>
      <c r="X11" s="1236">
        <f t="shared" si="12"/>
        <v>1967</v>
      </c>
      <c r="Y11" s="1236">
        <f t="shared" si="12"/>
        <v>0</v>
      </c>
      <c r="Z11" s="1236">
        <f t="shared" si="12"/>
        <v>0</v>
      </c>
      <c r="AA11" s="1236">
        <f t="shared" si="12"/>
        <v>0</v>
      </c>
      <c r="AB11" s="1236">
        <f t="shared" si="12"/>
        <v>0</v>
      </c>
      <c r="AC11" s="1236">
        <f t="shared" si="12"/>
        <v>0</v>
      </c>
      <c r="AD11" s="1236">
        <f t="shared" si="12"/>
        <v>0</v>
      </c>
      <c r="AE11" s="1236">
        <f t="shared" si="12"/>
        <v>809</v>
      </c>
      <c r="AF11" s="1233">
        <f t="shared" si="12"/>
        <v>690</v>
      </c>
    </row>
    <row r="12" spans="1:32" s="445" customFormat="1" ht="13.5" customHeight="1">
      <c r="A12" s="1739"/>
      <c r="B12" s="1229" t="s">
        <v>124</v>
      </c>
      <c r="C12" s="1230">
        <f t="shared" si="9"/>
        <v>15137</v>
      </c>
      <c r="D12" s="1231">
        <f t="shared" si="9"/>
        <v>10214</v>
      </c>
      <c r="E12" s="1232">
        <f t="shared" si="10"/>
        <v>14018</v>
      </c>
      <c r="F12" s="1233">
        <f t="shared" si="10"/>
        <v>9645</v>
      </c>
      <c r="G12" s="1234">
        <f t="shared" ref="G12:T12" si="13">SUM(G16,G20,G24,G28,G32,G36,G40,G44,G48,G52,G56,G60,G64,G68,G72,G76,G80)</f>
        <v>13689</v>
      </c>
      <c r="H12" s="1235">
        <f t="shared" si="13"/>
        <v>9571</v>
      </c>
      <c r="I12" s="1236">
        <f t="shared" si="13"/>
        <v>36</v>
      </c>
      <c r="J12" s="1236">
        <f t="shared" si="13"/>
        <v>17</v>
      </c>
      <c r="K12" s="1236">
        <f t="shared" si="13"/>
        <v>30</v>
      </c>
      <c r="L12" s="1236">
        <f t="shared" si="13"/>
        <v>11</v>
      </c>
      <c r="M12" s="1235">
        <f t="shared" si="13"/>
        <v>65</v>
      </c>
      <c r="N12" s="1235">
        <f t="shared" si="13"/>
        <v>16</v>
      </c>
      <c r="O12" s="1237">
        <f t="shared" si="13"/>
        <v>7</v>
      </c>
      <c r="P12" s="1237">
        <f t="shared" si="13"/>
        <v>1</v>
      </c>
      <c r="Q12" s="1236">
        <f t="shared" si="13"/>
        <v>69</v>
      </c>
      <c r="R12" s="1236">
        <f t="shared" si="13"/>
        <v>14</v>
      </c>
      <c r="S12" s="1236">
        <f t="shared" si="13"/>
        <v>122</v>
      </c>
      <c r="T12" s="1236">
        <f t="shared" si="13"/>
        <v>15</v>
      </c>
      <c r="U12" s="1238">
        <f t="shared" ref="U12:V13" si="14">SUM(W12,Y12,AA12,AC12,AE12)</f>
        <v>1119</v>
      </c>
      <c r="V12" s="1239">
        <f t="shared" si="14"/>
        <v>569</v>
      </c>
      <c r="W12" s="1240">
        <f t="shared" si="12"/>
        <v>558</v>
      </c>
      <c r="X12" s="1236">
        <f t="shared" si="12"/>
        <v>312</v>
      </c>
      <c r="Y12" s="1236">
        <f t="shared" si="12"/>
        <v>2</v>
      </c>
      <c r="Z12" s="1236">
        <f t="shared" si="12"/>
        <v>2</v>
      </c>
      <c r="AA12" s="1236">
        <f t="shared" si="12"/>
        <v>0</v>
      </c>
      <c r="AB12" s="1236">
        <f t="shared" si="12"/>
        <v>0</v>
      </c>
      <c r="AC12" s="1236">
        <f t="shared" si="12"/>
        <v>0</v>
      </c>
      <c r="AD12" s="1236">
        <f t="shared" si="12"/>
        <v>0</v>
      </c>
      <c r="AE12" s="1236">
        <f t="shared" si="12"/>
        <v>559</v>
      </c>
      <c r="AF12" s="1233">
        <f t="shared" si="12"/>
        <v>255</v>
      </c>
    </row>
    <row r="13" spans="1:32" s="445" customFormat="1" ht="13.5" customHeight="1" thickBot="1">
      <c r="A13" s="1740"/>
      <c r="B13" s="1241" t="s">
        <v>128</v>
      </c>
      <c r="C13" s="1242">
        <f t="shared" si="9"/>
        <v>10739</v>
      </c>
      <c r="D13" s="1243">
        <f t="shared" si="9"/>
        <v>6677</v>
      </c>
      <c r="E13" s="1244">
        <f t="shared" si="10"/>
        <v>10601</v>
      </c>
      <c r="F13" s="1245">
        <f t="shared" si="10"/>
        <v>6604</v>
      </c>
      <c r="G13" s="1246">
        <f t="shared" ref="G13:T13" si="15">SUM(G17,G21,G25,G29,G33,G37,G41,G45,G49,G53,G57,G61,G65,G69,G73,G77,G81)</f>
        <v>10447</v>
      </c>
      <c r="H13" s="1247">
        <f t="shared" si="15"/>
        <v>6537</v>
      </c>
      <c r="I13" s="1248">
        <f t="shared" si="15"/>
        <v>3</v>
      </c>
      <c r="J13" s="1248">
        <f t="shared" si="15"/>
        <v>3</v>
      </c>
      <c r="K13" s="1248">
        <f t="shared" si="15"/>
        <v>137</v>
      </c>
      <c r="L13" s="1248">
        <f t="shared" si="15"/>
        <v>53</v>
      </c>
      <c r="M13" s="1247">
        <f t="shared" si="15"/>
        <v>5</v>
      </c>
      <c r="N13" s="1247">
        <f t="shared" si="15"/>
        <v>2</v>
      </c>
      <c r="O13" s="1249">
        <f t="shared" si="15"/>
        <v>1</v>
      </c>
      <c r="P13" s="1249">
        <f t="shared" si="15"/>
        <v>1</v>
      </c>
      <c r="Q13" s="1248">
        <f t="shared" si="15"/>
        <v>0</v>
      </c>
      <c r="R13" s="1248">
        <f t="shared" si="15"/>
        <v>0</v>
      </c>
      <c r="S13" s="1248">
        <f t="shared" si="15"/>
        <v>8</v>
      </c>
      <c r="T13" s="1248">
        <f t="shared" si="15"/>
        <v>8</v>
      </c>
      <c r="U13" s="1250">
        <f t="shared" si="14"/>
        <v>138</v>
      </c>
      <c r="V13" s="1251">
        <f t="shared" si="14"/>
        <v>73</v>
      </c>
      <c r="W13" s="1252">
        <f t="shared" si="12"/>
        <v>87</v>
      </c>
      <c r="X13" s="1248">
        <f t="shared" si="12"/>
        <v>58</v>
      </c>
      <c r="Y13" s="1248">
        <f t="shared" si="12"/>
        <v>0</v>
      </c>
      <c r="Z13" s="1248">
        <f t="shared" si="12"/>
        <v>0</v>
      </c>
      <c r="AA13" s="1248">
        <f t="shared" si="12"/>
        <v>0</v>
      </c>
      <c r="AB13" s="1248">
        <f t="shared" si="12"/>
        <v>0</v>
      </c>
      <c r="AC13" s="1248">
        <f t="shared" si="12"/>
        <v>0</v>
      </c>
      <c r="AD13" s="1248">
        <f t="shared" si="12"/>
        <v>0</v>
      </c>
      <c r="AE13" s="1248">
        <f t="shared" si="12"/>
        <v>51</v>
      </c>
      <c r="AF13" s="1245">
        <f t="shared" si="12"/>
        <v>15</v>
      </c>
    </row>
    <row r="14" spans="1:32" s="434" customFormat="1" ht="13.5" customHeight="1">
      <c r="A14" s="1741" t="s">
        <v>263</v>
      </c>
      <c r="B14" s="1253" t="s">
        <v>123</v>
      </c>
      <c r="C14" s="1392">
        <f>SUM(C15:C17)</f>
        <v>0</v>
      </c>
      <c r="D14" s="1393">
        <f>SUM(D15:D17)</f>
        <v>0</v>
      </c>
      <c r="E14" s="1254">
        <f>SUM(E15:E17)</f>
        <v>0</v>
      </c>
      <c r="F14" s="1255">
        <f>SUM(F15:F17)</f>
        <v>0</v>
      </c>
      <c r="G14" s="1256">
        <f t="shared" ref="G14" si="16">SUM(G15:G17)</f>
        <v>0</v>
      </c>
      <c r="H14" s="1257">
        <f t="shared" ref="H14" si="17">SUM(H15:H17)</f>
        <v>0</v>
      </c>
      <c r="I14" s="1258">
        <f t="shared" ref="I14" si="18">SUM(I15:I17)</f>
        <v>0</v>
      </c>
      <c r="J14" s="1258">
        <f t="shared" ref="J14" si="19">SUM(J15:J17)</f>
        <v>0</v>
      </c>
      <c r="K14" s="1258">
        <f t="shared" ref="K14" si="20">SUM(K15:K17)</f>
        <v>0</v>
      </c>
      <c r="L14" s="1258">
        <f t="shared" ref="L14" si="21">SUM(L15:L17)</f>
        <v>0</v>
      </c>
      <c r="M14" s="1257">
        <f t="shared" ref="M14" si="22">SUM(M15:M17)</f>
        <v>0</v>
      </c>
      <c r="N14" s="1257">
        <f t="shared" ref="N14" si="23">SUM(N15:N17)</f>
        <v>0</v>
      </c>
      <c r="O14" s="1258">
        <f t="shared" ref="O14" si="24">SUM(O15:O17)</f>
        <v>0</v>
      </c>
      <c r="P14" s="1258">
        <f t="shared" ref="P14" si="25">SUM(P15:P17)</f>
        <v>0</v>
      </c>
      <c r="Q14" s="1258">
        <f t="shared" ref="Q14" si="26">SUM(Q15:Q17)</f>
        <v>0</v>
      </c>
      <c r="R14" s="1258">
        <f t="shared" ref="R14" si="27">SUM(R15:R17)</f>
        <v>0</v>
      </c>
      <c r="S14" s="1258">
        <f t="shared" ref="S14" si="28">SUM(S15:S17)</f>
        <v>0</v>
      </c>
      <c r="T14" s="1259">
        <f>SUM(T15:T17)</f>
        <v>0</v>
      </c>
      <c r="U14" s="1254">
        <f>SUM(U15:U17)</f>
        <v>0</v>
      </c>
      <c r="V14" s="1255">
        <f t="shared" ref="V14" si="29">SUM(V15:V17)</f>
        <v>0</v>
      </c>
      <c r="W14" s="1260">
        <f t="shared" ref="W14" si="30">SUM(W15:W17)</f>
        <v>0</v>
      </c>
      <c r="X14" s="1258">
        <f t="shared" ref="X14" si="31">SUM(X15:X17)</f>
        <v>0</v>
      </c>
      <c r="Y14" s="1258">
        <f t="shared" ref="Y14" si="32">SUM(Y15:Y17)</f>
        <v>0</v>
      </c>
      <c r="Z14" s="1258">
        <f t="shared" ref="Z14" si="33">SUM(Z15:Z17)</f>
        <v>0</v>
      </c>
      <c r="AA14" s="1258">
        <f t="shared" ref="AA14" si="34">SUM(AA15:AA17)</f>
        <v>0</v>
      </c>
      <c r="AB14" s="1258">
        <f t="shared" ref="AB14" si="35">SUM(AB15:AB17)</f>
        <v>0</v>
      </c>
      <c r="AC14" s="1258">
        <f t="shared" ref="AC14" si="36">SUM(AC15:AC17)</f>
        <v>0</v>
      </c>
      <c r="AD14" s="1258">
        <f t="shared" ref="AD14" si="37">SUM(AD15:AD17)</f>
        <v>0</v>
      </c>
      <c r="AE14" s="1258">
        <f t="shared" ref="AE14" si="38">SUM(AE15:AE17)</f>
        <v>0</v>
      </c>
      <c r="AF14" s="1259">
        <f>SUM(AF15:AF17)</f>
        <v>0</v>
      </c>
    </row>
    <row r="15" spans="1:32" s="161" customFormat="1" ht="13.5" customHeight="1">
      <c r="A15" s="1733"/>
      <c r="B15" s="1261" t="s">
        <v>129</v>
      </c>
      <c r="C15" s="1368">
        <f t="shared" ref="C15:D17" si="39">E15+U15</f>
        <v>0</v>
      </c>
      <c r="D15" s="1369">
        <f t="shared" si="39"/>
        <v>0</v>
      </c>
      <c r="E15" s="1262">
        <f t="shared" ref="E15:F17" si="40">G15+I15+K15+M15+O15+Q15+S15</f>
        <v>0</v>
      </c>
      <c r="F15" s="1263">
        <f t="shared" si="40"/>
        <v>0</v>
      </c>
      <c r="G15" s="1264"/>
      <c r="H15" s="1265"/>
      <c r="I15" s="1266"/>
      <c r="J15" s="1266"/>
      <c r="K15" s="1266"/>
      <c r="L15" s="1266"/>
      <c r="M15" s="1265"/>
      <c r="N15" s="1265"/>
      <c r="O15" s="1266"/>
      <c r="P15" s="1266"/>
      <c r="Q15" s="1266"/>
      <c r="R15" s="1266"/>
      <c r="S15" s="1266"/>
      <c r="T15" s="1266"/>
      <c r="U15" s="1267">
        <f>SUM(W15,Y15,AA15,AC15,AE15)</f>
        <v>0</v>
      </c>
      <c r="V15" s="1268">
        <f>SUM(X15,Z15,AB15,AD15,AF15)</f>
        <v>0</v>
      </c>
      <c r="W15" s="1269"/>
      <c r="X15" s="1266"/>
      <c r="Y15" s="1266"/>
      <c r="Z15" s="1266"/>
      <c r="AA15" s="1266"/>
      <c r="AB15" s="1266"/>
      <c r="AC15" s="1266"/>
      <c r="AD15" s="1266"/>
      <c r="AE15" s="1266"/>
      <c r="AF15" s="1270"/>
    </row>
    <row r="16" spans="1:32" s="161" customFormat="1" ht="13.5" customHeight="1">
      <c r="A16" s="1733"/>
      <c r="B16" s="1261" t="s">
        <v>124</v>
      </c>
      <c r="C16" s="1368">
        <f t="shared" si="39"/>
        <v>0</v>
      </c>
      <c r="D16" s="1369">
        <f t="shared" si="39"/>
        <v>0</v>
      </c>
      <c r="E16" s="1262">
        <f t="shared" si="40"/>
        <v>0</v>
      </c>
      <c r="F16" s="1263">
        <f t="shared" si="40"/>
        <v>0</v>
      </c>
      <c r="G16" s="1264"/>
      <c r="H16" s="1265"/>
      <c r="I16" s="1266"/>
      <c r="J16" s="1266"/>
      <c r="K16" s="1266"/>
      <c r="L16" s="1266"/>
      <c r="M16" s="1265"/>
      <c r="N16" s="1265"/>
      <c r="O16" s="1266"/>
      <c r="P16" s="1266"/>
      <c r="Q16" s="1266"/>
      <c r="R16" s="1266"/>
      <c r="S16" s="1266"/>
      <c r="T16" s="1266"/>
      <c r="U16" s="1267">
        <f t="shared" ref="U16:U17" si="41">SUM(W16,Y16,AA16,AC16,AE16)</f>
        <v>0</v>
      </c>
      <c r="V16" s="1268">
        <f t="shared" ref="V16:V17" si="42">SUM(X16,Z16,AB16,AD16,AF16)</f>
        <v>0</v>
      </c>
      <c r="W16" s="1269"/>
      <c r="X16" s="1266"/>
      <c r="Y16" s="1266"/>
      <c r="Z16" s="1266"/>
      <c r="AA16" s="1266"/>
      <c r="AB16" s="1266"/>
      <c r="AC16" s="1266"/>
      <c r="AD16" s="1266"/>
      <c r="AE16" s="1266"/>
      <c r="AF16" s="1270"/>
    </row>
    <row r="17" spans="1:32" s="161" customFormat="1" ht="13.5" customHeight="1" thickBot="1">
      <c r="A17" s="1734"/>
      <c r="B17" s="1271" t="s">
        <v>221</v>
      </c>
      <c r="C17" s="1370">
        <f t="shared" si="39"/>
        <v>0</v>
      </c>
      <c r="D17" s="1371">
        <f t="shared" si="39"/>
        <v>0</v>
      </c>
      <c r="E17" s="1272">
        <f t="shared" si="40"/>
        <v>0</v>
      </c>
      <c r="F17" s="1273">
        <f t="shared" si="40"/>
        <v>0</v>
      </c>
      <c r="G17" s="1274"/>
      <c r="H17" s="1275"/>
      <c r="I17" s="1276"/>
      <c r="J17" s="1276"/>
      <c r="K17" s="1276"/>
      <c r="L17" s="1276"/>
      <c r="M17" s="1275"/>
      <c r="N17" s="1275"/>
      <c r="O17" s="1276"/>
      <c r="P17" s="1276"/>
      <c r="Q17" s="1276"/>
      <c r="R17" s="1276"/>
      <c r="S17" s="1276"/>
      <c r="T17" s="1276"/>
      <c r="U17" s="1277">
        <f t="shared" si="41"/>
        <v>0</v>
      </c>
      <c r="V17" s="1278">
        <f t="shared" si="42"/>
        <v>0</v>
      </c>
      <c r="W17" s="1279"/>
      <c r="X17" s="1276"/>
      <c r="Y17" s="1276"/>
      <c r="Z17" s="1276"/>
      <c r="AA17" s="1276"/>
      <c r="AB17" s="1276"/>
      <c r="AC17" s="1276"/>
      <c r="AD17" s="1276"/>
      <c r="AE17" s="1276"/>
      <c r="AF17" s="1280"/>
    </row>
    <row r="18" spans="1:32" s="434" customFormat="1" ht="13.5" customHeight="1">
      <c r="A18" s="1741" t="s">
        <v>216</v>
      </c>
      <c r="B18" s="1253" t="s">
        <v>123</v>
      </c>
      <c r="C18" s="1368">
        <f>SUM(C19:C21)</f>
        <v>186</v>
      </c>
      <c r="D18" s="1369">
        <f>SUM(D19:D21)</f>
        <v>166</v>
      </c>
      <c r="E18" s="1262">
        <f>SUM(E19:E21)</f>
        <v>186</v>
      </c>
      <c r="F18" s="1263">
        <f>SUM(F19:F21)</f>
        <v>166</v>
      </c>
      <c r="G18" s="1281">
        <f t="shared" ref="G18:H18" si="43">SUM(G19:G21)</f>
        <v>186</v>
      </c>
      <c r="H18" s="1282">
        <f t="shared" si="43"/>
        <v>166</v>
      </c>
      <c r="I18" s="1283">
        <f t="shared" ref="I18" si="44">SUM(I19:I21)</f>
        <v>0</v>
      </c>
      <c r="J18" s="1283">
        <f t="shared" ref="J18" si="45">SUM(J19:J21)</f>
        <v>0</v>
      </c>
      <c r="K18" s="1283">
        <f t="shared" ref="K18" si="46">SUM(K19:K21)</f>
        <v>0</v>
      </c>
      <c r="L18" s="1283">
        <f t="shared" ref="L18" si="47">SUM(L19:L21)</f>
        <v>0</v>
      </c>
      <c r="M18" s="1282">
        <f t="shared" ref="M18" si="48">SUM(M19:M21)</f>
        <v>0</v>
      </c>
      <c r="N18" s="1282">
        <f t="shared" ref="N18" si="49">SUM(N19:N21)</f>
        <v>0</v>
      </c>
      <c r="O18" s="1283">
        <f t="shared" ref="O18" si="50">SUM(O19:O21)</f>
        <v>0</v>
      </c>
      <c r="P18" s="1283">
        <f t="shared" ref="P18" si="51">SUM(P19:P21)</f>
        <v>0</v>
      </c>
      <c r="Q18" s="1283">
        <f t="shared" ref="Q18" si="52">SUM(Q19:Q21)</f>
        <v>0</v>
      </c>
      <c r="R18" s="1283">
        <f t="shared" ref="R18" si="53">SUM(R19:R21)</f>
        <v>0</v>
      </c>
      <c r="S18" s="1283">
        <f t="shared" ref="S18" si="54">SUM(S19:S21)</f>
        <v>0</v>
      </c>
      <c r="T18" s="1284">
        <f>SUM(T19:T21)</f>
        <v>0</v>
      </c>
      <c r="U18" s="1262">
        <f>SUM(U19:U21)</f>
        <v>0</v>
      </c>
      <c r="V18" s="1263">
        <f t="shared" ref="V18" si="55">SUM(V19:V21)</f>
        <v>0</v>
      </c>
      <c r="W18" s="1285">
        <f t="shared" ref="W18" si="56">SUM(W19:W21)</f>
        <v>0</v>
      </c>
      <c r="X18" s="1283">
        <f t="shared" ref="X18" si="57">SUM(X19:X21)</f>
        <v>0</v>
      </c>
      <c r="Y18" s="1283">
        <f t="shared" ref="Y18" si="58">SUM(Y19:Y21)</f>
        <v>0</v>
      </c>
      <c r="Z18" s="1283">
        <f t="shared" ref="Z18" si="59">SUM(Z19:Z21)</f>
        <v>0</v>
      </c>
      <c r="AA18" s="1283">
        <f t="shared" ref="AA18" si="60">SUM(AA19:AA21)</f>
        <v>0</v>
      </c>
      <c r="AB18" s="1283">
        <f t="shared" ref="AB18" si="61">SUM(AB19:AB21)</f>
        <v>0</v>
      </c>
      <c r="AC18" s="1283">
        <f t="shared" ref="AC18" si="62">SUM(AC19:AC21)</f>
        <v>0</v>
      </c>
      <c r="AD18" s="1283">
        <f t="shared" ref="AD18" si="63">SUM(AD19:AD21)</f>
        <v>0</v>
      </c>
      <c r="AE18" s="1283">
        <f t="shared" ref="AE18" si="64">SUM(AE19:AE21)</f>
        <v>0</v>
      </c>
      <c r="AF18" s="1284">
        <f>SUM(AF19:AF21)</f>
        <v>0</v>
      </c>
    </row>
    <row r="19" spans="1:32" s="161" customFormat="1" ht="13.5" customHeight="1">
      <c r="A19" s="1742"/>
      <c r="B19" s="1261" t="s">
        <v>129</v>
      </c>
      <c r="C19" s="1368">
        <f>E19+U19</f>
        <v>0</v>
      </c>
      <c r="D19" s="1369">
        <f>F19+V19</f>
        <v>0</v>
      </c>
      <c r="E19" s="1286">
        <f>SUM(G19,I19,K19,M19,O19,Q19,S19)</f>
        <v>0</v>
      </c>
      <c r="F19" s="1263">
        <f t="shared" ref="F19:F21" si="65">SUM(H19,J19,L19,N19,P19,R19,T19)</f>
        <v>0</v>
      </c>
      <c r="G19" s="1264"/>
      <c r="H19" s="1265"/>
      <c r="I19" s="1266"/>
      <c r="J19" s="1266"/>
      <c r="K19" s="1266"/>
      <c r="L19" s="1266"/>
      <c r="M19" s="1265"/>
      <c r="N19" s="1265"/>
      <c r="O19" s="1266"/>
      <c r="P19" s="1266"/>
      <c r="Q19" s="1266"/>
      <c r="R19" s="1266"/>
      <c r="S19" s="1266"/>
      <c r="T19" s="1270"/>
      <c r="U19" s="1267">
        <f>SUM(W19,Y19,AA19,AC19,AE19)</f>
        <v>0</v>
      </c>
      <c r="V19" s="1268">
        <f>SUM(X19,Z19,AB19,AD19,AF19)</f>
        <v>0</v>
      </c>
      <c r="W19" s="1269"/>
      <c r="X19" s="1266"/>
      <c r="Y19" s="1266"/>
      <c r="Z19" s="1266"/>
      <c r="AA19" s="1266"/>
      <c r="AB19" s="1266"/>
      <c r="AC19" s="1266"/>
      <c r="AD19" s="1266"/>
      <c r="AE19" s="1266"/>
      <c r="AF19" s="1270"/>
    </row>
    <row r="20" spans="1:32" s="161" customFormat="1" ht="13.5" customHeight="1">
      <c r="A20" s="1742"/>
      <c r="B20" s="1261" t="s">
        <v>124</v>
      </c>
      <c r="C20" s="1368">
        <f t="shared" ref="C20:C21" si="66">E20+U20</f>
        <v>5</v>
      </c>
      <c r="D20" s="1369">
        <f t="shared" ref="D20:D21" si="67">F20+V20</f>
        <v>5</v>
      </c>
      <c r="E20" s="1286">
        <f t="shared" ref="E20:E21" si="68">SUM(G20,I20,K20,M20,O20,Q20,S20)</f>
        <v>5</v>
      </c>
      <c r="F20" s="1263">
        <f t="shared" si="65"/>
        <v>5</v>
      </c>
      <c r="G20" s="1264">
        <v>5</v>
      </c>
      <c r="H20" s="1265">
        <v>5</v>
      </c>
      <c r="I20" s="1266"/>
      <c r="J20" s="1266"/>
      <c r="K20" s="1266"/>
      <c r="L20" s="1266"/>
      <c r="M20" s="1265"/>
      <c r="N20" s="1265"/>
      <c r="O20" s="1266"/>
      <c r="P20" s="1266"/>
      <c r="Q20" s="1266"/>
      <c r="R20" s="1266"/>
      <c r="S20" s="1266"/>
      <c r="T20" s="1270"/>
      <c r="U20" s="1267">
        <f t="shared" ref="U20:U21" si="69">SUM(W20,Y20,AA20,AC20,AE20)</f>
        <v>0</v>
      </c>
      <c r="V20" s="1268">
        <f t="shared" ref="V20" si="70">SUM(X20,Z20,AB20,AD20,AF20)</f>
        <v>0</v>
      </c>
      <c r="W20" s="1269"/>
      <c r="X20" s="1266"/>
      <c r="Y20" s="1266"/>
      <c r="Z20" s="1266"/>
      <c r="AA20" s="1266"/>
      <c r="AB20" s="1266"/>
      <c r="AC20" s="1266"/>
      <c r="AD20" s="1266"/>
      <c r="AE20" s="1266"/>
      <c r="AF20" s="1270"/>
    </row>
    <row r="21" spans="1:32" s="161" customFormat="1" ht="13.5" customHeight="1" thickBot="1">
      <c r="A21" s="1743"/>
      <c r="B21" s="1271" t="s">
        <v>221</v>
      </c>
      <c r="C21" s="1370">
        <f t="shared" si="66"/>
        <v>181</v>
      </c>
      <c r="D21" s="1371">
        <f t="shared" si="67"/>
        <v>161</v>
      </c>
      <c r="E21" s="1287">
        <f t="shared" si="68"/>
        <v>181</v>
      </c>
      <c r="F21" s="1273">
        <f t="shared" si="65"/>
        <v>161</v>
      </c>
      <c r="G21" s="1274">
        <v>181</v>
      </c>
      <c r="H21" s="1275">
        <v>161</v>
      </c>
      <c r="I21" s="1276"/>
      <c r="J21" s="1276"/>
      <c r="K21" s="1276"/>
      <c r="L21" s="1276"/>
      <c r="M21" s="1275"/>
      <c r="N21" s="1275"/>
      <c r="O21" s="1276"/>
      <c r="P21" s="1276"/>
      <c r="Q21" s="1276"/>
      <c r="R21" s="1276"/>
      <c r="S21" s="1276"/>
      <c r="T21" s="1280"/>
      <c r="U21" s="1277">
        <f t="shared" si="69"/>
        <v>0</v>
      </c>
      <c r="V21" s="1278">
        <f>SUM(X21,Z21,AB21,AD21,AF21)</f>
        <v>0</v>
      </c>
      <c r="W21" s="1279"/>
      <c r="X21" s="1276"/>
      <c r="Y21" s="1276"/>
      <c r="Z21" s="1276"/>
      <c r="AA21" s="1276"/>
      <c r="AB21" s="1276"/>
      <c r="AC21" s="1276"/>
      <c r="AD21" s="1276"/>
      <c r="AE21" s="1276"/>
      <c r="AF21" s="1280"/>
    </row>
    <row r="22" spans="1:32" s="434" customFormat="1" ht="13.5" customHeight="1">
      <c r="A22" s="1729" t="s">
        <v>142</v>
      </c>
      <c r="B22" s="1253" t="s">
        <v>123</v>
      </c>
      <c r="C22" s="1372">
        <f>SUM(C23:C25)</f>
        <v>13</v>
      </c>
      <c r="D22" s="1373">
        <f>SUM(D23:D25)</f>
        <v>13</v>
      </c>
      <c r="E22" s="1288">
        <f>SUM(E23:E25)</f>
        <v>11</v>
      </c>
      <c r="F22" s="1268">
        <f>SUM(F23:F25)</f>
        <v>11</v>
      </c>
      <c r="G22" s="1289">
        <f t="shared" ref="G22" si="71">SUM(G23:G25)</f>
        <v>11</v>
      </c>
      <c r="H22" s="1290">
        <f t="shared" ref="H22" si="72">SUM(H23:H25)</f>
        <v>11</v>
      </c>
      <c r="I22" s="1291">
        <f t="shared" ref="I22" si="73">SUM(I23:I25)</f>
        <v>0</v>
      </c>
      <c r="J22" s="1291">
        <f t="shared" ref="J22" si="74">SUM(J23:J25)</f>
        <v>0</v>
      </c>
      <c r="K22" s="1291">
        <f t="shared" ref="K22" si="75">SUM(K23:K25)</f>
        <v>0</v>
      </c>
      <c r="L22" s="1291">
        <f t="shared" ref="L22" si="76">SUM(L23:L25)</f>
        <v>0</v>
      </c>
      <c r="M22" s="1290">
        <f t="shared" ref="M22" si="77">SUM(M23:M25)</f>
        <v>0</v>
      </c>
      <c r="N22" s="1290">
        <f t="shared" ref="N22" si="78">SUM(N23:N25)</f>
        <v>0</v>
      </c>
      <c r="O22" s="1291">
        <f t="shared" ref="O22" si="79">SUM(O23:O25)</f>
        <v>0</v>
      </c>
      <c r="P22" s="1291">
        <f t="shared" ref="P22" si="80">SUM(P23:P25)</f>
        <v>0</v>
      </c>
      <c r="Q22" s="1291">
        <f t="shared" ref="Q22" si="81">SUM(Q23:Q25)</f>
        <v>0</v>
      </c>
      <c r="R22" s="1291">
        <f t="shared" ref="R22" si="82">SUM(R23:R25)</f>
        <v>0</v>
      </c>
      <c r="S22" s="1291">
        <f t="shared" ref="S22" si="83">SUM(S23:S25)</f>
        <v>0</v>
      </c>
      <c r="T22" s="1292">
        <f>SUM(T23:T25)</f>
        <v>0</v>
      </c>
      <c r="U22" s="1288">
        <f>SUM(U23:U25)</f>
        <v>2</v>
      </c>
      <c r="V22" s="1268">
        <f t="shared" ref="V22" si="84">SUM(V23:V25)</f>
        <v>2</v>
      </c>
      <c r="W22" s="1293">
        <f>SUM(W23:W25)</f>
        <v>1</v>
      </c>
      <c r="X22" s="1291">
        <f t="shared" ref="X22" si="85">SUM(X23:X25)</f>
        <v>1</v>
      </c>
      <c r="Y22" s="1291">
        <f t="shared" ref="Y22" si="86">SUM(Y23:Y25)</f>
        <v>0</v>
      </c>
      <c r="Z22" s="1291">
        <f t="shared" ref="Z22" si="87">SUM(Z23:Z25)</f>
        <v>0</v>
      </c>
      <c r="AA22" s="1291">
        <f t="shared" ref="AA22" si="88">SUM(AA23:AA25)</f>
        <v>0</v>
      </c>
      <c r="AB22" s="1291">
        <f t="shared" ref="AB22" si="89">SUM(AB23:AB25)</f>
        <v>0</v>
      </c>
      <c r="AC22" s="1291">
        <f t="shared" ref="AC22" si="90">SUM(AC23:AC25)</f>
        <v>0</v>
      </c>
      <c r="AD22" s="1291">
        <f t="shared" ref="AD22" si="91">SUM(AD23:AD25)</f>
        <v>0</v>
      </c>
      <c r="AE22" s="1291">
        <f t="shared" ref="AE22" si="92">SUM(AE23:AE25)</f>
        <v>1</v>
      </c>
      <c r="AF22" s="1292">
        <f>SUM(AF23:AF25)</f>
        <v>1</v>
      </c>
    </row>
    <row r="23" spans="1:32" s="161" customFormat="1" ht="13.5" customHeight="1">
      <c r="A23" s="1730"/>
      <c r="B23" s="1261" t="s">
        <v>129</v>
      </c>
      <c r="C23" s="1372">
        <f>E23+U23</f>
        <v>1</v>
      </c>
      <c r="D23" s="1373">
        <f>F23+V23</f>
        <v>1</v>
      </c>
      <c r="E23" s="1267">
        <f>SUM(G23,I23,K23,M23,O23,Q23,S23)</f>
        <v>0</v>
      </c>
      <c r="F23" s="1268">
        <f>SUM(H23,J23,L23,N23,P23,R23,T23)</f>
        <v>0</v>
      </c>
      <c r="G23" s="1294"/>
      <c r="H23" s="1295"/>
      <c r="I23" s="1296"/>
      <c r="J23" s="1296"/>
      <c r="K23" s="1296"/>
      <c r="L23" s="1296"/>
      <c r="M23" s="1295"/>
      <c r="N23" s="1295"/>
      <c r="O23" s="1296"/>
      <c r="P23" s="1296"/>
      <c r="Q23" s="1296"/>
      <c r="R23" s="1296"/>
      <c r="S23" s="1296"/>
      <c r="T23" s="1297"/>
      <c r="U23" s="1267">
        <f>SUM(W23,Y23,AA23,AC23,AE23)</f>
        <v>1</v>
      </c>
      <c r="V23" s="1268">
        <f>SUM(X23,Z23,AB23,AD23,AF23)</f>
        <v>1</v>
      </c>
      <c r="W23" s="1298"/>
      <c r="X23" s="1296"/>
      <c r="Y23" s="1296"/>
      <c r="Z23" s="1296"/>
      <c r="AA23" s="1296"/>
      <c r="AB23" s="1296"/>
      <c r="AC23" s="1296"/>
      <c r="AD23" s="1296"/>
      <c r="AE23" s="1296">
        <v>1</v>
      </c>
      <c r="AF23" s="1297">
        <v>1</v>
      </c>
    </row>
    <row r="24" spans="1:32" s="161" customFormat="1" ht="13.5" customHeight="1">
      <c r="A24" s="1730"/>
      <c r="B24" s="1261" t="s">
        <v>124</v>
      </c>
      <c r="C24" s="1372">
        <f t="shared" ref="C24:C25" si="93">E24+U24</f>
        <v>12</v>
      </c>
      <c r="D24" s="1373">
        <f t="shared" ref="D24:D25" si="94">F24+V24</f>
        <v>12</v>
      </c>
      <c r="E24" s="1267">
        <f t="shared" ref="E24:E25" si="95">SUM(G24,I24,K24,M24,O24,Q24,S24)</f>
        <v>11</v>
      </c>
      <c r="F24" s="1268">
        <f t="shared" ref="F24:F25" si="96">SUM(H24,J24,L24,N24,P24,R24,T24)</f>
        <v>11</v>
      </c>
      <c r="G24" s="1294">
        <v>11</v>
      </c>
      <c r="H24" s="1295">
        <v>11</v>
      </c>
      <c r="I24" s="1296"/>
      <c r="J24" s="1296"/>
      <c r="K24" s="1296"/>
      <c r="L24" s="1296"/>
      <c r="M24" s="1295"/>
      <c r="N24" s="1295"/>
      <c r="O24" s="1296"/>
      <c r="P24" s="1296"/>
      <c r="Q24" s="1296"/>
      <c r="R24" s="1296"/>
      <c r="S24" s="1296"/>
      <c r="T24" s="1297"/>
      <c r="U24" s="1267">
        <f t="shared" ref="U24:U25" si="97">SUM(W24,Y24,AA24,AC24,AE24)</f>
        <v>1</v>
      </c>
      <c r="V24" s="1268">
        <f t="shared" ref="V24:V25" si="98">SUM(X24,Z24,AB24,AD24,AF24)</f>
        <v>1</v>
      </c>
      <c r="W24" s="1298">
        <v>1</v>
      </c>
      <c r="X24" s="1296">
        <v>1</v>
      </c>
      <c r="Y24" s="1296"/>
      <c r="Z24" s="1296"/>
      <c r="AA24" s="1296"/>
      <c r="AB24" s="1296"/>
      <c r="AC24" s="1296"/>
      <c r="AD24" s="1296"/>
      <c r="AE24" s="1296"/>
      <c r="AF24" s="1297"/>
    </row>
    <row r="25" spans="1:32" s="161" customFormat="1" ht="13.5" customHeight="1" thickBot="1">
      <c r="A25" s="1731"/>
      <c r="B25" s="1271" t="s">
        <v>221</v>
      </c>
      <c r="C25" s="1374">
        <f t="shared" si="93"/>
        <v>0</v>
      </c>
      <c r="D25" s="1375">
        <f t="shared" si="94"/>
        <v>0</v>
      </c>
      <c r="E25" s="1277">
        <f t="shared" si="95"/>
        <v>0</v>
      </c>
      <c r="F25" s="1278">
        <f t="shared" si="96"/>
        <v>0</v>
      </c>
      <c r="G25" s="1299"/>
      <c r="H25" s="1300"/>
      <c r="I25" s="1301"/>
      <c r="J25" s="1301"/>
      <c r="K25" s="1301"/>
      <c r="L25" s="1301"/>
      <c r="M25" s="1300"/>
      <c r="N25" s="1300"/>
      <c r="O25" s="1301"/>
      <c r="P25" s="1301"/>
      <c r="Q25" s="1301"/>
      <c r="R25" s="1301"/>
      <c r="S25" s="1301"/>
      <c r="T25" s="1302"/>
      <c r="U25" s="1277">
        <f t="shared" si="97"/>
        <v>0</v>
      </c>
      <c r="V25" s="1278">
        <f t="shared" si="98"/>
        <v>0</v>
      </c>
      <c r="W25" s="1303"/>
      <c r="X25" s="1301"/>
      <c r="Y25" s="1301"/>
      <c r="Z25" s="1301"/>
      <c r="AA25" s="1301"/>
      <c r="AB25" s="1301"/>
      <c r="AC25" s="1301"/>
      <c r="AD25" s="1301"/>
      <c r="AE25" s="1301"/>
      <c r="AF25" s="1302"/>
    </row>
    <row r="26" spans="1:32" s="434" customFormat="1" ht="13.5" customHeight="1">
      <c r="A26" s="1732" t="s">
        <v>198</v>
      </c>
      <c r="B26" s="1253" t="s">
        <v>123</v>
      </c>
      <c r="C26" s="1368">
        <f>SUM(C27:C29)</f>
        <v>0</v>
      </c>
      <c r="D26" s="1369">
        <f>SUM(D27:D29)</f>
        <v>0</v>
      </c>
      <c r="E26" s="1262">
        <f>SUM(E27:E29)</f>
        <v>0</v>
      </c>
      <c r="F26" s="1263">
        <f>SUM(F27:F29)</f>
        <v>0</v>
      </c>
      <c r="G26" s="1281">
        <f t="shared" ref="G26:AF26" si="99">SUM(G27:G29)</f>
        <v>0</v>
      </c>
      <c r="H26" s="1282">
        <f t="shared" si="99"/>
        <v>0</v>
      </c>
      <c r="I26" s="1283">
        <f t="shared" si="99"/>
        <v>0</v>
      </c>
      <c r="J26" s="1283">
        <f t="shared" si="99"/>
        <v>0</v>
      </c>
      <c r="K26" s="1283">
        <f t="shared" si="99"/>
        <v>0</v>
      </c>
      <c r="L26" s="1283">
        <f t="shared" si="99"/>
        <v>0</v>
      </c>
      <c r="M26" s="1282">
        <f t="shared" si="99"/>
        <v>0</v>
      </c>
      <c r="N26" s="1282">
        <f t="shared" si="99"/>
        <v>0</v>
      </c>
      <c r="O26" s="1283">
        <f t="shared" si="99"/>
        <v>0</v>
      </c>
      <c r="P26" s="1283">
        <f t="shared" si="99"/>
        <v>0</v>
      </c>
      <c r="Q26" s="1283">
        <f t="shared" si="99"/>
        <v>0</v>
      </c>
      <c r="R26" s="1283">
        <f t="shared" si="99"/>
        <v>0</v>
      </c>
      <c r="S26" s="1283">
        <f t="shared" si="99"/>
        <v>0</v>
      </c>
      <c r="T26" s="1284">
        <f t="shared" si="99"/>
        <v>0</v>
      </c>
      <c r="U26" s="1262">
        <f t="shared" si="99"/>
        <v>0</v>
      </c>
      <c r="V26" s="1263">
        <f t="shared" si="99"/>
        <v>0</v>
      </c>
      <c r="W26" s="1285">
        <f t="shared" si="99"/>
        <v>0</v>
      </c>
      <c r="X26" s="1283">
        <f t="shared" si="99"/>
        <v>0</v>
      </c>
      <c r="Y26" s="1283">
        <f t="shared" si="99"/>
        <v>0</v>
      </c>
      <c r="Z26" s="1283">
        <f t="shared" si="99"/>
        <v>0</v>
      </c>
      <c r="AA26" s="1283">
        <f t="shared" si="99"/>
        <v>0</v>
      </c>
      <c r="AB26" s="1283">
        <f t="shared" si="99"/>
        <v>0</v>
      </c>
      <c r="AC26" s="1283">
        <f t="shared" si="99"/>
        <v>0</v>
      </c>
      <c r="AD26" s="1283">
        <f t="shared" si="99"/>
        <v>0</v>
      </c>
      <c r="AE26" s="1283">
        <f t="shared" si="99"/>
        <v>0</v>
      </c>
      <c r="AF26" s="1284">
        <f t="shared" si="99"/>
        <v>0</v>
      </c>
    </row>
    <row r="27" spans="1:32" s="161" customFormat="1" ht="13.5" customHeight="1">
      <c r="A27" s="1733"/>
      <c r="B27" s="1261" t="s">
        <v>129</v>
      </c>
      <c r="C27" s="1368">
        <f>E27+U27</f>
        <v>0</v>
      </c>
      <c r="D27" s="1369">
        <f>F27+V27</f>
        <v>0</v>
      </c>
      <c r="E27" s="1286">
        <f>SUM(G27,I27,K27,M27,O27,Q27,S27)</f>
        <v>0</v>
      </c>
      <c r="F27" s="1263">
        <f>SUM(H27,J27,L27,N27,P27,R27,T27)</f>
        <v>0</v>
      </c>
      <c r="G27" s="1281"/>
      <c r="H27" s="1282"/>
      <c r="I27" s="1283"/>
      <c r="J27" s="1283"/>
      <c r="K27" s="1283"/>
      <c r="L27" s="1283"/>
      <c r="M27" s="1282"/>
      <c r="N27" s="1282"/>
      <c r="O27" s="1283"/>
      <c r="P27" s="1283"/>
      <c r="Q27" s="1283"/>
      <c r="R27" s="1283"/>
      <c r="S27" s="1283"/>
      <c r="T27" s="1284"/>
      <c r="U27" s="1267">
        <f>SUM(W27,Y27,AA27,AC27,AE27)</f>
        <v>0</v>
      </c>
      <c r="V27" s="1268">
        <f>SUM(X27,Z27,AB27,AD27,AF27)</f>
        <v>0</v>
      </c>
      <c r="W27" s="1285"/>
      <c r="X27" s="1283"/>
      <c r="Y27" s="1283"/>
      <c r="Z27" s="1283"/>
      <c r="AA27" s="1283"/>
      <c r="AB27" s="1283"/>
      <c r="AC27" s="1283"/>
      <c r="AD27" s="1283"/>
      <c r="AE27" s="1283"/>
      <c r="AF27" s="1284"/>
    </row>
    <row r="28" spans="1:32" s="161" customFormat="1" ht="13.5" customHeight="1">
      <c r="A28" s="1733"/>
      <c r="B28" s="1261" t="s">
        <v>124</v>
      </c>
      <c r="C28" s="1368">
        <f t="shared" ref="C28:C29" si="100">E28+U28</f>
        <v>0</v>
      </c>
      <c r="D28" s="1369">
        <f t="shared" ref="D28:D29" si="101">F28+V28</f>
        <v>0</v>
      </c>
      <c r="E28" s="1286">
        <f t="shared" ref="E28:E29" si="102">SUM(G28,I28,K28,M28,O28,Q28,S28)</f>
        <v>0</v>
      </c>
      <c r="F28" s="1263">
        <f t="shared" ref="F28:F29" si="103">SUM(H28,J28,L28,N28,P28,R28,T28)</f>
        <v>0</v>
      </c>
      <c r="G28" s="1281"/>
      <c r="H28" s="1282"/>
      <c r="I28" s="1283"/>
      <c r="J28" s="1283"/>
      <c r="K28" s="1283"/>
      <c r="L28" s="1283"/>
      <c r="M28" s="1282"/>
      <c r="N28" s="1282"/>
      <c r="O28" s="1283"/>
      <c r="P28" s="1283"/>
      <c r="Q28" s="1283"/>
      <c r="R28" s="1283"/>
      <c r="S28" s="1283"/>
      <c r="T28" s="1284"/>
      <c r="U28" s="1267">
        <f t="shared" ref="U28:V29" si="104">SUM(W28,Y28,AA28,AC28,AE28)</f>
        <v>0</v>
      </c>
      <c r="V28" s="1268">
        <f t="shared" si="104"/>
        <v>0</v>
      </c>
      <c r="W28" s="1285"/>
      <c r="X28" s="1283"/>
      <c r="Y28" s="1283"/>
      <c r="Z28" s="1283"/>
      <c r="AA28" s="1283"/>
      <c r="AB28" s="1283"/>
      <c r="AC28" s="1283"/>
      <c r="AD28" s="1283"/>
      <c r="AE28" s="1283"/>
      <c r="AF28" s="1284"/>
    </row>
    <row r="29" spans="1:32" s="161" customFormat="1" ht="13.5" customHeight="1" thickBot="1">
      <c r="A29" s="1734"/>
      <c r="B29" s="1271" t="s">
        <v>221</v>
      </c>
      <c r="C29" s="1370">
        <f t="shared" si="100"/>
        <v>0</v>
      </c>
      <c r="D29" s="1371">
        <f t="shared" si="101"/>
        <v>0</v>
      </c>
      <c r="E29" s="1287">
        <f t="shared" si="102"/>
        <v>0</v>
      </c>
      <c r="F29" s="1273">
        <f t="shared" si="103"/>
        <v>0</v>
      </c>
      <c r="G29" s="1304"/>
      <c r="H29" s="1305"/>
      <c r="I29" s="1306"/>
      <c r="J29" s="1306"/>
      <c r="K29" s="1306"/>
      <c r="L29" s="1306"/>
      <c r="M29" s="1305"/>
      <c r="N29" s="1305"/>
      <c r="O29" s="1306"/>
      <c r="P29" s="1306"/>
      <c r="Q29" s="1306"/>
      <c r="R29" s="1306"/>
      <c r="S29" s="1306"/>
      <c r="T29" s="1307"/>
      <c r="U29" s="1277">
        <f>SUM(W29,Y29,AA29,AC29,AE29)</f>
        <v>0</v>
      </c>
      <c r="V29" s="1278">
        <f t="shared" si="104"/>
        <v>0</v>
      </c>
      <c r="W29" s="1308"/>
      <c r="X29" s="1306"/>
      <c r="Y29" s="1306"/>
      <c r="Z29" s="1306"/>
      <c r="AA29" s="1306"/>
      <c r="AB29" s="1306"/>
      <c r="AC29" s="1306"/>
      <c r="AD29" s="1306"/>
      <c r="AE29" s="1306"/>
      <c r="AF29" s="1307"/>
    </row>
    <row r="30" spans="1:32" s="434" customFormat="1" ht="13.5" customHeight="1">
      <c r="A30" s="1730" t="s">
        <v>157</v>
      </c>
      <c r="B30" s="1253" t="s">
        <v>123</v>
      </c>
      <c r="C30" s="1368">
        <f>SUM(C31:C33)</f>
        <v>9</v>
      </c>
      <c r="D30" s="1369">
        <f>SUM(D31:D33)</f>
        <v>0</v>
      </c>
      <c r="E30" s="1262">
        <f>SUM(E31:E33)</f>
        <v>3</v>
      </c>
      <c r="F30" s="1263">
        <f>SUM(F31:F33)</f>
        <v>0</v>
      </c>
      <c r="G30" s="1281">
        <f t="shared" ref="G30:AF30" si="105">SUM(G31:G33)</f>
        <v>2</v>
      </c>
      <c r="H30" s="1282">
        <f t="shared" si="105"/>
        <v>0</v>
      </c>
      <c r="I30" s="1283">
        <f t="shared" si="105"/>
        <v>0</v>
      </c>
      <c r="J30" s="1283">
        <f t="shared" si="105"/>
        <v>0</v>
      </c>
      <c r="K30" s="1283">
        <f t="shared" si="105"/>
        <v>0</v>
      </c>
      <c r="L30" s="1283">
        <f t="shared" si="105"/>
        <v>0</v>
      </c>
      <c r="M30" s="1282">
        <f t="shared" si="105"/>
        <v>1</v>
      </c>
      <c r="N30" s="1282">
        <f t="shared" si="105"/>
        <v>0</v>
      </c>
      <c r="O30" s="1283">
        <f t="shared" si="105"/>
        <v>0</v>
      </c>
      <c r="P30" s="1283">
        <f t="shared" si="105"/>
        <v>0</v>
      </c>
      <c r="Q30" s="1283">
        <f t="shared" si="105"/>
        <v>0</v>
      </c>
      <c r="R30" s="1283">
        <f t="shared" si="105"/>
        <v>0</v>
      </c>
      <c r="S30" s="1283">
        <f t="shared" si="105"/>
        <v>0</v>
      </c>
      <c r="T30" s="1284">
        <f t="shared" si="105"/>
        <v>0</v>
      </c>
      <c r="U30" s="1262">
        <f t="shared" si="105"/>
        <v>6</v>
      </c>
      <c r="V30" s="1263">
        <f t="shared" si="105"/>
        <v>0</v>
      </c>
      <c r="W30" s="1285">
        <f t="shared" si="105"/>
        <v>2</v>
      </c>
      <c r="X30" s="1283">
        <f t="shared" si="105"/>
        <v>0</v>
      </c>
      <c r="Y30" s="1283">
        <f t="shared" si="105"/>
        <v>0</v>
      </c>
      <c r="Z30" s="1283">
        <f t="shared" si="105"/>
        <v>0</v>
      </c>
      <c r="AA30" s="1283">
        <f t="shared" si="105"/>
        <v>0</v>
      </c>
      <c r="AB30" s="1283">
        <f t="shared" si="105"/>
        <v>0</v>
      </c>
      <c r="AC30" s="1283">
        <f t="shared" si="105"/>
        <v>0</v>
      </c>
      <c r="AD30" s="1283">
        <f t="shared" si="105"/>
        <v>0</v>
      </c>
      <c r="AE30" s="1283">
        <f t="shared" si="105"/>
        <v>4</v>
      </c>
      <c r="AF30" s="1284">
        <f t="shared" si="105"/>
        <v>0</v>
      </c>
    </row>
    <row r="31" spans="1:32" ht="13.5" customHeight="1">
      <c r="A31" s="1730"/>
      <c r="B31" s="1261" t="s">
        <v>129</v>
      </c>
      <c r="C31" s="1368">
        <f>E31+U31</f>
        <v>9</v>
      </c>
      <c r="D31" s="1369">
        <f>F31+V31</f>
        <v>0</v>
      </c>
      <c r="E31" s="1286">
        <f>SUM(G31,I31,K31,M31,O31,Q31,S31)</f>
        <v>3</v>
      </c>
      <c r="F31" s="1263">
        <f>SUM(H31,J31,L31,N31,P31,R31,T31)</f>
        <v>0</v>
      </c>
      <c r="G31" s="1264">
        <v>2</v>
      </c>
      <c r="H31" s="1265"/>
      <c r="I31" s="1266"/>
      <c r="J31" s="1266"/>
      <c r="K31" s="1266"/>
      <c r="L31" s="1266"/>
      <c r="M31" s="1265">
        <v>1</v>
      </c>
      <c r="N31" s="1265"/>
      <c r="O31" s="1266"/>
      <c r="P31" s="1266"/>
      <c r="Q31" s="1266"/>
      <c r="R31" s="1266"/>
      <c r="S31" s="1266"/>
      <c r="T31" s="1270"/>
      <c r="U31" s="1267">
        <f>SUM(W31,Y31,AA31,AC31,AE31)</f>
        <v>6</v>
      </c>
      <c r="V31" s="1268">
        <f>SUM(X31,Z31,AB31,AD31,AF31)</f>
        <v>0</v>
      </c>
      <c r="W31" s="1269">
        <v>2</v>
      </c>
      <c r="X31" s="1266"/>
      <c r="Y31" s="1266"/>
      <c r="Z31" s="1266"/>
      <c r="AA31" s="1266"/>
      <c r="AB31" s="1266"/>
      <c r="AC31" s="1266"/>
      <c r="AD31" s="1266"/>
      <c r="AE31" s="1266">
        <v>4</v>
      </c>
      <c r="AF31" s="1270"/>
    </row>
    <row r="32" spans="1:32" ht="13.5" customHeight="1">
      <c r="A32" s="1730"/>
      <c r="B32" s="1261" t="s">
        <v>124</v>
      </c>
      <c r="C32" s="1368">
        <f t="shared" ref="C32:C33" si="106">E32+U32</f>
        <v>0</v>
      </c>
      <c r="D32" s="1369">
        <f t="shared" ref="D32:D33" si="107">F32+V32</f>
        <v>0</v>
      </c>
      <c r="E32" s="1286">
        <f t="shared" ref="E32:E33" si="108">SUM(G32,I32,K32,M32,O32,Q32,S32)</f>
        <v>0</v>
      </c>
      <c r="F32" s="1263">
        <f t="shared" ref="F32:F33" si="109">SUM(H32,J32,L32,N32,P32,R32,T32)</f>
        <v>0</v>
      </c>
      <c r="G32" s="1264"/>
      <c r="H32" s="1265"/>
      <c r="I32" s="1266"/>
      <c r="J32" s="1266"/>
      <c r="K32" s="1266"/>
      <c r="L32" s="1266"/>
      <c r="M32" s="1265"/>
      <c r="N32" s="1265"/>
      <c r="O32" s="1266"/>
      <c r="P32" s="1266"/>
      <c r="Q32" s="1266"/>
      <c r="R32" s="1266"/>
      <c r="S32" s="1266"/>
      <c r="T32" s="1270"/>
      <c r="U32" s="1267">
        <f t="shared" ref="U32:V33" si="110">SUM(W32,Y32,AA32,AC32,AE32)</f>
        <v>0</v>
      </c>
      <c r="V32" s="1268">
        <f t="shared" si="110"/>
        <v>0</v>
      </c>
      <c r="W32" s="1269"/>
      <c r="X32" s="1266"/>
      <c r="Y32" s="1266"/>
      <c r="Z32" s="1266"/>
      <c r="AA32" s="1266"/>
      <c r="AB32" s="1266"/>
      <c r="AC32" s="1266"/>
      <c r="AD32" s="1266"/>
      <c r="AE32" s="1266"/>
      <c r="AF32" s="1270"/>
    </row>
    <row r="33" spans="1:32" ht="13.5" customHeight="1" thickBot="1">
      <c r="A33" s="1731"/>
      <c r="B33" s="1271" t="s">
        <v>221</v>
      </c>
      <c r="C33" s="1370">
        <f t="shared" si="106"/>
        <v>0</v>
      </c>
      <c r="D33" s="1371">
        <f t="shared" si="107"/>
        <v>0</v>
      </c>
      <c r="E33" s="1287">
        <f t="shared" si="108"/>
        <v>0</v>
      </c>
      <c r="F33" s="1273">
        <f t="shared" si="109"/>
        <v>0</v>
      </c>
      <c r="G33" s="1274"/>
      <c r="H33" s="1275"/>
      <c r="I33" s="1276"/>
      <c r="J33" s="1276"/>
      <c r="K33" s="1276"/>
      <c r="L33" s="1276"/>
      <c r="M33" s="1275"/>
      <c r="N33" s="1275"/>
      <c r="O33" s="1276"/>
      <c r="P33" s="1276"/>
      <c r="Q33" s="1276"/>
      <c r="R33" s="1276"/>
      <c r="S33" s="1276"/>
      <c r="T33" s="1280"/>
      <c r="U33" s="1277">
        <f t="shared" si="110"/>
        <v>0</v>
      </c>
      <c r="V33" s="1278">
        <f t="shared" si="110"/>
        <v>0</v>
      </c>
      <c r="W33" s="1279"/>
      <c r="X33" s="1276"/>
      <c r="Y33" s="1276"/>
      <c r="Z33" s="1276"/>
      <c r="AA33" s="1276"/>
      <c r="AB33" s="1276"/>
      <c r="AC33" s="1276"/>
      <c r="AD33" s="1276"/>
      <c r="AE33" s="1276"/>
      <c r="AF33" s="1280"/>
    </row>
    <row r="34" spans="1:32" s="434" customFormat="1" ht="13.5" customHeight="1">
      <c r="A34" s="1729" t="s">
        <v>158</v>
      </c>
      <c r="B34" s="1253" t="s">
        <v>123</v>
      </c>
      <c r="C34" s="1368">
        <f>SUM(C35:C37)</f>
        <v>0</v>
      </c>
      <c r="D34" s="1369">
        <f>SUM(D35:D37)</f>
        <v>0</v>
      </c>
      <c r="E34" s="1262">
        <f>SUM(E35:E37)</f>
        <v>0</v>
      </c>
      <c r="F34" s="1263">
        <f>SUM(F35:F37)</f>
        <v>0</v>
      </c>
      <c r="G34" s="1281">
        <f t="shared" ref="G34" si="111">SUM(G35:G37)</f>
        <v>0</v>
      </c>
      <c r="H34" s="1282">
        <f t="shared" ref="H34" si="112">SUM(H35:H37)</f>
        <v>0</v>
      </c>
      <c r="I34" s="1283">
        <f t="shared" ref="I34" si="113">SUM(I35:I37)</f>
        <v>0</v>
      </c>
      <c r="J34" s="1283">
        <f t="shared" ref="J34" si="114">SUM(J35:J37)</f>
        <v>0</v>
      </c>
      <c r="K34" s="1283">
        <f t="shared" ref="K34" si="115">SUM(K35:K37)</f>
        <v>0</v>
      </c>
      <c r="L34" s="1283">
        <f t="shared" ref="L34" si="116">SUM(L35:L37)</f>
        <v>0</v>
      </c>
      <c r="M34" s="1282">
        <f t="shared" ref="M34" si="117">SUM(M35:M37)</f>
        <v>0</v>
      </c>
      <c r="N34" s="1282">
        <f t="shared" ref="N34" si="118">SUM(N35:N37)</f>
        <v>0</v>
      </c>
      <c r="O34" s="1283">
        <f t="shared" ref="O34" si="119">SUM(O35:O37)</f>
        <v>0</v>
      </c>
      <c r="P34" s="1283">
        <f t="shared" ref="P34" si="120">SUM(P35:P37)</f>
        <v>0</v>
      </c>
      <c r="Q34" s="1283">
        <f t="shared" ref="Q34" si="121">SUM(Q35:Q37)</f>
        <v>0</v>
      </c>
      <c r="R34" s="1283">
        <f t="shared" ref="R34" si="122">SUM(R35:R37)</f>
        <v>0</v>
      </c>
      <c r="S34" s="1283">
        <f t="shared" ref="S34" si="123">SUM(S35:S37)</f>
        <v>0</v>
      </c>
      <c r="T34" s="1284">
        <f t="shared" ref="T34" si="124">SUM(T35:T37)</f>
        <v>0</v>
      </c>
      <c r="U34" s="1262">
        <f t="shared" ref="U34" si="125">SUM(U35:U37)</f>
        <v>0</v>
      </c>
      <c r="V34" s="1263">
        <f t="shared" ref="V34" si="126">SUM(V35:V37)</f>
        <v>0</v>
      </c>
      <c r="W34" s="1285">
        <f t="shared" ref="W34" si="127">SUM(W35:W37)</f>
        <v>0</v>
      </c>
      <c r="X34" s="1283">
        <f t="shared" ref="X34" si="128">SUM(X35:X37)</f>
        <v>0</v>
      </c>
      <c r="Y34" s="1283">
        <f t="shared" ref="Y34" si="129">SUM(Y35:Y37)</f>
        <v>0</v>
      </c>
      <c r="Z34" s="1283">
        <f t="shared" ref="Z34" si="130">SUM(Z35:Z37)</f>
        <v>0</v>
      </c>
      <c r="AA34" s="1283">
        <f t="shared" ref="AA34" si="131">SUM(AA35:AA37)</f>
        <v>0</v>
      </c>
      <c r="AB34" s="1283">
        <f t="shared" ref="AB34" si="132">SUM(AB35:AB37)</f>
        <v>0</v>
      </c>
      <c r="AC34" s="1283">
        <f t="shared" ref="AC34" si="133">SUM(AC35:AC37)</f>
        <v>0</v>
      </c>
      <c r="AD34" s="1283">
        <f t="shared" ref="AD34" si="134">SUM(AD35:AD37)</f>
        <v>0</v>
      </c>
      <c r="AE34" s="1283">
        <f t="shared" ref="AE34" si="135">SUM(AE35:AE37)</f>
        <v>0</v>
      </c>
      <c r="AF34" s="1284">
        <f t="shared" ref="AF34" si="136">SUM(AF35:AF37)</f>
        <v>0</v>
      </c>
    </row>
    <row r="35" spans="1:32" ht="13.5" customHeight="1">
      <c r="A35" s="1730"/>
      <c r="B35" s="1261" t="s">
        <v>129</v>
      </c>
      <c r="C35" s="1368">
        <f>E35+U35</f>
        <v>0</v>
      </c>
      <c r="D35" s="1369">
        <f>F35+V35</f>
        <v>0</v>
      </c>
      <c r="E35" s="1286">
        <f>SUM(G35,I35,K35,M35,O35,Q35,S35)</f>
        <v>0</v>
      </c>
      <c r="F35" s="1263">
        <f>SUM(H35,J35,L35,N35,P35,R35,T35)</f>
        <v>0</v>
      </c>
      <c r="G35" s="1264"/>
      <c r="H35" s="1265"/>
      <c r="I35" s="1266"/>
      <c r="J35" s="1266"/>
      <c r="K35" s="1266"/>
      <c r="L35" s="1266"/>
      <c r="M35" s="1265"/>
      <c r="N35" s="1265"/>
      <c r="O35" s="1266"/>
      <c r="P35" s="1266"/>
      <c r="Q35" s="1266"/>
      <c r="R35" s="1266"/>
      <c r="S35" s="1266"/>
      <c r="T35" s="1270"/>
      <c r="U35" s="1267">
        <f>SUM(W35,Y35,AA35,AC35,AE35)</f>
        <v>0</v>
      </c>
      <c r="V35" s="1268">
        <f>SUM(X35,Z35,AB35,AD35,AF35)</f>
        <v>0</v>
      </c>
      <c r="W35" s="1269"/>
      <c r="X35" s="1266"/>
      <c r="Y35" s="1266"/>
      <c r="Z35" s="1266"/>
      <c r="AA35" s="1266"/>
      <c r="AB35" s="1266"/>
      <c r="AC35" s="1266"/>
      <c r="AD35" s="1266"/>
      <c r="AE35" s="1266"/>
      <c r="AF35" s="1270"/>
    </row>
    <row r="36" spans="1:32" ht="13.5" customHeight="1">
      <c r="A36" s="1730"/>
      <c r="B36" s="1261" t="s">
        <v>124</v>
      </c>
      <c r="C36" s="1368">
        <f t="shared" ref="C36:C37" si="137">E36+U36</f>
        <v>0</v>
      </c>
      <c r="D36" s="1369">
        <f t="shared" ref="D36:D37" si="138">F36+V36</f>
        <v>0</v>
      </c>
      <c r="E36" s="1286">
        <f t="shared" ref="E36:E37" si="139">SUM(G36,I36,K36,M36,O36,Q36,S36)</f>
        <v>0</v>
      </c>
      <c r="F36" s="1263">
        <f t="shared" ref="F36:F37" si="140">SUM(H36,J36,L36,N36,P36,R36,T36)</f>
        <v>0</v>
      </c>
      <c r="G36" s="1264"/>
      <c r="H36" s="1265"/>
      <c r="I36" s="1266"/>
      <c r="J36" s="1266"/>
      <c r="K36" s="1266"/>
      <c r="L36" s="1266"/>
      <c r="M36" s="1265"/>
      <c r="N36" s="1265"/>
      <c r="O36" s="1266"/>
      <c r="P36" s="1266"/>
      <c r="Q36" s="1266"/>
      <c r="R36" s="1266"/>
      <c r="S36" s="1266"/>
      <c r="T36" s="1270"/>
      <c r="U36" s="1267">
        <f t="shared" ref="U36:V37" si="141">SUM(W36,Y36,AA36,AC36,AE36)</f>
        <v>0</v>
      </c>
      <c r="V36" s="1268">
        <f t="shared" si="141"/>
        <v>0</v>
      </c>
      <c r="W36" s="1269"/>
      <c r="X36" s="1266"/>
      <c r="Y36" s="1266"/>
      <c r="Z36" s="1266"/>
      <c r="AA36" s="1266"/>
      <c r="AB36" s="1266"/>
      <c r="AC36" s="1266"/>
      <c r="AD36" s="1266"/>
      <c r="AE36" s="1266"/>
      <c r="AF36" s="1270"/>
    </row>
    <row r="37" spans="1:32" ht="13.5" customHeight="1" thickBot="1">
      <c r="A37" s="1731"/>
      <c r="B37" s="1271" t="s">
        <v>221</v>
      </c>
      <c r="C37" s="1370">
        <f t="shared" si="137"/>
        <v>0</v>
      </c>
      <c r="D37" s="1371">
        <f t="shared" si="138"/>
        <v>0</v>
      </c>
      <c r="E37" s="1287">
        <f t="shared" si="139"/>
        <v>0</v>
      </c>
      <c r="F37" s="1273">
        <f t="shared" si="140"/>
        <v>0</v>
      </c>
      <c r="G37" s="1274"/>
      <c r="H37" s="1275"/>
      <c r="I37" s="1276"/>
      <c r="J37" s="1276"/>
      <c r="K37" s="1276"/>
      <c r="L37" s="1276"/>
      <c r="M37" s="1275"/>
      <c r="N37" s="1275"/>
      <c r="O37" s="1276"/>
      <c r="P37" s="1276"/>
      <c r="Q37" s="1276"/>
      <c r="R37" s="1276"/>
      <c r="S37" s="1276"/>
      <c r="T37" s="1280"/>
      <c r="U37" s="1277">
        <f t="shared" si="141"/>
        <v>0</v>
      </c>
      <c r="V37" s="1278">
        <f t="shared" si="141"/>
        <v>0</v>
      </c>
      <c r="W37" s="1279"/>
      <c r="X37" s="1276"/>
      <c r="Y37" s="1276"/>
      <c r="Z37" s="1276"/>
      <c r="AA37" s="1276"/>
      <c r="AB37" s="1276"/>
      <c r="AC37" s="1276"/>
      <c r="AD37" s="1276"/>
      <c r="AE37" s="1276"/>
      <c r="AF37" s="1280"/>
    </row>
    <row r="38" spans="1:32" s="434" customFormat="1" ht="13.5" customHeight="1">
      <c r="A38" s="1729" t="s">
        <v>145</v>
      </c>
      <c r="B38" s="1253" t="s">
        <v>123</v>
      </c>
      <c r="C38" s="1368">
        <f t="shared" ref="C38:F38" si="142">SUM(C39:C41)</f>
        <v>5367</v>
      </c>
      <c r="D38" s="1377">
        <f t="shared" si="142"/>
        <v>1550</v>
      </c>
      <c r="E38" s="1262">
        <f t="shared" si="142"/>
        <v>5136</v>
      </c>
      <c r="F38" s="1263">
        <f t="shared" si="142"/>
        <v>1439</v>
      </c>
      <c r="G38" s="1281">
        <f t="shared" ref="G38" si="143">SUM(G39:G41)</f>
        <v>5136</v>
      </c>
      <c r="H38" s="1282">
        <f t="shared" ref="H38" si="144">SUM(H39:H41)</f>
        <v>1439</v>
      </c>
      <c r="I38" s="1283">
        <f t="shared" ref="I38" si="145">SUM(I39:I41)</f>
        <v>0</v>
      </c>
      <c r="J38" s="1283">
        <f t="shared" ref="J38" si="146">SUM(J39:J41)</f>
        <v>0</v>
      </c>
      <c r="K38" s="1283">
        <f t="shared" ref="K38" si="147">SUM(K39:K41)</f>
        <v>0</v>
      </c>
      <c r="L38" s="1283">
        <f t="shared" ref="L38" si="148">SUM(L39:L41)</f>
        <v>0</v>
      </c>
      <c r="M38" s="1282">
        <f t="shared" ref="M38" si="149">SUM(M39:M41)</f>
        <v>0</v>
      </c>
      <c r="N38" s="1282">
        <f t="shared" ref="N38" si="150">SUM(N39:N41)</f>
        <v>0</v>
      </c>
      <c r="O38" s="1283">
        <f t="shared" ref="O38" si="151">SUM(O39:O41)</f>
        <v>0</v>
      </c>
      <c r="P38" s="1283">
        <f t="shared" ref="P38" si="152">SUM(P39:P41)</f>
        <v>0</v>
      </c>
      <c r="Q38" s="1283">
        <f t="shared" ref="Q38" si="153">SUM(Q39:Q41)</f>
        <v>0</v>
      </c>
      <c r="R38" s="1283">
        <f t="shared" ref="R38" si="154">SUM(R39:R41)</f>
        <v>0</v>
      </c>
      <c r="S38" s="1283">
        <f t="shared" ref="S38" si="155">SUM(S39:S41)</f>
        <v>0</v>
      </c>
      <c r="T38" s="1284">
        <f t="shared" ref="T38" si="156">SUM(T39:T41)</f>
        <v>0</v>
      </c>
      <c r="U38" s="1262">
        <f t="shared" ref="U38" si="157">SUM(U39:U41)</f>
        <v>231</v>
      </c>
      <c r="V38" s="1263">
        <f t="shared" ref="V38" si="158">SUM(V39:V41)</f>
        <v>111</v>
      </c>
      <c r="W38" s="1285">
        <f t="shared" ref="W38" si="159">SUM(W39:W41)</f>
        <v>0</v>
      </c>
      <c r="X38" s="1283">
        <f t="shared" ref="X38" si="160">SUM(X39:X41)</f>
        <v>0</v>
      </c>
      <c r="Y38" s="1283">
        <f t="shared" ref="Y38" si="161">SUM(Y39:Y41)</f>
        <v>0</v>
      </c>
      <c r="Z38" s="1283">
        <f t="shared" ref="Z38" si="162">SUM(Z39:Z41)</f>
        <v>0</v>
      </c>
      <c r="AA38" s="1283">
        <f t="shared" ref="AA38" si="163">SUM(AA39:AA41)</f>
        <v>0</v>
      </c>
      <c r="AB38" s="1283">
        <f t="shared" ref="AB38" si="164">SUM(AB39:AB41)</f>
        <v>0</v>
      </c>
      <c r="AC38" s="1283">
        <f t="shared" ref="AC38" si="165">SUM(AC39:AC41)</f>
        <v>0</v>
      </c>
      <c r="AD38" s="1283">
        <f t="shared" ref="AD38" si="166">SUM(AD39:AD41)</f>
        <v>0</v>
      </c>
      <c r="AE38" s="1283">
        <f t="shared" ref="AE38" si="167">SUM(AE39:AE41)</f>
        <v>231</v>
      </c>
      <c r="AF38" s="1284">
        <f t="shared" ref="AF38" si="168">SUM(AF39:AF41)</f>
        <v>111</v>
      </c>
    </row>
    <row r="39" spans="1:32" ht="13.5" customHeight="1">
      <c r="A39" s="1730"/>
      <c r="B39" s="1261" t="s">
        <v>129</v>
      </c>
      <c r="C39" s="1368">
        <f>E39+U39</f>
        <v>2</v>
      </c>
      <c r="D39" s="1369">
        <f>F39+V39</f>
        <v>2</v>
      </c>
      <c r="E39" s="1286">
        <f t="shared" ref="E39:F41" si="169">SUM(G39,I39,K39,M39,O39,Q39,S39)</f>
        <v>1</v>
      </c>
      <c r="F39" s="1263">
        <f t="shared" si="169"/>
        <v>1</v>
      </c>
      <c r="G39" s="1264">
        <v>1</v>
      </c>
      <c r="H39" s="1265">
        <v>1</v>
      </c>
      <c r="I39" s="1266"/>
      <c r="J39" s="1266"/>
      <c r="K39" s="1266"/>
      <c r="L39" s="1266"/>
      <c r="M39" s="1265"/>
      <c r="N39" s="1265"/>
      <c r="O39" s="1266"/>
      <c r="P39" s="1266"/>
      <c r="Q39" s="1266"/>
      <c r="R39" s="1266"/>
      <c r="S39" s="1266"/>
      <c r="T39" s="1270"/>
      <c r="U39" s="1267">
        <f>SUM(W39,Y39,AA39,AC39,AE39)</f>
        <v>1</v>
      </c>
      <c r="V39" s="1268">
        <f>SUM(X39,Z39,AB39,AD39,AF39)</f>
        <v>1</v>
      </c>
      <c r="W39" s="1269"/>
      <c r="X39" s="1266"/>
      <c r="Y39" s="1266"/>
      <c r="Z39" s="1266"/>
      <c r="AA39" s="1266"/>
      <c r="AB39" s="1266"/>
      <c r="AC39" s="1266"/>
      <c r="AD39" s="1266"/>
      <c r="AE39" s="1266">
        <v>1</v>
      </c>
      <c r="AF39" s="1270">
        <v>1</v>
      </c>
    </row>
    <row r="40" spans="1:32" ht="13.5" customHeight="1">
      <c r="A40" s="1730"/>
      <c r="B40" s="1261" t="s">
        <v>124</v>
      </c>
      <c r="C40" s="1368">
        <f t="shared" ref="C40:C41" si="170">E40+U40</f>
        <v>380</v>
      </c>
      <c r="D40" s="1369">
        <f t="shared" ref="D40:D41" si="171">F40+V40</f>
        <v>180</v>
      </c>
      <c r="E40" s="1286">
        <f t="shared" si="169"/>
        <v>150</v>
      </c>
      <c r="F40" s="1263">
        <f t="shared" si="169"/>
        <v>70</v>
      </c>
      <c r="G40" s="1264">
        <v>150</v>
      </c>
      <c r="H40" s="1265">
        <v>70</v>
      </c>
      <c r="I40" s="1266"/>
      <c r="J40" s="1266"/>
      <c r="K40" s="1266"/>
      <c r="L40" s="1266"/>
      <c r="M40" s="1265"/>
      <c r="N40" s="1265"/>
      <c r="O40" s="1266"/>
      <c r="P40" s="1266"/>
      <c r="Q40" s="1266"/>
      <c r="R40" s="1266"/>
      <c r="S40" s="1266"/>
      <c r="T40" s="1270"/>
      <c r="U40" s="1267">
        <f t="shared" ref="U40:U41" si="172">SUM(W40,Y40,AA40,AC40,AE40)</f>
        <v>230</v>
      </c>
      <c r="V40" s="1268">
        <f t="shared" ref="V40:V41" si="173">SUM(X40,Z40,AB40,AD40,AF40)</f>
        <v>110</v>
      </c>
      <c r="W40" s="1269"/>
      <c r="X40" s="1266"/>
      <c r="Y40" s="1266"/>
      <c r="Z40" s="1266"/>
      <c r="AA40" s="1266"/>
      <c r="AB40" s="1266"/>
      <c r="AC40" s="1266"/>
      <c r="AD40" s="1266"/>
      <c r="AE40" s="1266">
        <v>230</v>
      </c>
      <c r="AF40" s="1270">
        <v>110</v>
      </c>
    </row>
    <row r="41" spans="1:32" ht="13.5" customHeight="1" thickBot="1">
      <c r="A41" s="1731"/>
      <c r="B41" s="1271" t="s">
        <v>221</v>
      </c>
      <c r="C41" s="1370">
        <f t="shared" si="170"/>
        <v>4985</v>
      </c>
      <c r="D41" s="1371">
        <f t="shared" si="171"/>
        <v>1368</v>
      </c>
      <c r="E41" s="1287">
        <f t="shared" si="169"/>
        <v>4985</v>
      </c>
      <c r="F41" s="1273">
        <f t="shared" si="169"/>
        <v>1368</v>
      </c>
      <c r="G41" s="1274">
        <v>4985</v>
      </c>
      <c r="H41" s="1275">
        <v>1368</v>
      </c>
      <c r="I41" s="1309"/>
      <c r="J41" s="1276"/>
      <c r="K41" s="1276"/>
      <c r="L41" s="1276"/>
      <c r="M41" s="1275"/>
      <c r="N41" s="1275"/>
      <c r="O41" s="1276"/>
      <c r="P41" s="1276"/>
      <c r="Q41" s="1276"/>
      <c r="R41" s="1276"/>
      <c r="S41" s="1276"/>
      <c r="T41" s="1280"/>
      <c r="U41" s="1277">
        <f t="shared" si="172"/>
        <v>0</v>
      </c>
      <c r="V41" s="1278">
        <f t="shared" si="173"/>
        <v>0</v>
      </c>
      <c r="W41" s="1279"/>
      <c r="X41" s="1276"/>
      <c r="Y41" s="1276"/>
      <c r="Z41" s="1276"/>
      <c r="AA41" s="1276"/>
      <c r="AB41" s="1276"/>
      <c r="AC41" s="1276"/>
      <c r="AD41" s="1276"/>
      <c r="AE41" s="1276"/>
      <c r="AF41" s="1280"/>
    </row>
    <row r="42" spans="1:32" s="434" customFormat="1" ht="13.5" customHeight="1">
      <c r="A42" s="1730" t="s">
        <v>146</v>
      </c>
      <c r="B42" s="1253" t="s">
        <v>123</v>
      </c>
      <c r="C42" s="1376">
        <f t="shared" ref="C42:F42" si="174">SUM(C43:C45)</f>
        <v>179</v>
      </c>
      <c r="D42" s="1377">
        <f t="shared" si="174"/>
        <v>179</v>
      </c>
      <c r="E42" s="1262">
        <f t="shared" si="174"/>
        <v>82</v>
      </c>
      <c r="F42" s="1263">
        <f t="shared" si="174"/>
        <v>82</v>
      </c>
      <c r="G42" s="1281">
        <f t="shared" ref="G42" si="175">SUM(G43:G45)</f>
        <v>18</v>
      </c>
      <c r="H42" s="1282">
        <f t="shared" ref="H42" si="176">SUM(H43:H45)</f>
        <v>18</v>
      </c>
      <c r="I42" s="1283">
        <f t="shared" ref="I42" si="177">SUM(I43:I45)</f>
        <v>4</v>
      </c>
      <c r="J42" s="1283">
        <f t="shared" ref="J42" si="178">SUM(J43:J45)</f>
        <v>4</v>
      </c>
      <c r="K42" s="1283">
        <f t="shared" ref="K42" si="179">SUM(K43:K45)</f>
        <v>10</v>
      </c>
      <c r="L42" s="1283">
        <f t="shared" ref="L42" si="180">SUM(L43:L45)</f>
        <v>10</v>
      </c>
      <c r="M42" s="1282">
        <f t="shared" ref="M42" si="181">SUM(M43:M45)</f>
        <v>50</v>
      </c>
      <c r="N42" s="1282">
        <f t="shared" ref="N42" si="182">SUM(N43:N45)</f>
        <v>50</v>
      </c>
      <c r="O42" s="1283">
        <f t="shared" ref="O42" si="183">SUM(O43:O45)</f>
        <v>0</v>
      </c>
      <c r="P42" s="1283">
        <f t="shared" ref="P42" si="184">SUM(P43:P45)</f>
        <v>0</v>
      </c>
      <c r="Q42" s="1283">
        <f t="shared" ref="Q42" si="185">SUM(Q43:Q45)</f>
        <v>0</v>
      </c>
      <c r="R42" s="1283">
        <f t="shared" ref="R42" si="186">SUM(R43:R45)</f>
        <v>0</v>
      </c>
      <c r="S42" s="1283">
        <f t="shared" ref="S42" si="187">SUM(S43:S45)</f>
        <v>0</v>
      </c>
      <c r="T42" s="1284">
        <f t="shared" ref="T42" si="188">SUM(T43:T45)</f>
        <v>0</v>
      </c>
      <c r="U42" s="1262">
        <f t="shared" ref="U42" si="189">SUM(U43:U45)</f>
        <v>97</v>
      </c>
      <c r="V42" s="1263">
        <f t="shared" ref="V42" si="190">SUM(V43:V45)</f>
        <v>97</v>
      </c>
      <c r="W42" s="1285">
        <f t="shared" ref="W42" si="191">SUM(W43:W45)</f>
        <v>68</v>
      </c>
      <c r="X42" s="1283">
        <f t="shared" ref="X42" si="192">SUM(X43:X45)</f>
        <v>68</v>
      </c>
      <c r="Y42" s="1283">
        <f t="shared" ref="Y42" si="193">SUM(Y43:Y45)</f>
        <v>0</v>
      </c>
      <c r="Z42" s="1283">
        <f t="shared" ref="Z42" si="194">SUM(Z43:Z45)</f>
        <v>0</v>
      </c>
      <c r="AA42" s="1283">
        <f t="shared" ref="AA42" si="195">SUM(AA43:AA45)</f>
        <v>0</v>
      </c>
      <c r="AB42" s="1283">
        <f t="shared" ref="AB42" si="196">SUM(AB43:AB45)</f>
        <v>0</v>
      </c>
      <c r="AC42" s="1283">
        <f t="shared" ref="AC42" si="197">SUM(AC43:AC45)</f>
        <v>0</v>
      </c>
      <c r="AD42" s="1283">
        <f t="shared" ref="AD42" si="198">SUM(AD43:AD45)</f>
        <v>0</v>
      </c>
      <c r="AE42" s="1283">
        <f t="shared" ref="AE42" si="199">SUM(AE43:AE45)</f>
        <v>29</v>
      </c>
      <c r="AF42" s="1284">
        <f t="shared" ref="AF42" si="200">SUM(AF43:AF45)</f>
        <v>29</v>
      </c>
    </row>
    <row r="43" spans="1:32" ht="13.5" customHeight="1">
      <c r="A43" s="1730"/>
      <c r="B43" s="1261" t="s">
        <v>129</v>
      </c>
      <c r="C43" s="1368">
        <f>E43+U43</f>
        <v>179</v>
      </c>
      <c r="D43" s="1369">
        <f>F43+V43</f>
        <v>179</v>
      </c>
      <c r="E43" s="1286">
        <f t="shared" ref="E43:F45" si="201">SUM(G43,I43,K43,M43,O43,Q43,S43)</f>
        <v>82</v>
      </c>
      <c r="F43" s="1263">
        <f t="shared" si="201"/>
        <v>82</v>
      </c>
      <c r="G43" s="1281">
        <v>18</v>
      </c>
      <c r="H43" s="1282">
        <v>18</v>
      </c>
      <c r="I43" s="1283">
        <v>4</v>
      </c>
      <c r="J43" s="1283">
        <v>4</v>
      </c>
      <c r="K43" s="1283">
        <v>10</v>
      </c>
      <c r="L43" s="1283">
        <v>10</v>
      </c>
      <c r="M43" s="1282">
        <v>50</v>
      </c>
      <c r="N43" s="1282">
        <v>50</v>
      </c>
      <c r="O43" s="1283"/>
      <c r="P43" s="1283"/>
      <c r="Q43" s="1283"/>
      <c r="R43" s="1283"/>
      <c r="S43" s="1283"/>
      <c r="T43" s="1284"/>
      <c r="U43" s="1267">
        <f>SUM(W43,Y43,AA43,AC43,AE43)</f>
        <v>97</v>
      </c>
      <c r="V43" s="1268">
        <f>SUM(X43,Z43,AB43,AD43,AF43)</f>
        <v>97</v>
      </c>
      <c r="W43" s="1285">
        <v>68</v>
      </c>
      <c r="X43" s="1283">
        <v>68</v>
      </c>
      <c r="Y43" s="1283"/>
      <c r="Z43" s="1283"/>
      <c r="AA43" s="1283"/>
      <c r="AB43" s="1283"/>
      <c r="AC43" s="1283"/>
      <c r="AD43" s="1283"/>
      <c r="AE43" s="1283">
        <v>29</v>
      </c>
      <c r="AF43" s="1284">
        <v>29</v>
      </c>
    </row>
    <row r="44" spans="1:32" ht="13.5" customHeight="1">
      <c r="A44" s="1730"/>
      <c r="B44" s="1261" t="s">
        <v>124</v>
      </c>
      <c r="C44" s="1368">
        <f t="shared" ref="C44:C45" si="202">E44+U44</f>
        <v>0</v>
      </c>
      <c r="D44" s="1369">
        <f t="shared" ref="D44:D45" si="203">F44+V44</f>
        <v>0</v>
      </c>
      <c r="E44" s="1286">
        <f t="shared" si="201"/>
        <v>0</v>
      </c>
      <c r="F44" s="1263">
        <f t="shared" si="201"/>
        <v>0</v>
      </c>
      <c r="G44" s="1281"/>
      <c r="H44" s="1282"/>
      <c r="I44" s="1283"/>
      <c r="J44" s="1283"/>
      <c r="K44" s="1283"/>
      <c r="L44" s="1283"/>
      <c r="M44" s="1282"/>
      <c r="N44" s="1282"/>
      <c r="O44" s="1283"/>
      <c r="P44" s="1283"/>
      <c r="Q44" s="1283"/>
      <c r="R44" s="1283"/>
      <c r="S44" s="1283"/>
      <c r="T44" s="1284"/>
      <c r="U44" s="1267">
        <f t="shared" ref="U44:U45" si="204">SUM(W44,Y44,AA44,AC44,AE44)</f>
        <v>0</v>
      </c>
      <c r="V44" s="1268">
        <f t="shared" ref="V44:V45" si="205">SUM(X44,Z44,AB44,AD44,AF44)</f>
        <v>0</v>
      </c>
      <c r="W44" s="1285"/>
      <c r="X44" s="1283"/>
      <c r="Y44" s="1283"/>
      <c r="Z44" s="1283"/>
      <c r="AA44" s="1283"/>
      <c r="AB44" s="1283"/>
      <c r="AC44" s="1283"/>
      <c r="AD44" s="1283"/>
      <c r="AE44" s="1283"/>
      <c r="AF44" s="1284"/>
    </row>
    <row r="45" spans="1:32" ht="13.5" customHeight="1" thickBot="1">
      <c r="A45" s="1731"/>
      <c r="B45" s="1271" t="s">
        <v>221</v>
      </c>
      <c r="C45" s="1370">
        <f t="shared" si="202"/>
        <v>0</v>
      </c>
      <c r="D45" s="1371">
        <f t="shared" si="203"/>
        <v>0</v>
      </c>
      <c r="E45" s="1287">
        <f t="shared" si="201"/>
        <v>0</v>
      </c>
      <c r="F45" s="1273">
        <f t="shared" si="201"/>
        <v>0</v>
      </c>
      <c r="G45" s="1304"/>
      <c r="H45" s="1305"/>
      <c r="I45" s="1306"/>
      <c r="J45" s="1306"/>
      <c r="K45" s="1306"/>
      <c r="L45" s="1306"/>
      <c r="M45" s="1305"/>
      <c r="N45" s="1305"/>
      <c r="O45" s="1306"/>
      <c r="P45" s="1306"/>
      <c r="Q45" s="1306"/>
      <c r="R45" s="1306"/>
      <c r="S45" s="1306"/>
      <c r="T45" s="1307"/>
      <c r="U45" s="1277">
        <f t="shared" si="204"/>
        <v>0</v>
      </c>
      <c r="V45" s="1278">
        <f t="shared" si="205"/>
        <v>0</v>
      </c>
      <c r="W45" s="1308"/>
      <c r="X45" s="1306"/>
      <c r="Y45" s="1306"/>
      <c r="Z45" s="1306"/>
      <c r="AA45" s="1306"/>
      <c r="AB45" s="1306"/>
      <c r="AC45" s="1306"/>
      <c r="AD45" s="1306"/>
      <c r="AE45" s="1306"/>
      <c r="AF45" s="1307"/>
    </row>
    <row r="46" spans="1:32" s="869" customFormat="1" ht="13.5" customHeight="1">
      <c r="A46" s="1732" t="s">
        <v>220</v>
      </c>
      <c r="B46" s="1310" t="s">
        <v>123</v>
      </c>
      <c r="C46" s="1376">
        <f>SUM(C47:C49)</f>
        <v>1574</v>
      </c>
      <c r="D46" s="1377">
        <f>SUM(D47:D49)</f>
        <v>1238</v>
      </c>
      <c r="E46" s="1311">
        <f>SUM(E47:E49)</f>
        <v>878</v>
      </c>
      <c r="F46" s="1312">
        <f>SUM(F47:F49)</f>
        <v>735</v>
      </c>
      <c r="G46" s="1313">
        <f t="shared" ref="G46:S46" si="206">SUM(G47:G49)</f>
        <v>390</v>
      </c>
      <c r="H46" s="1314">
        <f t="shared" si="206"/>
        <v>356</v>
      </c>
      <c r="I46" s="1315">
        <f t="shared" si="206"/>
        <v>243</v>
      </c>
      <c r="J46" s="1315">
        <f t="shared" si="206"/>
        <v>235</v>
      </c>
      <c r="K46" s="1315">
        <f t="shared" si="206"/>
        <v>226</v>
      </c>
      <c r="L46" s="1315">
        <f t="shared" si="206"/>
        <v>127</v>
      </c>
      <c r="M46" s="1314">
        <f t="shared" si="206"/>
        <v>7</v>
      </c>
      <c r="N46" s="1314">
        <f t="shared" si="206"/>
        <v>7</v>
      </c>
      <c r="O46" s="1315">
        <f t="shared" si="206"/>
        <v>0</v>
      </c>
      <c r="P46" s="1315">
        <f>SUM(P47:P49)</f>
        <v>0</v>
      </c>
      <c r="Q46" s="1315">
        <f t="shared" si="206"/>
        <v>0</v>
      </c>
      <c r="R46" s="1315">
        <f t="shared" si="206"/>
        <v>0</v>
      </c>
      <c r="S46" s="1315">
        <f t="shared" si="206"/>
        <v>12</v>
      </c>
      <c r="T46" s="1316">
        <f>SUM(T47:T49)</f>
        <v>10</v>
      </c>
      <c r="U46" s="1311">
        <f>SUM(U47:U49)</f>
        <v>696</v>
      </c>
      <c r="V46" s="1312">
        <f t="shared" ref="V46" si="207">SUM(V47:V49)</f>
        <v>503</v>
      </c>
      <c r="W46" s="1317">
        <f t="shared" ref="W46" si="208">SUM(W47:W49)</f>
        <v>554</v>
      </c>
      <c r="X46" s="1315">
        <f t="shared" ref="X46" si="209">SUM(X47:X49)</f>
        <v>448</v>
      </c>
      <c r="Y46" s="1315">
        <f t="shared" ref="Y46" si="210">SUM(Y47:Y49)</f>
        <v>0</v>
      </c>
      <c r="Z46" s="1315">
        <f t="shared" ref="Z46" si="211">SUM(Z47:Z49)</f>
        <v>0</v>
      </c>
      <c r="AA46" s="1315">
        <f t="shared" ref="AA46" si="212">SUM(AA47:AA49)</f>
        <v>0</v>
      </c>
      <c r="AB46" s="1315">
        <f t="shared" ref="AB46" si="213">SUM(AB47:AB49)</f>
        <v>0</v>
      </c>
      <c r="AC46" s="1315">
        <f t="shared" ref="AC46" si="214">SUM(AC47:AC49)</f>
        <v>0</v>
      </c>
      <c r="AD46" s="1315">
        <f t="shared" ref="AD46" si="215">SUM(AD47:AD49)</f>
        <v>0</v>
      </c>
      <c r="AE46" s="1315">
        <f t="shared" ref="AE46" si="216">SUM(AE47:AE49)</f>
        <v>142</v>
      </c>
      <c r="AF46" s="1316">
        <f>SUM(AF47:AF49)</f>
        <v>55</v>
      </c>
    </row>
    <row r="47" spans="1:32" s="869" customFormat="1" ht="13.5" customHeight="1">
      <c r="A47" s="1733"/>
      <c r="B47" s="1318" t="s">
        <v>129</v>
      </c>
      <c r="C47" s="1376">
        <f>E47+U47</f>
        <v>915</v>
      </c>
      <c r="D47" s="1377">
        <f>F47+V47</f>
        <v>914</v>
      </c>
      <c r="E47" s="1319">
        <f>SUM(G47,I47,K47,M47,O47,Q47,S47)</f>
        <v>613</v>
      </c>
      <c r="F47" s="1312">
        <f>SUM(H47,J47,L47,N47,P47,R47,T47)</f>
        <v>612</v>
      </c>
      <c r="G47" s="1313">
        <v>299</v>
      </c>
      <c r="H47" s="1314">
        <v>299</v>
      </c>
      <c r="I47" s="1315">
        <v>229</v>
      </c>
      <c r="J47" s="1315">
        <v>228</v>
      </c>
      <c r="K47" s="1315">
        <v>68</v>
      </c>
      <c r="L47" s="1315">
        <v>68</v>
      </c>
      <c r="M47" s="1314">
        <v>7</v>
      </c>
      <c r="N47" s="1314">
        <v>7</v>
      </c>
      <c r="O47" s="1315"/>
      <c r="P47" s="1315"/>
      <c r="Q47" s="1315"/>
      <c r="R47" s="1315"/>
      <c r="S47" s="1315">
        <v>10</v>
      </c>
      <c r="T47" s="1316">
        <v>10</v>
      </c>
      <c r="U47" s="1320">
        <f>SUM(W47,Y47,AA47,AC47,AE47)</f>
        <v>302</v>
      </c>
      <c r="V47" s="1321">
        <f>SUM(X47,Z47,AB47,AD47,AF47)</f>
        <v>302</v>
      </c>
      <c r="W47" s="1317">
        <v>271</v>
      </c>
      <c r="X47" s="1315">
        <v>271</v>
      </c>
      <c r="Y47" s="1315"/>
      <c r="Z47" s="1315"/>
      <c r="AA47" s="1315"/>
      <c r="AB47" s="1315"/>
      <c r="AC47" s="1315"/>
      <c r="AD47" s="1315"/>
      <c r="AE47" s="1315">
        <v>31</v>
      </c>
      <c r="AF47" s="1316">
        <v>31</v>
      </c>
    </row>
    <row r="48" spans="1:32" s="869" customFormat="1" ht="13.5" customHeight="1">
      <c r="A48" s="1733"/>
      <c r="B48" s="1318" t="s">
        <v>124</v>
      </c>
      <c r="C48" s="1376">
        <f t="shared" ref="C48:C49" si="217">E48+U48</f>
        <v>506</v>
      </c>
      <c r="D48" s="1377">
        <f t="shared" ref="D48:D49" si="218">F48+V48</f>
        <v>259</v>
      </c>
      <c r="E48" s="1319">
        <f t="shared" ref="E48:E49" si="219">SUM(G48,I48,K48,M48,O48,Q48,S48)</f>
        <v>120</v>
      </c>
      <c r="F48" s="1312">
        <f t="shared" ref="F48:F49" si="220">SUM(H48,J48,L48,N48,P48,R48,T48)</f>
        <v>65</v>
      </c>
      <c r="G48" s="1313">
        <v>82</v>
      </c>
      <c r="H48" s="1314">
        <v>51</v>
      </c>
      <c r="I48" s="1315">
        <v>13</v>
      </c>
      <c r="J48" s="1315">
        <v>6</v>
      </c>
      <c r="K48" s="1315">
        <v>23</v>
      </c>
      <c r="L48" s="1315">
        <v>8</v>
      </c>
      <c r="M48" s="1314"/>
      <c r="N48" s="1314"/>
      <c r="O48" s="1315"/>
      <c r="P48" s="1315"/>
      <c r="Q48" s="1315"/>
      <c r="R48" s="1315"/>
      <c r="S48" s="1315">
        <v>2</v>
      </c>
      <c r="T48" s="1316"/>
      <c r="U48" s="1320">
        <f>SUM(W48,Y48,AA48,AC48,AE48)</f>
        <v>386</v>
      </c>
      <c r="V48" s="1321">
        <f t="shared" ref="V48:V49" si="221">SUM(X48,Z48,AB48,AD48,AF48)</f>
        <v>194</v>
      </c>
      <c r="W48" s="1317">
        <v>279</v>
      </c>
      <c r="X48" s="1315">
        <v>173</v>
      </c>
      <c r="Y48" s="1315"/>
      <c r="Z48" s="1315"/>
      <c r="AA48" s="1315"/>
      <c r="AB48" s="1315"/>
      <c r="AC48" s="1315"/>
      <c r="AD48" s="1315"/>
      <c r="AE48" s="1315">
        <v>107</v>
      </c>
      <c r="AF48" s="1316">
        <v>21</v>
      </c>
    </row>
    <row r="49" spans="1:32" s="869" customFormat="1" ht="13.5" customHeight="1" thickBot="1">
      <c r="A49" s="1734"/>
      <c r="B49" s="1322" t="s">
        <v>221</v>
      </c>
      <c r="C49" s="1378">
        <f t="shared" si="217"/>
        <v>153</v>
      </c>
      <c r="D49" s="1379">
        <f t="shared" si="218"/>
        <v>65</v>
      </c>
      <c r="E49" s="1323">
        <f t="shared" si="219"/>
        <v>145</v>
      </c>
      <c r="F49" s="1324">
        <f t="shared" si="220"/>
        <v>58</v>
      </c>
      <c r="G49" s="1325">
        <v>9</v>
      </c>
      <c r="H49" s="1326">
        <v>6</v>
      </c>
      <c r="I49" s="1327">
        <v>1</v>
      </c>
      <c r="J49" s="1327">
        <v>1</v>
      </c>
      <c r="K49" s="1327">
        <v>135</v>
      </c>
      <c r="L49" s="1327">
        <v>51</v>
      </c>
      <c r="M49" s="1326"/>
      <c r="N49" s="1326"/>
      <c r="O49" s="1327"/>
      <c r="P49" s="1327"/>
      <c r="Q49" s="1327"/>
      <c r="R49" s="1327"/>
      <c r="S49" s="1327"/>
      <c r="T49" s="1328"/>
      <c r="U49" s="1329">
        <f t="shared" ref="U49" si="222">SUM(W49,Y49,AA49,AC49,AE49)</f>
        <v>8</v>
      </c>
      <c r="V49" s="1330">
        <f t="shared" si="221"/>
        <v>7</v>
      </c>
      <c r="W49" s="1331">
        <v>4</v>
      </c>
      <c r="X49" s="1327">
        <v>4</v>
      </c>
      <c r="Y49" s="1327"/>
      <c r="Z49" s="1327"/>
      <c r="AA49" s="1327"/>
      <c r="AB49" s="1327"/>
      <c r="AC49" s="1327"/>
      <c r="AD49" s="1327"/>
      <c r="AE49" s="1327">
        <v>4</v>
      </c>
      <c r="AF49" s="1328">
        <v>3</v>
      </c>
    </row>
    <row r="50" spans="1:32" s="869" customFormat="1" ht="13.5" customHeight="1">
      <c r="A50" s="1729" t="s">
        <v>148</v>
      </c>
      <c r="B50" s="1310" t="s">
        <v>123</v>
      </c>
      <c r="C50" s="1479">
        <f>SUM(C51:C53)</f>
        <v>834</v>
      </c>
      <c r="D50" s="1480">
        <f>SUM(D51:D53)</f>
        <v>834</v>
      </c>
      <c r="E50" s="1477">
        <f>SUM(E51:E53)</f>
        <v>338</v>
      </c>
      <c r="F50" s="1321">
        <f>SUM(F51:F53)</f>
        <v>338</v>
      </c>
      <c r="G50" s="1473">
        <f t="shared" ref="G50" si="223">SUM(G51:G53)</f>
        <v>68</v>
      </c>
      <c r="H50" s="1474">
        <f t="shared" ref="H50" si="224">SUM(H51:H53)</f>
        <v>68</v>
      </c>
      <c r="I50" s="1475">
        <f t="shared" ref="I50" si="225">SUM(I51:I53)</f>
        <v>206</v>
      </c>
      <c r="J50" s="1475">
        <f t="shared" ref="J50" si="226">SUM(J51:J53)</f>
        <v>206</v>
      </c>
      <c r="K50" s="1475">
        <f t="shared" ref="K50" si="227">SUM(K51:K53)</f>
        <v>2</v>
      </c>
      <c r="L50" s="1475">
        <f t="shared" ref="L50" si="228">SUM(L51:L53)</f>
        <v>2</v>
      </c>
      <c r="M50" s="1474">
        <f t="shared" ref="M50" si="229">SUM(M51:M53)</f>
        <v>57</v>
      </c>
      <c r="N50" s="1474">
        <f t="shared" ref="N50" si="230">SUM(N51:N53)</f>
        <v>57</v>
      </c>
      <c r="O50" s="1475">
        <f t="shared" ref="O50" si="231">SUM(O51:O53)</f>
        <v>0</v>
      </c>
      <c r="P50" s="1475">
        <f t="shared" ref="P50" si="232">SUM(P51:P53)</f>
        <v>0</v>
      </c>
      <c r="Q50" s="1475">
        <f t="shared" ref="Q50" si="233">SUM(Q51:Q53)</f>
        <v>0</v>
      </c>
      <c r="R50" s="1475">
        <f t="shared" ref="R50" si="234">SUM(R51:R53)</f>
        <v>0</v>
      </c>
      <c r="S50" s="1475">
        <f t="shared" ref="S50" si="235">SUM(S51:S53)</f>
        <v>5</v>
      </c>
      <c r="T50" s="1476">
        <f>SUM(T51:T53)</f>
        <v>5</v>
      </c>
      <c r="U50" s="1477">
        <f>SUM(U51:U53)</f>
        <v>496</v>
      </c>
      <c r="V50" s="1321">
        <f t="shared" ref="V50" si="236">SUM(V51:V53)</f>
        <v>496</v>
      </c>
      <c r="W50" s="1478">
        <f t="shared" ref="W50" si="237">SUM(W51:W53)</f>
        <v>357</v>
      </c>
      <c r="X50" s="1475">
        <f t="shared" ref="X50" si="238">SUM(X51:X53)</f>
        <v>357</v>
      </c>
      <c r="Y50" s="1475">
        <f t="shared" ref="Y50" si="239">SUM(Y51:Y53)</f>
        <v>0</v>
      </c>
      <c r="Z50" s="1475">
        <f t="shared" ref="Z50" si="240">SUM(Z51:Z53)</f>
        <v>0</v>
      </c>
      <c r="AA50" s="1475">
        <f t="shared" ref="AA50" si="241">SUM(AA51:AA53)</f>
        <v>0</v>
      </c>
      <c r="AB50" s="1475">
        <f t="shared" ref="AB50" si="242">SUM(AB51:AB53)</f>
        <v>0</v>
      </c>
      <c r="AC50" s="1475">
        <f t="shared" ref="AC50" si="243">SUM(AC51:AC53)</f>
        <v>0</v>
      </c>
      <c r="AD50" s="1475">
        <f t="shared" ref="AD50" si="244">SUM(AD51:AD53)</f>
        <v>0</v>
      </c>
      <c r="AE50" s="1475">
        <f t="shared" ref="AE50" si="245">SUM(AE51:AE53)</f>
        <v>139</v>
      </c>
      <c r="AF50" s="1476">
        <f>SUM(AF51:AF53)</f>
        <v>139</v>
      </c>
    </row>
    <row r="51" spans="1:32" ht="13.5" customHeight="1">
      <c r="A51" s="1730"/>
      <c r="B51" s="1261" t="s">
        <v>129</v>
      </c>
      <c r="C51" s="1372">
        <f>E51+U51</f>
        <v>811</v>
      </c>
      <c r="D51" s="1373">
        <f>F51+V51</f>
        <v>811</v>
      </c>
      <c r="E51" s="1267">
        <f>SUM(G51,I51,K51,M51,O51,Q51,S51)</f>
        <v>332</v>
      </c>
      <c r="F51" s="1268">
        <f>SUM(H51,J51,L51,N51,P51,R51,T51)</f>
        <v>332</v>
      </c>
      <c r="G51" s="1294">
        <v>66</v>
      </c>
      <c r="H51" s="1295">
        <v>66</v>
      </c>
      <c r="I51" s="1296">
        <v>203</v>
      </c>
      <c r="J51" s="1296">
        <v>203</v>
      </c>
      <c r="K51" s="1296">
        <v>2</v>
      </c>
      <c r="L51" s="1296">
        <v>2</v>
      </c>
      <c r="M51" s="1295">
        <v>56</v>
      </c>
      <c r="N51" s="1295">
        <v>56</v>
      </c>
      <c r="O51" s="1296"/>
      <c r="P51" s="1296"/>
      <c r="Q51" s="1296"/>
      <c r="R51" s="1296"/>
      <c r="S51" s="1296">
        <v>5</v>
      </c>
      <c r="T51" s="1297">
        <v>5</v>
      </c>
      <c r="U51" s="1267">
        <f>SUM(W51,Y51,AA51,AC51,AE51)</f>
        <v>479</v>
      </c>
      <c r="V51" s="1268">
        <f>SUM(X51,Z51,AB51,AD51,AF51)</f>
        <v>479</v>
      </c>
      <c r="W51" s="1481">
        <f>353+1</f>
        <v>354</v>
      </c>
      <c r="X51" s="1482">
        <f>353+1</f>
        <v>354</v>
      </c>
      <c r="Y51" s="1296"/>
      <c r="Z51" s="1296"/>
      <c r="AA51" s="1296"/>
      <c r="AB51" s="1296"/>
      <c r="AC51" s="1296"/>
      <c r="AD51" s="1296"/>
      <c r="AE51" s="1296">
        <v>125</v>
      </c>
      <c r="AF51" s="1297">
        <v>125</v>
      </c>
    </row>
    <row r="52" spans="1:32" ht="13.5" customHeight="1">
      <c r="A52" s="1730"/>
      <c r="B52" s="1261" t="s">
        <v>124</v>
      </c>
      <c r="C52" s="1372">
        <f t="shared" ref="C52:C53" si="246">E52+U52</f>
        <v>23</v>
      </c>
      <c r="D52" s="1373">
        <f t="shared" ref="D52:D53" si="247">F52+V52</f>
        <v>23</v>
      </c>
      <c r="E52" s="1267">
        <f t="shared" ref="E52:E53" si="248">SUM(G52,I52,K52,M52,O52,Q52,S52)</f>
        <v>6</v>
      </c>
      <c r="F52" s="1268">
        <f t="shared" ref="F52:F53" si="249">SUM(H52,J52,L52,N52,P52,R52,T52)</f>
        <v>6</v>
      </c>
      <c r="G52" s="1294">
        <v>2</v>
      </c>
      <c r="H52" s="1295">
        <v>2</v>
      </c>
      <c r="I52" s="1296">
        <v>3</v>
      </c>
      <c r="J52" s="1296">
        <v>3</v>
      </c>
      <c r="K52" s="1296"/>
      <c r="L52" s="1296"/>
      <c r="M52" s="1295">
        <v>1</v>
      </c>
      <c r="N52" s="1295">
        <v>1</v>
      </c>
      <c r="O52" s="1296"/>
      <c r="P52" s="1296"/>
      <c r="Q52" s="1296"/>
      <c r="R52" s="1296"/>
      <c r="S52" s="1296"/>
      <c r="T52" s="1297"/>
      <c r="U52" s="1267">
        <f t="shared" ref="U52:U53" si="250">SUM(W52,Y52,AA52,AC52,AE52)</f>
        <v>17</v>
      </c>
      <c r="V52" s="1268">
        <f t="shared" ref="V52:V53" si="251">SUM(X52,Z52,AB52,AD52,AF52)</f>
        <v>17</v>
      </c>
      <c r="W52" s="1298">
        <v>3</v>
      </c>
      <c r="X52" s="1296">
        <v>3</v>
      </c>
      <c r="Y52" s="1296"/>
      <c r="Z52" s="1296"/>
      <c r="AA52" s="1296"/>
      <c r="AB52" s="1296"/>
      <c r="AC52" s="1296"/>
      <c r="AD52" s="1296"/>
      <c r="AE52" s="1296">
        <v>14</v>
      </c>
      <c r="AF52" s="1297">
        <v>14</v>
      </c>
    </row>
    <row r="53" spans="1:32" ht="13.5" customHeight="1" thickBot="1">
      <c r="A53" s="1731"/>
      <c r="B53" s="1271" t="s">
        <v>221</v>
      </c>
      <c r="C53" s="1370">
        <f t="shared" si="246"/>
        <v>0</v>
      </c>
      <c r="D53" s="1371">
        <f t="shared" si="247"/>
        <v>0</v>
      </c>
      <c r="E53" s="1287">
        <f t="shared" si="248"/>
        <v>0</v>
      </c>
      <c r="F53" s="1273">
        <f t="shared" si="249"/>
        <v>0</v>
      </c>
      <c r="G53" s="1274"/>
      <c r="H53" s="1275"/>
      <c r="I53" s="1276"/>
      <c r="J53" s="1276"/>
      <c r="K53" s="1276"/>
      <c r="L53" s="1276"/>
      <c r="M53" s="1275"/>
      <c r="N53" s="1275"/>
      <c r="O53" s="1276"/>
      <c r="P53" s="1276"/>
      <c r="Q53" s="1276"/>
      <c r="R53" s="1276"/>
      <c r="S53" s="1276"/>
      <c r="T53" s="1280"/>
      <c r="U53" s="1277">
        <f t="shared" si="250"/>
        <v>0</v>
      </c>
      <c r="V53" s="1278">
        <f t="shared" si="251"/>
        <v>0</v>
      </c>
      <c r="W53" s="1279"/>
      <c r="X53" s="1276"/>
      <c r="Y53" s="1276"/>
      <c r="Z53" s="1276"/>
      <c r="AA53" s="1276"/>
      <c r="AB53" s="1276"/>
      <c r="AC53" s="1276"/>
      <c r="AD53" s="1276"/>
      <c r="AE53" s="1276"/>
      <c r="AF53" s="1280"/>
    </row>
    <row r="54" spans="1:32" s="434" customFormat="1" ht="13.5" customHeight="1">
      <c r="A54" s="1729" t="s">
        <v>149</v>
      </c>
      <c r="B54" s="1253" t="s">
        <v>123</v>
      </c>
      <c r="C54" s="1376">
        <f>SUM(C55:C57)</f>
        <v>1219</v>
      </c>
      <c r="D54" s="1377">
        <f>SUM(D55:D57)</f>
        <v>1165</v>
      </c>
      <c r="E54" s="1262">
        <f>SUM(E55:E57)</f>
        <v>654</v>
      </c>
      <c r="F54" s="1263">
        <f>SUM(F55:F57)</f>
        <v>640</v>
      </c>
      <c r="G54" s="1281">
        <f t="shared" ref="G54" si="252">SUM(G55:G57)</f>
        <v>381</v>
      </c>
      <c r="H54" s="1282">
        <f t="shared" ref="H54" si="253">SUM(H55:H57)</f>
        <v>375</v>
      </c>
      <c r="I54" s="1283">
        <f t="shared" ref="I54" si="254">SUM(I55:I57)</f>
        <v>54</v>
      </c>
      <c r="J54" s="1283">
        <f t="shared" ref="J54" si="255">SUM(J55:J57)</f>
        <v>54</v>
      </c>
      <c r="K54" s="1283">
        <f t="shared" ref="K54" si="256">SUM(K55:K57)</f>
        <v>9</v>
      </c>
      <c r="L54" s="1283">
        <f t="shared" ref="L54" si="257">SUM(L55:L57)</f>
        <v>9</v>
      </c>
      <c r="M54" s="1282">
        <f t="shared" ref="M54:N54" si="258">SUM(M55:M57)</f>
        <v>160</v>
      </c>
      <c r="N54" s="1282">
        <f t="shared" si="258"/>
        <v>159</v>
      </c>
      <c r="O54" s="1283">
        <f t="shared" ref="O54" si="259">SUM(O55:O57)</f>
        <v>0</v>
      </c>
      <c r="P54" s="1283">
        <f t="shared" ref="P54" si="260">SUM(P55:P57)</f>
        <v>0</v>
      </c>
      <c r="Q54" s="1283">
        <f t="shared" ref="Q54" si="261">SUM(Q55:Q57)</f>
        <v>0</v>
      </c>
      <c r="R54" s="1283">
        <f t="shared" ref="R54" si="262">SUM(R55:R57)</f>
        <v>0</v>
      </c>
      <c r="S54" s="1283">
        <f t="shared" ref="S54" si="263">SUM(S55:S57)</f>
        <v>50</v>
      </c>
      <c r="T54" s="1284">
        <f>SUM(T55:T57)</f>
        <v>43</v>
      </c>
      <c r="U54" s="1262">
        <f>SUM(U55:U57)</f>
        <v>565</v>
      </c>
      <c r="V54" s="1263">
        <f t="shared" ref="V54" si="264">SUM(V55:V57)</f>
        <v>525</v>
      </c>
      <c r="W54" s="1285">
        <f t="shared" ref="W54" si="265">SUM(W55:W57)</f>
        <v>374</v>
      </c>
      <c r="X54" s="1283">
        <f t="shared" ref="X54" si="266">SUM(X55:X57)</f>
        <v>374</v>
      </c>
      <c r="Y54" s="1283">
        <f t="shared" ref="Y54" si="267">SUM(Y55:Y57)</f>
        <v>0</v>
      </c>
      <c r="Z54" s="1283">
        <f t="shared" ref="Z54" si="268">SUM(Z55:Z57)</f>
        <v>0</v>
      </c>
      <c r="AA54" s="1283">
        <f t="shared" ref="AA54" si="269">SUM(AA55:AA57)</f>
        <v>0</v>
      </c>
      <c r="AB54" s="1283">
        <f t="shared" ref="AB54" si="270">SUM(AB55:AB57)</f>
        <v>0</v>
      </c>
      <c r="AC54" s="1283">
        <f t="shared" ref="AC54" si="271">SUM(AC55:AC57)</f>
        <v>0</v>
      </c>
      <c r="AD54" s="1283">
        <f t="shared" ref="AD54" si="272">SUM(AD55:AD57)</f>
        <v>0</v>
      </c>
      <c r="AE54" s="1283">
        <f t="shared" ref="AE54" si="273">SUM(AE55:AE57)</f>
        <v>191</v>
      </c>
      <c r="AF54" s="1284">
        <f>SUM(AF55:AF57)</f>
        <v>151</v>
      </c>
    </row>
    <row r="55" spans="1:32" ht="13.5" customHeight="1">
      <c r="A55" s="1730"/>
      <c r="B55" s="1261" t="s">
        <v>129</v>
      </c>
      <c r="C55" s="1368">
        <f>E55+U55</f>
        <v>1111</v>
      </c>
      <c r="D55" s="1369">
        <f>F55+V55</f>
        <v>1063</v>
      </c>
      <c r="E55" s="1286">
        <f>SUM(G55,I55,K55,M55,O55,Q55,S55)</f>
        <v>599</v>
      </c>
      <c r="F55" s="1263">
        <f>SUM(H55,J55,L55,N55,P55,R55,T55)</f>
        <v>591</v>
      </c>
      <c r="G55" s="1264">
        <v>335</v>
      </c>
      <c r="H55" s="1265">
        <v>334</v>
      </c>
      <c r="I55" s="1266">
        <v>54</v>
      </c>
      <c r="J55" s="1266">
        <v>54</v>
      </c>
      <c r="K55" s="1266">
        <v>9</v>
      </c>
      <c r="L55" s="1266">
        <v>9</v>
      </c>
      <c r="M55" s="1265">
        <v>159</v>
      </c>
      <c r="N55" s="1265">
        <v>159</v>
      </c>
      <c r="O55" s="1266"/>
      <c r="P55" s="1266"/>
      <c r="Q55" s="1266"/>
      <c r="R55" s="1266"/>
      <c r="S55" s="1266">
        <v>42</v>
      </c>
      <c r="T55" s="1270">
        <v>35</v>
      </c>
      <c r="U55" s="1267">
        <f>SUM(W55,Y55,AA55,AC55,AE55)</f>
        <v>512</v>
      </c>
      <c r="V55" s="1268">
        <f>SUM(X55,Z55,AB55,AD55,AF55)</f>
        <v>472</v>
      </c>
      <c r="W55" s="1269">
        <v>337</v>
      </c>
      <c r="X55" s="1266">
        <v>337</v>
      </c>
      <c r="Y55" s="1266"/>
      <c r="Z55" s="1266"/>
      <c r="AA55" s="1266"/>
      <c r="AB55" s="1266"/>
      <c r="AC55" s="1266"/>
      <c r="AD55" s="1266"/>
      <c r="AE55" s="1266">
        <v>175</v>
      </c>
      <c r="AF55" s="1270">
        <v>135</v>
      </c>
    </row>
    <row r="56" spans="1:32" ht="13.5" customHeight="1">
      <c r="A56" s="1730"/>
      <c r="B56" s="1261" t="s">
        <v>124</v>
      </c>
      <c r="C56" s="1368">
        <f t="shared" ref="C56:C57" si="274">E56+U56</f>
        <v>99</v>
      </c>
      <c r="D56" s="1369">
        <f t="shared" ref="D56:D57" si="275">F56+V56</f>
        <v>98</v>
      </c>
      <c r="E56" s="1286">
        <f t="shared" ref="E56:E57" si="276">SUM(G56,I56,K56,M56,O56,Q56,S56)</f>
        <v>50</v>
      </c>
      <c r="F56" s="1263">
        <f t="shared" ref="F56:F57" si="277">SUM(H56,J56,L56,N56,P56,R56,T56)</f>
        <v>49</v>
      </c>
      <c r="G56" s="1264">
        <v>41</v>
      </c>
      <c r="H56" s="1265">
        <v>41</v>
      </c>
      <c r="I56" s="1266"/>
      <c r="J56" s="1266"/>
      <c r="K56" s="1266"/>
      <c r="L56" s="1266"/>
      <c r="M56" s="1265">
        <v>1</v>
      </c>
      <c r="N56" s="1265"/>
      <c r="O56" s="1266"/>
      <c r="P56" s="1266"/>
      <c r="Q56" s="1266"/>
      <c r="R56" s="1266"/>
      <c r="S56" s="1266">
        <v>8</v>
      </c>
      <c r="T56" s="1270">
        <v>8</v>
      </c>
      <c r="U56" s="1267">
        <f t="shared" ref="U56:U57" si="278">SUM(W56,Y56,AA56,AC56,AE56)</f>
        <v>49</v>
      </c>
      <c r="V56" s="1268">
        <f t="shared" ref="V56:V57" si="279">SUM(X56,Z56,AB56,AD56,AF56)</f>
        <v>49</v>
      </c>
      <c r="W56" s="1269">
        <v>33</v>
      </c>
      <c r="X56" s="1266">
        <v>33</v>
      </c>
      <c r="Y56" s="1266"/>
      <c r="Z56" s="1266"/>
      <c r="AA56" s="1266"/>
      <c r="AB56" s="1266"/>
      <c r="AC56" s="1266"/>
      <c r="AD56" s="1266"/>
      <c r="AE56" s="1266">
        <v>16</v>
      </c>
      <c r="AF56" s="1270">
        <v>16</v>
      </c>
    </row>
    <row r="57" spans="1:32" ht="13.5" customHeight="1" thickBot="1">
      <c r="A57" s="1731"/>
      <c r="B57" s="1271" t="s">
        <v>128</v>
      </c>
      <c r="C57" s="1370">
        <f t="shared" si="274"/>
        <v>9</v>
      </c>
      <c r="D57" s="1371">
        <f t="shared" si="275"/>
        <v>4</v>
      </c>
      <c r="E57" s="1287">
        <f t="shared" si="276"/>
        <v>5</v>
      </c>
      <c r="F57" s="1273">
        <f t="shared" si="277"/>
        <v>0</v>
      </c>
      <c r="G57" s="1274">
        <v>5</v>
      </c>
      <c r="H57" s="1275"/>
      <c r="I57" s="1276"/>
      <c r="J57" s="1276"/>
      <c r="K57" s="1276"/>
      <c r="L57" s="1276"/>
      <c r="M57" s="1275"/>
      <c r="N57" s="1275"/>
      <c r="O57" s="1276"/>
      <c r="P57" s="1276"/>
      <c r="Q57" s="1276"/>
      <c r="R57" s="1276"/>
      <c r="S57" s="1276"/>
      <c r="T57" s="1280"/>
      <c r="U57" s="1277">
        <f t="shared" si="278"/>
        <v>4</v>
      </c>
      <c r="V57" s="1278">
        <f t="shared" si="279"/>
        <v>4</v>
      </c>
      <c r="W57" s="1279">
        <v>4</v>
      </c>
      <c r="X57" s="1276">
        <v>4</v>
      </c>
      <c r="Y57" s="1276"/>
      <c r="Z57" s="1276"/>
      <c r="AA57" s="1276"/>
      <c r="AB57" s="1276"/>
      <c r="AC57" s="1276"/>
      <c r="AD57" s="1276"/>
      <c r="AE57" s="1276"/>
      <c r="AF57" s="1280"/>
    </row>
    <row r="58" spans="1:32" s="434" customFormat="1" ht="13.5" customHeight="1">
      <c r="A58" s="1729" t="s">
        <v>150</v>
      </c>
      <c r="B58" s="1253" t="s">
        <v>123</v>
      </c>
      <c r="C58" s="1368">
        <f>SUM(C59:C61)</f>
        <v>739</v>
      </c>
      <c r="D58" s="1369">
        <f>SUM(D59:D61)</f>
        <v>733</v>
      </c>
      <c r="E58" s="1262">
        <f>SUM(E59:E61)</f>
        <v>559</v>
      </c>
      <c r="F58" s="1255">
        <f>SUM(F59:F61)</f>
        <v>556</v>
      </c>
      <c r="G58" s="1256">
        <f t="shared" ref="G58" si="280">SUM(G59:G61)</f>
        <v>357</v>
      </c>
      <c r="H58" s="1257">
        <f t="shared" ref="H58" si="281">SUM(H59:H61)</f>
        <v>357</v>
      </c>
      <c r="I58" s="1258">
        <f t="shared" ref="I58" si="282">SUM(I59:I61)</f>
        <v>63</v>
      </c>
      <c r="J58" s="1258">
        <f t="shared" ref="J58" si="283">SUM(J59:J61)</f>
        <v>63</v>
      </c>
      <c r="K58" s="1258">
        <f t="shared" ref="K58" si="284">SUM(K59:K61)</f>
        <v>0</v>
      </c>
      <c r="L58" s="1258">
        <f>SUM(L59:L61)</f>
        <v>0</v>
      </c>
      <c r="M58" s="1257">
        <f t="shared" ref="M58" si="285">SUM(M59:M61)</f>
        <v>120</v>
      </c>
      <c r="N58" s="1257">
        <f t="shared" ref="N58" si="286">SUM(N59:N61)</f>
        <v>117</v>
      </c>
      <c r="O58" s="1258">
        <f t="shared" ref="O58" si="287">SUM(O59:O61)</f>
        <v>0</v>
      </c>
      <c r="P58" s="1258">
        <f t="shared" ref="P58" si="288">SUM(P59:P61)</f>
        <v>0</v>
      </c>
      <c r="Q58" s="1258">
        <f t="shared" ref="Q58" si="289">SUM(Q59:Q61)</f>
        <v>8</v>
      </c>
      <c r="R58" s="1258">
        <f t="shared" ref="R58" si="290">SUM(R59:R61)</f>
        <v>8</v>
      </c>
      <c r="S58" s="1258">
        <f t="shared" ref="S58" si="291">SUM(S59:S61)</f>
        <v>11</v>
      </c>
      <c r="T58" s="1259">
        <f>SUM(T59:T61)</f>
        <v>11</v>
      </c>
      <c r="U58" s="1254">
        <f>SUM(U59:U61)</f>
        <v>180</v>
      </c>
      <c r="V58" s="1255">
        <f t="shared" ref="V58" si="292">SUM(V59:V61)</f>
        <v>177</v>
      </c>
      <c r="W58" s="1260">
        <f t="shared" ref="W58" si="293">SUM(W59:W61)</f>
        <v>134</v>
      </c>
      <c r="X58" s="1258">
        <f t="shared" ref="X58" si="294">SUM(X59:X61)</f>
        <v>132</v>
      </c>
      <c r="Y58" s="1258">
        <f t="shared" ref="Y58" si="295">SUM(Y59:Y61)</f>
        <v>0</v>
      </c>
      <c r="Z58" s="1258">
        <f t="shared" ref="Z58" si="296">SUM(Z59:Z61)</f>
        <v>0</v>
      </c>
      <c r="AA58" s="1258">
        <f t="shared" ref="AA58" si="297">SUM(AA59:AA61)</f>
        <v>0</v>
      </c>
      <c r="AB58" s="1258">
        <f t="shared" ref="AB58" si="298">SUM(AB59:AB61)</f>
        <v>0</v>
      </c>
      <c r="AC58" s="1258">
        <f t="shared" ref="AC58" si="299">SUM(AC59:AC61)</f>
        <v>0</v>
      </c>
      <c r="AD58" s="1258">
        <f t="shared" ref="AD58" si="300">SUM(AD59:AD61)</f>
        <v>0</v>
      </c>
      <c r="AE58" s="1258">
        <f t="shared" ref="AE58" si="301">SUM(AE59:AE61)</f>
        <v>46</v>
      </c>
      <c r="AF58" s="1259">
        <f>SUM(AF59:AF61)</f>
        <v>45</v>
      </c>
    </row>
    <row r="59" spans="1:32" ht="13.5" customHeight="1">
      <c r="A59" s="1730"/>
      <c r="B59" s="1261" t="s">
        <v>129</v>
      </c>
      <c r="C59" s="1368">
        <f>E59+U59</f>
        <v>694</v>
      </c>
      <c r="D59" s="1369">
        <f>F59+V59</f>
        <v>688</v>
      </c>
      <c r="E59" s="1286">
        <f>SUM(G59,I59,K59,M59,O59,Q59,S59)</f>
        <v>517</v>
      </c>
      <c r="F59" s="1263">
        <f>SUM(H59,J59,L59,N59,P59,R59,T59)</f>
        <v>514</v>
      </c>
      <c r="G59" s="1332">
        <v>329</v>
      </c>
      <c r="H59" s="1333">
        <v>329</v>
      </c>
      <c r="I59" s="1334">
        <v>63</v>
      </c>
      <c r="J59" s="1334">
        <v>63</v>
      </c>
      <c r="K59" s="1334"/>
      <c r="L59" s="1334"/>
      <c r="M59" s="1333">
        <v>113</v>
      </c>
      <c r="N59" s="1333">
        <v>110</v>
      </c>
      <c r="O59" s="1334"/>
      <c r="P59" s="1334"/>
      <c r="Q59" s="1334">
        <v>2</v>
      </c>
      <c r="R59" s="1334">
        <v>2</v>
      </c>
      <c r="S59" s="1334">
        <v>10</v>
      </c>
      <c r="T59" s="1335">
        <v>10</v>
      </c>
      <c r="U59" s="1267">
        <f>SUM(W59,Y59,AA59,AC59,AE59)</f>
        <v>177</v>
      </c>
      <c r="V59" s="1268">
        <f>SUM(X59,Z59,AB59,AD59,AF59)</f>
        <v>174</v>
      </c>
      <c r="W59" s="1336">
        <v>132</v>
      </c>
      <c r="X59" s="1334">
        <v>130</v>
      </c>
      <c r="Y59" s="1334"/>
      <c r="Z59" s="1334"/>
      <c r="AA59" s="1334"/>
      <c r="AB59" s="1334"/>
      <c r="AC59" s="1334"/>
      <c r="AD59" s="1334"/>
      <c r="AE59" s="1334">
        <v>45</v>
      </c>
      <c r="AF59" s="1335">
        <v>44</v>
      </c>
    </row>
    <row r="60" spans="1:32" ht="13.5" customHeight="1">
      <c r="A60" s="1730"/>
      <c r="B60" s="1261" t="s">
        <v>124</v>
      </c>
      <c r="C60" s="1368">
        <f t="shared" ref="C60:C61" si="302">E60+U60</f>
        <v>43</v>
      </c>
      <c r="D60" s="1369">
        <f t="shared" ref="D60:D61" si="303">F60+V60</f>
        <v>43</v>
      </c>
      <c r="E60" s="1286">
        <f t="shared" ref="E60:E61" si="304">SUM(G60,I60,K60,M60,O60,Q60,S60)</f>
        <v>41</v>
      </c>
      <c r="F60" s="1263">
        <f t="shared" ref="F60:F61" si="305">SUM(H60,J60,L60,N60,P60,R60,T60)</f>
        <v>41</v>
      </c>
      <c r="G60" s="1332">
        <v>28</v>
      </c>
      <c r="H60" s="1333">
        <v>28</v>
      </c>
      <c r="I60" s="1334"/>
      <c r="J60" s="1334"/>
      <c r="K60" s="1334"/>
      <c r="L60" s="1334"/>
      <c r="M60" s="1333">
        <v>7</v>
      </c>
      <c r="N60" s="1333">
        <v>7</v>
      </c>
      <c r="O60" s="1334"/>
      <c r="P60" s="1334"/>
      <c r="Q60" s="1334">
        <v>6</v>
      </c>
      <c r="R60" s="1334">
        <v>6</v>
      </c>
      <c r="S60" s="1334"/>
      <c r="T60" s="1335"/>
      <c r="U60" s="1267">
        <f t="shared" ref="U60:U61" si="306">SUM(W60,Y60,AA60,AC60,AE60)</f>
        <v>2</v>
      </c>
      <c r="V60" s="1268">
        <f t="shared" ref="V60:V61" si="307">SUM(X60,Z60,AB60,AD60,AF60)</f>
        <v>2</v>
      </c>
      <c r="W60" s="1336">
        <v>2</v>
      </c>
      <c r="X60" s="1334">
        <v>2</v>
      </c>
      <c r="Y60" s="1334"/>
      <c r="Z60" s="1334"/>
      <c r="AA60" s="1334"/>
      <c r="AB60" s="1334"/>
      <c r="AC60" s="1334"/>
      <c r="AD60" s="1334"/>
      <c r="AE60" s="1334"/>
      <c r="AF60" s="1335"/>
    </row>
    <row r="61" spans="1:32" ht="13.5" customHeight="1" thickBot="1">
      <c r="A61" s="1731"/>
      <c r="B61" s="1271" t="s">
        <v>128</v>
      </c>
      <c r="C61" s="1370">
        <f t="shared" si="302"/>
        <v>2</v>
      </c>
      <c r="D61" s="1371">
        <f t="shared" si="303"/>
        <v>2</v>
      </c>
      <c r="E61" s="1287">
        <f t="shared" si="304"/>
        <v>1</v>
      </c>
      <c r="F61" s="1273">
        <f t="shared" si="305"/>
        <v>1</v>
      </c>
      <c r="G61" s="1337"/>
      <c r="H61" s="1338"/>
      <c r="I61" s="1339"/>
      <c r="J61" s="1339"/>
      <c r="K61" s="1339"/>
      <c r="L61" s="1339"/>
      <c r="M61" s="1338"/>
      <c r="N61" s="1338"/>
      <c r="O61" s="1339"/>
      <c r="P61" s="1339"/>
      <c r="Q61" s="1339"/>
      <c r="R61" s="1339"/>
      <c r="S61" s="1339">
        <v>1</v>
      </c>
      <c r="T61" s="1340">
        <v>1</v>
      </c>
      <c r="U61" s="1277">
        <f t="shared" si="306"/>
        <v>1</v>
      </c>
      <c r="V61" s="1278">
        <f t="shared" si="307"/>
        <v>1</v>
      </c>
      <c r="W61" s="1341"/>
      <c r="X61" s="1339"/>
      <c r="Y61" s="1339"/>
      <c r="Z61" s="1339"/>
      <c r="AA61" s="1339"/>
      <c r="AB61" s="1339"/>
      <c r="AC61" s="1339"/>
      <c r="AD61" s="1339"/>
      <c r="AE61" s="1339">
        <v>1</v>
      </c>
      <c r="AF61" s="1340">
        <v>1</v>
      </c>
    </row>
    <row r="62" spans="1:32" s="434" customFormat="1" ht="13.5" customHeight="1">
      <c r="A62" s="1730" t="s">
        <v>251</v>
      </c>
      <c r="B62" s="1253" t="s">
        <v>123</v>
      </c>
      <c r="C62" s="1368">
        <f>SUM(C63:C65)</f>
        <v>1883</v>
      </c>
      <c r="D62" s="1369">
        <f>SUM(D63:D65)</f>
        <v>1250</v>
      </c>
      <c r="E62" s="1262">
        <f>SUM(E63:E65)</f>
        <v>1407</v>
      </c>
      <c r="F62" s="1263">
        <f>SUM(F63:F65)</f>
        <v>902</v>
      </c>
      <c r="G62" s="1281">
        <f t="shared" ref="G62" si="308">SUM(G63:G65)</f>
        <v>997</v>
      </c>
      <c r="H62" s="1282">
        <f t="shared" ref="H62" si="309">SUM(H63:H65)</f>
        <v>713</v>
      </c>
      <c r="I62" s="1283">
        <f t="shared" ref="I62" si="310">SUM(I63:I65)</f>
        <v>14</v>
      </c>
      <c r="J62" s="1283">
        <f t="shared" ref="J62" si="311">SUM(J63:J65)</f>
        <v>4</v>
      </c>
      <c r="K62" s="1283">
        <f t="shared" ref="K62" si="312">SUM(K63:K65)</f>
        <v>4</v>
      </c>
      <c r="L62" s="1283">
        <f t="shared" ref="L62" si="313">SUM(L63:L65)</f>
        <v>0</v>
      </c>
      <c r="M62" s="1282">
        <f t="shared" ref="M62" si="314">SUM(M63:M65)</f>
        <v>136</v>
      </c>
      <c r="N62" s="1282">
        <f t="shared" ref="N62" si="315">SUM(N63:N65)</f>
        <v>96</v>
      </c>
      <c r="O62" s="1283">
        <f t="shared" ref="O62" si="316">SUM(O63:O65)</f>
        <v>16</v>
      </c>
      <c r="P62" s="1283">
        <f t="shared" ref="P62" si="317">SUM(P63:P65)</f>
        <v>10</v>
      </c>
      <c r="Q62" s="1283">
        <f t="shared" ref="Q62" si="318">SUM(Q63:Q65)</f>
        <v>69</v>
      </c>
      <c r="R62" s="1283">
        <f t="shared" ref="R62" si="319">SUM(R63:R65)</f>
        <v>13</v>
      </c>
      <c r="S62" s="1283">
        <f t="shared" ref="S62" si="320">SUM(S63:S65)</f>
        <v>171</v>
      </c>
      <c r="T62" s="1284">
        <f>SUM(T63:T65)</f>
        <v>66</v>
      </c>
      <c r="U62" s="1262">
        <f>SUM(U63:U65)</f>
        <v>476</v>
      </c>
      <c r="V62" s="1263">
        <f t="shared" ref="V62" si="321">SUM(V63:V65)</f>
        <v>348</v>
      </c>
      <c r="W62" s="1285">
        <f t="shared" ref="W62" si="322">SUM(W63:W65)</f>
        <v>271</v>
      </c>
      <c r="X62" s="1283">
        <f t="shared" ref="X62" si="323">SUM(X63:X65)</f>
        <v>206</v>
      </c>
      <c r="Y62" s="1283">
        <f t="shared" ref="Y62" si="324">SUM(Y63:Y65)</f>
        <v>0</v>
      </c>
      <c r="Z62" s="1283">
        <f t="shared" ref="Z62" si="325">SUM(Z63:Z65)</f>
        <v>0</v>
      </c>
      <c r="AA62" s="1283">
        <f t="shared" ref="AA62" si="326">SUM(AA63:AA65)</f>
        <v>0</v>
      </c>
      <c r="AB62" s="1283">
        <f t="shared" ref="AB62" si="327">SUM(AB63:AB65)</f>
        <v>0</v>
      </c>
      <c r="AC62" s="1283">
        <f t="shared" ref="AC62" si="328">SUM(AC63:AC65)</f>
        <v>0</v>
      </c>
      <c r="AD62" s="1283">
        <f t="shared" ref="AD62" si="329">SUM(AD63:AD65)</f>
        <v>0</v>
      </c>
      <c r="AE62" s="1283">
        <f t="shared" ref="AE62" si="330">SUM(AE63:AE65)</f>
        <v>205</v>
      </c>
      <c r="AF62" s="1284">
        <f>SUM(AF63:AF65)</f>
        <v>142</v>
      </c>
    </row>
    <row r="63" spans="1:32" ht="13.5" customHeight="1">
      <c r="A63" s="1730"/>
      <c r="B63" s="1261" t="s">
        <v>129</v>
      </c>
      <c r="C63" s="1368">
        <f>E63+U63</f>
        <v>693</v>
      </c>
      <c r="D63" s="1369">
        <f>F63+V63</f>
        <v>682</v>
      </c>
      <c r="E63" s="1286">
        <f>SUM(G63,I63,K63,M63,O63,Q63,S63)</f>
        <v>449</v>
      </c>
      <c r="F63" s="1263">
        <f>SUM(H63,J63,L63,N63,P63,R63,T63)</f>
        <v>439</v>
      </c>
      <c r="G63" s="1342">
        <v>278</v>
      </c>
      <c r="H63" s="1343">
        <v>269</v>
      </c>
      <c r="I63" s="1344"/>
      <c r="J63" s="1344"/>
      <c r="K63" s="1344"/>
      <c r="L63" s="1344"/>
      <c r="M63" s="1343">
        <v>96</v>
      </c>
      <c r="N63" s="1343">
        <v>96</v>
      </c>
      <c r="O63" s="1344">
        <v>10</v>
      </c>
      <c r="P63" s="1344">
        <v>10</v>
      </c>
      <c r="Q63" s="1344">
        <v>6</v>
      </c>
      <c r="R63" s="1344">
        <v>5</v>
      </c>
      <c r="S63" s="1344">
        <v>59</v>
      </c>
      <c r="T63" s="1345">
        <v>59</v>
      </c>
      <c r="U63" s="1267">
        <f>SUM(W63,Y63,AA63,AC63,AE63)</f>
        <v>244</v>
      </c>
      <c r="V63" s="1268">
        <f>SUM(X63,Z63,AB63,AD63,AF63)</f>
        <v>243</v>
      </c>
      <c r="W63" s="1346">
        <v>137</v>
      </c>
      <c r="X63" s="1344">
        <v>137</v>
      </c>
      <c r="Y63" s="1344"/>
      <c r="Z63" s="1344"/>
      <c r="AA63" s="1344"/>
      <c r="AB63" s="1344"/>
      <c r="AC63" s="1344"/>
      <c r="AD63" s="1344"/>
      <c r="AE63" s="1344">
        <v>107</v>
      </c>
      <c r="AF63" s="1345">
        <v>106</v>
      </c>
    </row>
    <row r="64" spans="1:32" ht="13.5" customHeight="1">
      <c r="A64" s="1730"/>
      <c r="B64" s="1261" t="s">
        <v>124</v>
      </c>
      <c r="C64" s="1368">
        <f t="shared" ref="C64:C65" si="331">E64+U64</f>
        <v>503</v>
      </c>
      <c r="D64" s="1369">
        <f t="shared" ref="D64:D65" si="332">F64+V64</f>
        <v>115</v>
      </c>
      <c r="E64" s="1286">
        <f t="shared" ref="E64:E65" si="333">SUM(G64,I64,K64,M64,O64,Q64,S64)</f>
        <v>317</v>
      </c>
      <c r="F64" s="1263">
        <f t="shared" ref="F64:F65" si="334">SUM(H64,J64,L64,N64,P64,R64,T64)</f>
        <v>56</v>
      </c>
      <c r="G64" s="1342">
        <v>79</v>
      </c>
      <c r="H64" s="1343">
        <v>38</v>
      </c>
      <c r="I64" s="1344">
        <v>14</v>
      </c>
      <c r="J64" s="1344">
        <v>4</v>
      </c>
      <c r="K64" s="1344">
        <v>4</v>
      </c>
      <c r="L64" s="1344"/>
      <c r="M64" s="1343">
        <v>40</v>
      </c>
      <c r="N64" s="1343"/>
      <c r="O64" s="1344">
        <v>6</v>
      </c>
      <c r="P64" s="1344"/>
      <c r="Q64" s="1344">
        <v>63</v>
      </c>
      <c r="R64" s="1344">
        <v>8</v>
      </c>
      <c r="S64" s="1344">
        <v>111</v>
      </c>
      <c r="T64" s="1345">
        <v>6</v>
      </c>
      <c r="U64" s="1267">
        <f t="shared" ref="U64:U65" si="335">SUM(W64,Y64,AA64,AC64,AE64)</f>
        <v>186</v>
      </c>
      <c r="V64" s="1268">
        <f t="shared" ref="V64:V65" si="336">SUM(X64,Z64,AB64,AD64,AF64)</f>
        <v>59</v>
      </c>
      <c r="W64" s="1346">
        <v>88</v>
      </c>
      <c r="X64" s="1344">
        <v>23</v>
      </c>
      <c r="Y64" s="1344"/>
      <c r="Z64" s="1344"/>
      <c r="AA64" s="1344"/>
      <c r="AB64" s="1344"/>
      <c r="AC64" s="1344"/>
      <c r="AD64" s="1344"/>
      <c r="AE64" s="1344">
        <v>98</v>
      </c>
      <c r="AF64" s="1345">
        <v>36</v>
      </c>
    </row>
    <row r="65" spans="1:32" ht="13.5" customHeight="1" thickBot="1">
      <c r="A65" s="1731"/>
      <c r="B65" s="1271" t="s">
        <v>221</v>
      </c>
      <c r="C65" s="1370">
        <f t="shared" si="331"/>
        <v>687</v>
      </c>
      <c r="D65" s="1371">
        <f t="shared" si="332"/>
        <v>453</v>
      </c>
      <c r="E65" s="1287">
        <f t="shared" si="333"/>
        <v>641</v>
      </c>
      <c r="F65" s="1273">
        <f t="shared" si="334"/>
        <v>407</v>
      </c>
      <c r="G65" s="1347">
        <v>640</v>
      </c>
      <c r="H65" s="1348">
        <v>406</v>
      </c>
      <c r="I65" s="1349"/>
      <c r="J65" s="1349"/>
      <c r="K65" s="1349"/>
      <c r="L65" s="1349"/>
      <c r="M65" s="1348"/>
      <c r="N65" s="1348"/>
      <c r="O65" s="1349"/>
      <c r="P65" s="1349"/>
      <c r="Q65" s="1349"/>
      <c r="R65" s="1349"/>
      <c r="S65" s="1349">
        <v>1</v>
      </c>
      <c r="T65" s="1350">
        <v>1</v>
      </c>
      <c r="U65" s="1277">
        <f t="shared" si="335"/>
        <v>46</v>
      </c>
      <c r="V65" s="1278">
        <f t="shared" si="336"/>
        <v>46</v>
      </c>
      <c r="W65" s="1351">
        <v>46</v>
      </c>
      <c r="X65" s="1349">
        <v>46</v>
      </c>
      <c r="Y65" s="1349"/>
      <c r="Z65" s="1349"/>
      <c r="AA65" s="1349"/>
      <c r="AB65" s="1349"/>
      <c r="AC65" s="1349"/>
      <c r="AD65" s="1349"/>
      <c r="AE65" s="1349"/>
      <c r="AF65" s="1350"/>
    </row>
    <row r="66" spans="1:32" s="434" customFormat="1" ht="13.5" customHeight="1">
      <c r="A66" s="1729" t="s">
        <v>152</v>
      </c>
      <c r="B66" s="1253" t="s">
        <v>123</v>
      </c>
      <c r="C66" s="1368">
        <f>SUM(C67:C69)</f>
        <v>16967</v>
      </c>
      <c r="D66" s="1369">
        <f>SUM(D67:D69)</f>
        <v>13524</v>
      </c>
      <c r="E66" s="1262">
        <f>SUM(E67:E69)</f>
        <v>16167</v>
      </c>
      <c r="F66" s="1263">
        <f>SUM(F67:F69)</f>
        <v>12814</v>
      </c>
      <c r="G66" s="1281">
        <f t="shared" ref="G66" si="337">SUM(G67:G69)</f>
        <v>15841</v>
      </c>
      <c r="H66" s="1282">
        <f t="shared" ref="H66" si="338">SUM(H67:H69)</f>
        <v>12502</v>
      </c>
      <c r="I66" s="1283">
        <f t="shared" ref="I66" si="339">SUM(I67:I69)</f>
        <v>237</v>
      </c>
      <c r="J66" s="1283">
        <f t="shared" ref="J66" si="340">SUM(J67:J69)</f>
        <v>227</v>
      </c>
      <c r="K66" s="1283">
        <f t="shared" ref="K66" si="341">SUM(K67:K69)</f>
        <v>26</v>
      </c>
      <c r="L66" s="1283">
        <f t="shared" ref="L66" si="342">SUM(L67:L69)</f>
        <v>25</v>
      </c>
      <c r="M66" s="1282">
        <f t="shared" ref="M66" si="343">SUM(M67:M69)</f>
        <v>51</v>
      </c>
      <c r="N66" s="1282">
        <f t="shared" ref="N66" si="344">SUM(N67:N69)</f>
        <v>48</v>
      </c>
      <c r="O66" s="1283">
        <f t="shared" ref="O66" si="345">SUM(O67:O69)</f>
        <v>0</v>
      </c>
      <c r="P66" s="1283">
        <f t="shared" ref="P66" si="346">SUM(P67:P69)</f>
        <v>0</v>
      </c>
      <c r="Q66" s="1283">
        <f t="shared" ref="Q66" si="347">SUM(Q67:Q69)</f>
        <v>0</v>
      </c>
      <c r="R66" s="1283">
        <f t="shared" ref="R66" si="348">SUM(R67:R69)</f>
        <v>0</v>
      </c>
      <c r="S66" s="1283">
        <f t="shared" ref="S66" si="349">SUM(S67:S69)</f>
        <v>12</v>
      </c>
      <c r="T66" s="1284">
        <f>SUM(T67:T69)</f>
        <v>12</v>
      </c>
      <c r="U66" s="1262">
        <f>SUM(U67:U69)</f>
        <v>800</v>
      </c>
      <c r="V66" s="1263">
        <f t="shared" ref="V66" si="350">SUM(V67:V69)</f>
        <v>710</v>
      </c>
      <c r="W66" s="1285">
        <f t="shared" ref="W66" si="351">SUM(W67:W69)</f>
        <v>669</v>
      </c>
      <c r="X66" s="1283">
        <f t="shared" ref="X66" si="352">SUM(X67:X69)</f>
        <v>594</v>
      </c>
      <c r="Y66" s="1283">
        <f t="shared" ref="Y66" si="353">SUM(Y67:Y69)</f>
        <v>2</v>
      </c>
      <c r="Z66" s="1283">
        <f t="shared" ref="Z66" si="354">SUM(Z67:Z69)</f>
        <v>2</v>
      </c>
      <c r="AA66" s="1283">
        <f t="shared" ref="AA66" si="355">SUM(AA67:AA69)</f>
        <v>0</v>
      </c>
      <c r="AB66" s="1283">
        <f t="shared" ref="AB66" si="356">SUM(AB67:AB69)</f>
        <v>0</v>
      </c>
      <c r="AC66" s="1283">
        <f t="shared" ref="AC66" si="357">SUM(AC67:AC69)</f>
        <v>0</v>
      </c>
      <c r="AD66" s="1283">
        <f t="shared" ref="AD66" si="358">SUM(AD67:AD69)</f>
        <v>0</v>
      </c>
      <c r="AE66" s="1283">
        <f t="shared" ref="AE66" si="359">SUM(AE67:AE69)</f>
        <v>129</v>
      </c>
      <c r="AF66" s="1284">
        <f>SUM(AF67:AF69)</f>
        <v>114</v>
      </c>
    </row>
    <row r="67" spans="1:32" ht="13.5" customHeight="1">
      <c r="A67" s="1730"/>
      <c r="B67" s="1261" t="s">
        <v>129</v>
      </c>
      <c r="C67" s="1368">
        <f>E67+U67</f>
        <v>5128</v>
      </c>
      <c r="D67" s="1369">
        <f>F67+V67</f>
        <v>4951</v>
      </c>
      <c r="E67" s="1286">
        <f>SUM(G67,I67,K67,M67,O67,Q67,S67)</f>
        <v>4468</v>
      </c>
      <c r="F67" s="1263">
        <f>SUM(H67,J67,L67,N67,P67,R67,T67)</f>
        <v>4306</v>
      </c>
      <c r="G67" s="1264">
        <v>4160</v>
      </c>
      <c r="H67" s="1265">
        <v>4008</v>
      </c>
      <c r="I67" s="1266">
        <v>233</v>
      </c>
      <c r="J67" s="1266">
        <v>225</v>
      </c>
      <c r="K67" s="1266">
        <v>23</v>
      </c>
      <c r="L67" s="1266">
        <v>22</v>
      </c>
      <c r="M67" s="1265">
        <v>47</v>
      </c>
      <c r="N67" s="1265">
        <v>46</v>
      </c>
      <c r="O67" s="1266"/>
      <c r="P67" s="1266"/>
      <c r="Q67" s="1266"/>
      <c r="R67" s="1266"/>
      <c r="S67" s="1266">
        <v>5</v>
      </c>
      <c r="T67" s="1270">
        <v>5</v>
      </c>
      <c r="U67" s="1267">
        <f>SUM(W67,Y67,AA67,AC67,AE67)</f>
        <v>660</v>
      </c>
      <c r="V67" s="1268">
        <f>SUM(X67,Z67,AB67,AD67,AF67)</f>
        <v>645</v>
      </c>
      <c r="W67" s="1269">
        <v>549</v>
      </c>
      <c r="X67" s="1266">
        <v>541</v>
      </c>
      <c r="Y67" s="1266"/>
      <c r="Z67" s="1266"/>
      <c r="AA67" s="1266"/>
      <c r="AB67" s="1266"/>
      <c r="AC67" s="1266"/>
      <c r="AD67" s="1266"/>
      <c r="AE67" s="1266">
        <v>111</v>
      </c>
      <c r="AF67" s="1270">
        <v>104</v>
      </c>
    </row>
    <row r="68" spans="1:32" ht="13.5" customHeight="1">
      <c r="A68" s="1730"/>
      <c r="B68" s="1261" t="s">
        <v>124</v>
      </c>
      <c r="C68" s="1368">
        <f t="shared" ref="C68:C69" si="360">E68+U68</f>
        <v>10188</v>
      </c>
      <c r="D68" s="1369">
        <f t="shared" ref="D68:D69" si="361">F68+V68</f>
        <v>6922</v>
      </c>
      <c r="E68" s="1286">
        <f t="shared" ref="E68:E69" si="362">SUM(G68,I68,K68,M68,O68,Q68,S68)</f>
        <v>10056</v>
      </c>
      <c r="F68" s="1263">
        <f t="shared" ref="F68:F69" si="363">SUM(H68,J68,L68,N68,P68,R68,T68)</f>
        <v>6865</v>
      </c>
      <c r="G68" s="1264">
        <v>10049</v>
      </c>
      <c r="H68" s="1265">
        <v>6862</v>
      </c>
      <c r="I68" s="1266">
        <v>2</v>
      </c>
      <c r="J68" s="1266"/>
      <c r="K68" s="1266">
        <v>1</v>
      </c>
      <c r="L68" s="1266">
        <v>1</v>
      </c>
      <c r="M68" s="1265">
        <v>3</v>
      </c>
      <c r="N68" s="1265">
        <v>1</v>
      </c>
      <c r="O68" s="1266"/>
      <c r="P68" s="1266"/>
      <c r="Q68" s="1266"/>
      <c r="R68" s="1266"/>
      <c r="S68" s="1266">
        <v>1</v>
      </c>
      <c r="T68" s="1270">
        <v>1</v>
      </c>
      <c r="U68" s="1267">
        <f t="shared" ref="U68:U69" si="364">SUM(W68,Y68,AA68,AC68,AE68)</f>
        <v>132</v>
      </c>
      <c r="V68" s="1268">
        <f t="shared" ref="V68:V69" si="365">SUM(X68,Z68,AB68,AD68,AF68)</f>
        <v>57</v>
      </c>
      <c r="W68" s="1269">
        <v>116</v>
      </c>
      <c r="X68" s="1266">
        <v>49</v>
      </c>
      <c r="Y68" s="1266">
        <v>2</v>
      </c>
      <c r="Z68" s="1266">
        <v>2</v>
      </c>
      <c r="AA68" s="1266"/>
      <c r="AB68" s="1266"/>
      <c r="AC68" s="1266"/>
      <c r="AD68" s="1266"/>
      <c r="AE68" s="1266">
        <v>14</v>
      </c>
      <c r="AF68" s="1270">
        <v>6</v>
      </c>
    </row>
    <row r="69" spans="1:32" ht="13.5" customHeight="1" thickBot="1">
      <c r="A69" s="1731"/>
      <c r="B69" s="1271" t="s">
        <v>128</v>
      </c>
      <c r="C69" s="1370">
        <f t="shared" si="360"/>
        <v>1651</v>
      </c>
      <c r="D69" s="1371">
        <f t="shared" si="361"/>
        <v>1651</v>
      </c>
      <c r="E69" s="1287">
        <f t="shared" si="362"/>
        <v>1643</v>
      </c>
      <c r="F69" s="1273">
        <f t="shared" si="363"/>
        <v>1643</v>
      </c>
      <c r="G69" s="1274">
        <v>1632</v>
      </c>
      <c r="H69" s="1275">
        <v>1632</v>
      </c>
      <c r="I69" s="1276">
        <v>2</v>
      </c>
      <c r="J69" s="1276">
        <v>2</v>
      </c>
      <c r="K69" s="1276">
        <v>2</v>
      </c>
      <c r="L69" s="1276">
        <v>2</v>
      </c>
      <c r="M69" s="1275">
        <v>1</v>
      </c>
      <c r="N69" s="1275">
        <v>1</v>
      </c>
      <c r="O69" s="1276"/>
      <c r="P69" s="1276"/>
      <c r="Q69" s="1276"/>
      <c r="R69" s="1276"/>
      <c r="S69" s="1276">
        <v>6</v>
      </c>
      <c r="T69" s="1280">
        <v>6</v>
      </c>
      <c r="U69" s="1277">
        <f t="shared" si="364"/>
        <v>8</v>
      </c>
      <c r="V69" s="1278">
        <f t="shared" si="365"/>
        <v>8</v>
      </c>
      <c r="W69" s="1279">
        <v>4</v>
      </c>
      <c r="X69" s="1276">
        <v>4</v>
      </c>
      <c r="Y69" s="1276"/>
      <c r="Z69" s="1276"/>
      <c r="AA69" s="1276"/>
      <c r="AB69" s="1276"/>
      <c r="AC69" s="1276"/>
      <c r="AD69" s="1276"/>
      <c r="AE69" s="1276">
        <v>4</v>
      </c>
      <c r="AF69" s="1280">
        <v>4</v>
      </c>
    </row>
    <row r="70" spans="1:32" s="434" customFormat="1" ht="13.5" customHeight="1">
      <c r="A70" s="1729" t="s">
        <v>252</v>
      </c>
      <c r="B70" s="1253" t="s">
        <v>123</v>
      </c>
      <c r="C70" s="1376">
        <f>SUM(C71:C73)</f>
        <v>4345</v>
      </c>
      <c r="D70" s="1377">
        <f>SUM(D71:D73)</f>
        <v>3148</v>
      </c>
      <c r="E70" s="1262">
        <f>SUM(E71:E73)</f>
        <v>3886</v>
      </c>
      <c r="F70" s="1263">
        <f>SUM(F71:F73)</f>
        <v>2855</v>
      </c>
      <c r="G70" s="1281">
        <f t="shared" ref="G70" si="366">SUM(G71:G73)</f>
        <v>3727</v>
      </c>
      <c r="H70" s="1282">
        <f t="shared" ref="H70" si="367">SUM(H71:H73)</f>
        <v>2756</v>
      </c>
      <c r="I70" s="1283">
        <f t="shared" ref="I70" si="368">SUM(I71:I73)</f>
        <v>65</v>
      </c>
      <c r="J70" s="1283">
        <f t="shared" ref="J70" si="369">SUM(J71:J73)</f>
        <v>65</v>
      </c>
      <c r="K70" s="1283">
        <f t="shared" ref="K70" si="370">SUM(K71:K73)</f>
        <v>3</v>
      </c>
      <c r="L70" s="1283">
        <f t="shared" ref="L70" si="371">SUM(L71:L73)</f>
        <v>3</v>
      </c>
      <c r="M70" s="1282">
        <f t="shared" ref="M70" si="372">SUM(M71:M73)</f>
        <v>40</v>
      </c>
      <c r="N70" s="1282">
        <f t="shared" ref="N70" si="373">SUM(N71:N73)</f>
        <v>31</v>
      </c>
      <c r="O70" s="1283">
        <f t="shared" ref="O70" si="374">SUM(O71:O73)</f>
        <v>0</v>
      </c>
      <c r="P70" s="1283">
        <f t="shared" ref="P70" si="375">SUM(P71:P73)</f>
        <v>0</v>
      </c>
      <c r="Q70" s="1283">
        <f t="shared" ref="Q70" si="376">SUM(Q71:Q73)</f>
        <v>0</v>
      </c>
      <c r="R70" s="1283">
        <f t="shared" ref="R70" si="377">SUM(R71:R73)</f>
        <v>0</v>
      </c>
      <c r="S70" s="1283">
        <v>334</v>
      </c>
      <c r="T70" s="1284">
        <v>176</v>
      </c>
      <c r="U70" s="1262">
        <f>SUM(U71:U73)</f>
        <v>459</v>
      </c>
      <c r="V70" s="1263">
        <f t="shared" ref="V70" si="378">SUM(V71:V73)</f>
        <v>293</v>
      </c>
      <c r="W70" s="1285">
        <f t="shared" ref="W70" si="379">SUM(W71:W73)</f>
        <v>171</v>
      </c>
      <c r="X70" s="1283">
        <f t="shared" ref="X70" si="380">SUM(X71:X73)</f>
        <v>134</v>
      </c>
      <c r="Y70" s="1283">
        <f t="shared" ref="Y70" si="381">SUM(Y71:Y73)</f>
        <v>0</v>
      </c>
      <c r="Z70" s="1283">
        <f t="shared" ref="Z70" si="382">SUM(Z71:Z73)</f>
        <v>0</v>
      </c>
      <c r="AA70" s="1283">
        <f t="shared" ref="AA70" si="383">SUM(AA71:AA73)</f>
        <v>0</v>
      </c>
      <c r="AB70" s="1283">
        <f t="shared" ref="AB70" si="384">SUM(AB71:AB73)</f>
        <v>0</v>
      </c>
      <c r="AC70" s="1283">
        <f t="shared" ref="AC70" si="385">SUM(AC71:AC73)</f>
        <v>0</v>
      </c>
      <c r="AD70" s="1283">
        <f t="shared" ref="AD70" si="386">SUM(AD71:AD73)</f>
        <v>0</v>
      </c>
      <c r="AE70" s="1284">
        <f>SUM(AE71:AE73)</f>
        <v>288</v>
      </c>
      <c r="AF70" s="1284">
        <f>SUM(AF71:AF73)</f>
        <v>159</v>
      </c>
    </row>
    <row r="71" spans="1:32" ht="13.5" customHeight="1">
      <c r="A71" s="1730"/>
      <c r="B71" s="1261" t="s">
        <v>129</v>
      </c>
      <c r="C71" s="1368">
        <f>E71+U71</f>
        <v>865</v>
      </c>
      <c r="D71" s="1369">
        <f>F71+V71</f>
        <v>587</v>
      </c>
      <c r="E71" s="1286">
        <f>SUM(G71,I71,K71,M71,O71,Q71,S71)</f>
        <v>580</v>
      </c>
      <c r="F71" s="1263">
        <f>SUM(H71,J71,L71,N71,P71,R71,T71)</f>
        <v>368</v>
      </c>
      <c r="G71" s="1352">
        <v>444</v>
      </c>
      <c r="H71" s="1353">
        <v>283</v>
      </c>
      <c r="I71" s="1266">
        <v>61</v>
      </c>
      <c r="J71" s="1266">
        <v>61</v>
      </c>
      <c r="K71" s="1266">
        <v>1</v>
      </c>
      <c r="L71" s="1266">
        <v>1</v>
      </c>
      <c r="M71" s="1265">
        <v>23</v>
      </c>
      <c r="N71" s="1265">
        <v>23</v>
      </c>
      <c r="O71" s="1266"/>
      <c r="P71" s="1266"/>
      <c r="Q71" s="1266"/>
      <c r="R71" s="1266"/>
      <c r="S71" s="1266">
        <v>51</v>
      </c>
      <c r="T71" s="1270"/>
      <c r="U71" s="1267">
        <f>SUM(W71,Y71,AA71,AC71,AE71)</f>
        <v>285</v>
      </c>
      <c r="V71" s="1268">
        <f>SUM(X71,Z71,AB71,AD71,AF71)</f>
        <v>219</v>
      </c>
      <c r="W71" s="1269">
        <v>113</v>
      </c>
      <c r="X71" s="1266">
        <v>113</v>
      </c>
      <c r="Y71" s="1266"/>
      <c r="Z71" s="1266"/>
      <c r="AA71" s="1266"/>
      <c r="AB71" s="1266"/>
      <c r="AC71" s="1266"/>
      <c r="AD71" s="1266"/>
      <c r="AE71" s="1266">
        <v>172</v>
      </c>
      <c r="AF71" s="1270">
        <v>106</v>
      </c>
    </row>
    <row r="72" spans="1:32" ht="13.5" customHeight="1">
      <c r="A72" s="1730"/>
      <c r="B72" s="1261" t="s">
        <v>124</v>
      </c>
      <c r="C72" s="1368">
        <f t="shared" ref="C72:C73" si="387">E72+U72</f>
        <v>3369</v>
      </c>
      <c r="D72" s="1369">
        <f t="shared" ref="D72:D73" si="388">F72+V72</f>
        <v>2548</v>
      </c>
      <c r="E72" s="1286">
        <f>SUM(G72,I72,K72,M72,O72,Q72,S72)</f>
        <v>3261</v>
      </c>
      <c r="F72" s="1263">
        <f>SUM(H72,J72,L72,N72,P72,R72,T72)</f>
        <v>2476</v>
      </c>
      <c r="G72" s="1352">
        <v>3242</v>
      </c>
      <c r="H72" s="1353">
        <v>2463</v>
      </c>
      <c r="I72" s="1266">
        <v>4</v>
      </c>
      <c r="J72" s="1266">
        <v>4</v>
      </c>
      <c r="K72" s="1266">
        <v>2</v>
      </c>
      <c r="L72" s="1266">
        <v>2</v>
      </c>
      <c r="M72" s="1265">
        <v>13</v>
      </c>
      <c r="N72" s="1265">
        <v>7</v>
      </c>
      <c r="O72" s="1266"/>
      <c r="P72" s="1266"/>
      <c r="Q72" s="1266"/>
      <c r="R72" s="1266"/>
      <c r="S72" s="1266"/>
      <c r="T72" s="1270"/>
      <c r="U72" s="1267">
        <f t="shared" ref="U72:U73" si="389">SUM(W72,Y72,AA72,AC72,AE72)</f>
        <v>108</v>
      </c>
      <c r="V72" s="1268">
        <f t="shared" ref="V72:V73" si="390">SUM(X72,Z72,AB72,AD72,AF72)</f>
        <v>72</v>
      </c>
      <c r="W72" s="1269">
        <v>29</v>
      </c>
      <c r="X72" s="1266">
        <v>21</v>
      </c>
      <c r="Y72" s="1266"/>
      <c r="Z72" s="1266"/>
      <c r="AA72" s="1266"/>
      <c r="AB72" s="1266"/>
      <c r="AC72" s="1266"/>
      <c r="AD72" s="1266"/>
      <c r="AE72" s="1266">
        <v>79</v>
      </c>
      <c r="AF72" s="1270">
        <v>51</v>
      </c>
    </row>
    <row r="73" spans="1:32" ht="13.5" customHeight="1" thickBot="1">
      <c r="A73" s="1731"/>
      <c r="B73" s="1271" t="s">
        <v>128</v>
      </c>
      <c r="C73" s="1370">
        <f t="shared" si="387"/>
        <v>111</v>
      </c>
      <c r="D73" s="1371">
        <f t="shared" si="388"/>
        <v>13</v>
      </c>
      <c r="E73" s="1287">
        <f t="shared" ref="E73" si="391">SUM(G73,I73,K73,M73,O73,Q73,S73)</f>
        <v>45</v>
      </c>
      <c r="F73" s="1273">
        <f t="shared" ref="F73" si="392">SUM(H73,J73,L73,N73,P73,R73,T73)</f>
        <v>11</v>
      </c>
      <c r="G73" s="1274">
        <v>41</v>
      </c>
      <c r="H73" s="1275">
        <v>10</v>
      </c>
      <c r="I73" s="1276"/>
      <c r="J73" s="1276"/>
      <c r="K73" s="1276"/>
      <c r="L73" s="1276"/>
      <c r="M73" s="1275">
        <v>4</v>
      </c>
      <c r="N73" s="1275">
        <v>1</v>
      </c>
      <c r="O73" s="1276"/>
      <c r="P73" s="1276"/>
      <c r="Q73" s="1276"/>
      <c r="R73" s="1276"/>
      <c r="S73" s="1276"/>
      <c r="T73" s="1280"/>
      <c r="U73" s="1277">
        <f t="shared" si="389"/>
        <v>66</v>
      </c>
      <c r="V73" s="1278">
        <f t="shared" si="390"/>
        <v>2</v>
      </c>
      <c r="W73" s="1279">
        <v>29</v>
      </c>
      <c r="X73" s="1276"/>
      <c r="Y73" s="1276"/>
      <c r="Z73" s="1276"/>
      <c r="AA73" s="1276"/>
      <c r="AB73" s="1276"/>
      <c r="AC73" s="1276"/>
      <c r="AD73" s="1276"/>
      <c r="AE73" s="1276">
        <v>37</v>
      </c>
      <c r="AF73" s="1280">
        <v>2</v>
      </c>
    </row>
    <row r="74" spans="1:32" s="434" customFormat="1" ht="13.5" customHeight="1">
      <c r="A74" s="1729" t="s">
        <v>196</v>
      </c>
      <c r="B74" s="1253" t="s">
        <v>123</v>
      </c>
      <c r="C74" s="1368">
        <f>SUM(C75:C77)</f>
        <v>2971</v>
      </c>
      <c r="D74" s="1369">
        <f>SUM(D75:D77)</f>
        <v>2971</v>
      </c>
      <c r="E74" s="1262">
        <f>SUM(E75:E77)</f>
        <v>2957</v>
      </c>
      <c r="F74" s="1263">
        <f>SUM(F75:F77)</f>
        <v>2957</v>
      </c>
      <c r="G74" s="1281">
        <f t="shared" ref="G74" si="393">SUM(G75:G77)</f>
        <v>2954</v>
      </c>
      <c r="H74" s="1282">
        <f t="shared" ref="H74" si="394">SUM(H75:H77)</f>
        <v>2954</v>
      </c>
      <c r="I74" s="1283">
        <f t="shared" ref="I74" si="395">SUM(I75:I77)</f>
        <v>0</v>
      </c>
      <c r="J74" s="1283">
        <f t="shared" ref="J74" si="396">SUM(J75:J77)</f>
        <v>0</v>
      </c>
      <c r="K74" s="1283">
        <f t="shared" ref="K74" si="397">SUM(K75:K77)</f>
        <v>0</v>
      </c>
      <c r="L74" s="1283">
        <f t="shared" ref="L74" si="398">SUM(L75:L77)</f>
        <v>0</v>
      </c>
      <c r="M74" s="1282">
        <f t="shared" ref="M74" si="399">SUM(M75:M77)</f>
        <v>0</v>
      </c>
      <c r="N74" s="1282">
        <f t="shared" ref="N74" si="400">SUM(N75:N77)</f>
        <v>0</v>
      </c>
      <c r="O74" s="1283">
        <f t="shared" ref="O74" si="401">SUM(O75:O77)</f>
        <v>3</v>
      </c>
      <c r="P74" s="1283">
        <f t="shared" ref="P74" si="402">SUM(P75:P77)</f>
        <v>3</v>
      </c>
      <c r="Q74" s="1283">
        <f t="shared" ref="Q74" si="403">SUM(Q75:Q77)</f>
        <v>0</v>
      </c>
      <c r="R74" s="1283">
        <f t="shared" ref="R74" si="404">SUM(R75:R77)</f>
        <v>0</v>
      </c>
      <c r="S74" s="1283">
        <f t="shared" ref="S74" si="405">SUM(S75:S77)</f>
        <v>0</v>
      </c>
      <c r="T74" s="1284">
        <f>SUM(T75:T77)</f>
        <v>0</v>
      </c>
      <c r="U74" s="1262">
        <f>SUM(U75:U77)</f>
        <v>14</v>
      </c>
      <c r="V74" s="1263">
        <f t="shared" ref="V74" si="406">SUM(V75:V77)</f>
        <v>14</v>
      </c>
      <c r="W74" s="1285">
        <f t="shared" ref="W74" si="407">SUM(W75:W77)</f>
        <v>7</v>
      </c>
      <c r="X74" s="1283">
        <f t="shared" ref="X74" si="408">SUM(X75:X77)</f>
        <v>7</v>
      </c>
      <c r="Y74" s="1283">
        <f t="shared" ref="Y74" si="409">SUM(Y75:Y77)</f>
        <v>0</v>
      </c>
      <c r="Z74" s="1283">
        <f t="shared" ref="Z74" si="410">SUM(Z75:Z77)</f>
        <v>0</v>
      </c>
      <c r="AA74" s="1283">
        <f t="shared" ref="AA74" si="411">SUM(AA75:AA77)</f>
        <v>0</v>
      </c>
      <c r="AB74" s="1283">
        <f t="shared" ref="AB74" si="412">SUM(AB75:AB77)</f>
        <v>0</v>
      </c>
      <c r="AC74" s="1283">
        <f t="shared" ref="AC74" si="413">SUM(AC75:AC77)</f>
        <v>0</v>
      </c>
      <c r="AD74" s="1283">
        <f t="shared" ref="AD74" si="414">SUM(AD75:AD77)</f>
        <v>0</v>
      </c>
      <c r="AE74" s="1283">
        <f t="shared" ref="AE74" si="415">SUM(AE75:AE77)</f>
        <v>7</v>
      </c>
      <c r="AF74" s="1284">
        <f>SUM(AF75:AF77)</f>
        <v>7</v>
      </c>
    </row>
    <row r="75" spans="1:32" ht="13.5" customHeight="1">
      <c r="A75" s="1730"/>
      <c r="B75" s="1261" t="s">
        <v>129</v>
      </c>
      <c r="C75" s="1368">
        <f>E75+U75</f>
        <v>2</v>
      </c>
      <c r="D75" s="1369">
        <f>F75+V75</f>
        <v>2</v>
      </c>
      <c r="E75" s="1286">
        <f>SUM(G75,I75,K75,M75,O75,Q75,S75)</f>
        <v>1</v>
      </c>
      <c r="F75" s="1263">
        <f>SUM(H75,J75,L75,N75,P75,R75,T75)</f>
        <v>1</v>
      </c>
      <c r="G75" s="1281"/>
      <c r="H75" s="1282"/>
      <c r="I75" s="1283"/>
      <c r="J75" s="1283"/>
      <c r="K75" s="1283"/>
      <c r="L75" s="1283"/>
      <c r="M75" s="1282"/>
      <c r="N75" s="1282"/>
      <c r="O75" s="1283">
        <v>1</v>
      </c>
      <c r="P75" s="1283">
        <v>1</v>
      </c>
      <c r="Q75" s="1283"/>
      <c r="R75" s="1283"/>
      <c r="S75" s="1283"/>
      <c r="T75" s="1284"/>
      <c r="U75" s="1267">
        <f>SUM(W75,Y75,AA75,AC75,AE75)</f>
        <v>1</v>
      </c>
      <c r="V75" s="1268">
        <f>SUM(X75,Z75,AB75,AD75,AF75)</f>
        <v>1</v>
      </c>
      <c r="W75" s="1285"/>
      <c r="X75" s="1283"/>
      <c r="Y75" s="1283"/>
      <c r="Z75" s="1283"/>
      <c r="AA75" s="1283"/>
      <c r="AB75" s="1283"/>
      <c r="AC75" s="1283"/>
      <c r="AD75" s="1283"/>
      <c r="AE75" s="1283">
        <v>1</v>
      </c>
      <c r="AF75" s="1284">
        <v>1</v>
      </c>
    </row>
    <row r="76" spans="1:32" ht="13.5" customHeight="1">
      <c r="A76" s="1730"/>
      <c r="B76" s="1261" t="s">
        <v>124</v>
      </c>
      <c r="C76" s="1368">
        <f t="shared" ref="C76:C77" si="416">E76+U76</f>
        <v>9</v>
      </c>
      <c r="D76" s="1369">
        <f t="shared" ref="D76:D77" si="417">F76+V76</f>
        <v>9</v>
      </c>
      <c r="E76" s="1286">
        <f t="shared" ref="E76:E77" si="418">SUM(G76,I76,K76,M76,O76,Q76,S76)</f>
        <v>1</v>
      </c>
      <c r="F76" s="1263">
        <f t="shared" ref="F76:F77" si="419">SUM(H76,J76,L76,N76,P76,R76,T76)</f>
        <v>1</v>
      </c>
      <c r="G76" s="1281"/>
      <c r="H76" s="1282"/>
      <c r="I76" s="1283"/>
      <c r="J76" s="1283"/>
      <c r="K76" s="1283"/>
      <c r="L76" s="1283"/>
      <c r="M76" s="1282"/>
      <c r="N76" s="1282"/>
      <c r="O76" s="1283">
        <v>1</v>
      </c>
      <c r="P76" s="1283">
        <v>1</v>
      </c>
      <c r="Q76" s="1283"/>
      <c r="R76" s="1283"/>
      <c r="S76" s="1283"/>
      <c r="T76" s="1284"/>
      <c r="U76" s="1267">
        <f t="shared" ref="U76:U77" si="420">SUM(W76,Y76,AA76,AC76,AE76)</f>
        <v>8</v>
      </c>
      <c r="V76" s="1268">
        <f t="shared" ref="V76:V77" si="421">SUM(X76,Z76,AB76,AD76,AF76)</f>
        <v>8</v>
      </c>
      <c r="W76" s="1285">
        <v>7</v>
      </c>
      <c r="X76" s="1283">
        <v>7</v>
      </c>
      <c r="Y76" s="1283"/>
      <c r="Z76" s="1283"/>
      <c r="AA76" s="1283"/>
      <c r="AB76" s="1283"/>
      <c r="AC76" s="1283"/>
      <c r="AD76" s="1283"/>
      <c r="AE76" s="1283">
        <v>1</v>
      </c>
      <c r="AF76" s="1284">
        <v>1</v>
      </c>
    </row>
    <row r="77" spans="1:32" ht="13.5" customHeight="1" thickBot="1">
      <c r="A77" s="1731"/>
      <c r="B77" s="1271" t="s">
        <v>128</v>
      </c>
      <c r="C77" s="1370">
        <f t="shared" si="416"/>
        <v>2960</v>
      </c>
      <c r="D77" s="1371">
        <f t="shared" si="417"/>
        <v>2960</v>
      </c>
      <c r="E77" s="1287">
        <f t="shared" si="418"/>
        <v>2955</v>
      </c>
      <c r="F77" s="1273">
        <f t="shared" si="419"/>
        <v>2955</v>
      </c>
      <c r="G77" s="1304">
        <v>2954</v>
      </c>
      <c r="H77" s="1305">
        <v>2954</v>
      </c>
      <c r="I77" s="1306"/>
      <c r="J77" s="1306"/>
      <c r="K77" s="1306"/>
      <c r="L77" s="1306"/>
      <c r="M77" s="1305"/>
      <c r="N77" s="1305"/>
      <c r="O77" s="1306">
        <v>1</v>
      </c>
      <c r="P77" s="1306">
        <v>1</v>
      </c>
      <c r="Q77" s="1306"/>
      <c r="R77" s="1306"/>
      <c r="S77" s="1306"/>
      <c r="T77" s="1307"/>
      <c r="U77" s="1277">
        <f t="shared" si="420"/>
        <v>5</v>
      </c>
      <c r="V77" s="1278">
        <f t="shared" si="421"/>
        <v>5</v>
      </c>
      <c r="W77" s="1308"/>
      <c r="X77" s="1306"/>
      <c r="Y77" s="1306"/>
      <c r="Z77" s="1306"/>
      <c r="AA77" s="1306"/>
      <c r="AB77" s="1306"/>
      <c r="AC77" s="1306"/>
      <c r="AD77" s="1306"/>
      <c r="AE77" s="1306">
        <v>5</v>
      </c>
      <c r="AF77" s="1307">
        <v>5</v>
      </c>
    </row>
    <row r="78" spans="1:32" s="434" customFormat="1" ht="13.5" customHeight="1">
      <c r="A78" s="1729" t="s">
        <v>155</v>
      </c>
      <c r="B78" s="1253" t="s">
        <v>123</v>
      </c>
      <c r="C78" s="1368">
        <f>SUM(C79:C81)</f>
        <v>86</v>
      </c>
      <c r="D78" s="1369">
        <f>SUM(D79:D81)</f>
        <v>86</v>
      </c>
      <c r="E78" s="1262">
        <f>SUM(E79:E81)</f>
        <v>63</v>
      </c>
      <c r="F78" s="1263">
        <f>SUM(F79:F81)</f>
        <v>63</v>
      </c>
      <c r="G78" s="1281">
        <f t="shared" ref="G78" si="422">SUM(G79:G81)</f>
        <v>53</v>
      </c>
      <c r="H78" s="1282">
        <f t="shared" ref="H78" si="423">SUM(H79:H81)</f>
        <v>53</v>
      </c>
      <c r="I78" s="1283">
        <f t="shared" ref="I78" si="424">SUM(I79:I81)</f>
        <v>1</v>
      </c>
      <c r="J78" s="1283">
        <f t="shared" ref="J78" si="425">SUM(J79:J81)</f>
        <v>1</v>
      </c>
      <c r="K78" s="1283">
        <f t="shared" ref="K78" si="426">SUM(K79:K81)</f>
        <v>0</v>
      </c>
      <c r="L78" s="1283">
        <f t="shared" ref="L78" si="427">SUM(L79:L81)</f>
        <v>0</v>
      </c>
      <c r="M78" s="1282">
        <f>SUM(M79:M81)</f>
        <v>9</v>
      </c>
      <c r="N78" s="1282">
        <f t="shared" ref="N78" si="428">SUM(N79:N81)</f>
        <v>9</v>
      </c>
      <c r="O78" s="1283">
        <f t="shared" ref="O78" si="429">SUM(O79:O81)</f>
        <v>0</v>
      </c>
      <c r="P78" s="1283">
        <f t="shared" ref="P78" si="430">SUM(P79:P81)</f>
        <v>0</v>
      </c>
      <c r="Q78" s="1283">
        <f t="shared" ref="Q78" si="431">SUM(Q79:Q81)</f>
        <v>0</v>
      </c>
      <c r="R78" s="1283">
        <f t="shared" ref="R78" si="432">SUM(R79:R81)</f>
        <v>0</v>
      </c>
      <c r="S78" s="1283">
        <f t="shared" ref="S78" si="433">SUM(S79:S81)</f>
        <v>0</v>
      </c>
      <c r="T78" s="1284">
        <f>SUM(T79:T81)</f>
        <v>0</v>
      </c>
      <c r="U78" s="1262">
        <f>SUM(U79:U81)</f>
        <v>23</v>
      </c>
      <c r="V78" s="1263">
        <f t="shared" ref="V78" si="434">SUM(V79:V81)</f>
        <v>23</v>
      </c>
      <c r="W78" s="1285">
        <f t="shared" ref="W78" si="435">SUM(W79:W81)</f>
        <v>16</v>
      </c>
      <c r="X78" s="1283">
        <f t="shared" ref="X78" si="436">SUM(X79:X81)</f>
        <v>16</v>
      </c>
      <c r="Y78" s="1283">
        <f t="shared" ref="Y78" si="437">SUM(Y79:Y81)</f>
        <v>0</v>
      </c>
      <c r="Z78" s="1283">
        <f t="shared" ref="Z78" si="438">SUM(Z79:Z81)</f>
        <v>0</v>
      </c>
      <c r="AA78" s="1283">
        <f t="shared" ref="AA78" si="439">SUM(AA79:AA81)</f>
        <v>0</v>
      </c>
      <c r="AB78" s="1283">
        <f t="shared" ref="AB78" si="440">SUM(AB79:AB81)</f>
        <v>0</v>
      </c>
      <c r="AC78" s="1283">
        <f t="shared" ref="AC78" si="441">SUM(AC79:AC81)</f>
        <v>0</v>
      </c>
      <c r="AD78" s="1283">
        <f t="shared" ref="AD78" si="442">SUM(AD79:AD81)</f>
        <v>0</v>
      </c>
      <c r="AE78" s="1283">
        <f>SUM(AE79:AE81)</f>
        <v>7</v>
      </c>
      <c r="AF78" s="1284">
        <f>SUM(AF79:AF81)</f>
        <v>7</v>
      </c>
    </row>
    <row r="79" spans="1:32" ht="13.5" customHeight="1">
      <c r="A79" s="1730"/>
      <c r="B79" s="1261" t="s">
        <v>129</v>
      </c>
      <c r="C79" s="1368">
        <f>E79+U79</f>
        <v>86</v>
      </c>
      <c r="D79" s="1369">
        <f>F79+V79</f>
        <v>86</v>
      </c>
      <c r="E79" s="1286">
        <f>SUM(G79,I79,K79,M79,O79,Q79,S79)</f>
        <v>63</v>
      </c>
      <c r="F79" s="1263">
        <f>SUM(H79,J79,L79,N79,P79,R79,T79)</f>
        <v>63</v>
      </c>
      <c r="G79" s="1264">
        <v>53</v>
      </c>
      <c r="H79" s="1265">
        <v>53</v>
      </c>
      <c r="I79" s="1266">
        <v>1</v>
      </c>
      <c r="J79" s="1266">
        <v>1</v>
      </c>
      <c r="K79" s="1266"/>
      <c r="L79" s="1266"/>
      <c r="M79" s="1265">
        <v>9</v>
      </c>
      <c r="N79" s="1265">
        <v>9</v>
      </c>
      <c r="O79" s="1266"/>
      <c r="P79" s="1266"/>
      <c r="Q79" s="1266"/>
      <c r="R79" s="1266"/>
      <c r="S79" s="1266"/>
      <c r="T79" s="1270"/>
      <c r="U79" s="1267">
        <f>SUM(W79,Y79,AA79,AC79,AE79)</f>
        <v>23</v>
      </c>
      <c r="V79" s="1268">
        <f>SUM(X79,Z79,AB79,AD79,AF79)</f>
        <v>23</v>
      </c>
      <c r="W79" s="1269">
        <v>16</v>
      </c>
      <c r="X79" s="1266">
        <v>16</v>
      </c>
      <c r="Y79" s="1266"/>
      <c r="Z79" s="1266"/>
      <c r="AA79" s="1266"/>
      <c r="AB79" s="1266"/>
      <c r="AC79" s="1266"/>
      <c r="AD79" s="1266"/>
      <c r="AE79" s="1266">
        <v>7</v>
      </c>
      <c r="AF79" s="1270">
        <v>7</v>
      </c>
    </row>
    <row r="80" spans="1:32" ht="13.5" customHeight="1">
      <c r="A80" s="1730"/>
      <c r="B80" s="1261" t="s">
        <v>124</v>
      </c>
      <c r="C80" s="1368">
        <f t="shared" ref="C80:C81" si="443">E80+U80</f>
        <v>0</v>
      </c>
      <c r="D80" s="1369">
        <f t="shared" ref="D80:D81" si="444">F80+V80</f>
        <v>0</v>
      </c>
      <c r="E80" s="1286">
        <f t="shared" ref="E80:E81" si="445">SUM(G80,I80,K80,M80,O80,Q80,S80)</f>
        <v>0</v>
      </c>
      <c r="F80" s="1263">
        <f t="shared" ref="F80:F81" si="446">SUM(H80,J80,L80,N80,P80,R80,T80)</f>
        <v>0</v>
      </c>
      <c r="G80" s="1264"/>
      <c r="H80" s="1265"/>
      <c r="I80" s="1266"/>
      <c r="J80" s="1266"/>
      <c r="K80" s="1266"/>
      <c r="L80" s="1266"/>
      <c r="M80" s="1265"/>
      <c r="N80" s="1265"/>
      <c r="O80" s="1266"/>
      <c r="P80" s="1266"/>
      <c r="Q80" s="1266"/>
      <c r="R80" s="1266"/>
      <c r="S80" s="1266"/>
      <c r="T80" s="1270"/>
      <c r="U80" s="1267">
        <f t="shared" ref="U80:U81" si="447">SUM(W80,Y80,AA80,AC80,AE80)</f>
        <v>0</v>
      </c>
      <c r="V80" s="1268">
        <f t="shared" ref="V80:V81" si="448">SUM(X80,Z80,AB80,AD80,AF80)</f>
        <v>0</v>
      </c>
      <c r="W80" s="1269"/>
      <c r="X80" s="1266"/>
      <c r="Y80" s="1266"/>
      <c r="Z80" s="1266"/>
      <c r="AA80" s="1266"/>
      <c r="AB80" s="1266"/>
      <c r="AC80" s="1266"/>
      <c r="AD80" s="1266"/>
      <c r="AE80" s="1266"/>
      <c r="AF80" s="1270"/>
    </row>
    <row r="81" spans="1:32" ht="13.5" customHeight="1" thickBot="1">
      <c r="A81" s="1731"/>
      <c r="B81" s="1271" t="s">
        <v>128</v>
      </c>
      <c r="C81" s="1370">
        <f t="shared" si="443"/>
        <v>0</v>
      </c>
      <c r="D81" s="1371">
        <f t="shared" si="444"/>
        <v>0</v>
      </c>
      <c r="E81" s="1287">
        <f t="shared" si="445"/>
        <v>0</v>
      </c>
      <c r="F81" s="1273">
        <f t="shared" si="446"/>
        <v>0</v>
      </c>
      <c r="G81" s="1274"/>
      <c r="H81" s="1275"/>
      <c r="I81" s="1276"/>
      <c r="J81" s="1276"/>
      <c r="K81" s="1276"/>
      <c r="L81" s="1276"/>
      <c r="M81" s="1275"/>
      <c r="N81" s="1275"/>
      <c r="O81" s="1276"/>
      <c r="P81" s="1276"/>
      <c r="Q81" s="1276"/>
      <c r="R81" s="1276"/>
      <c r="S81" s="1276"/>
      <c r="T81" s="1280"/>
      <c r="U81" s="1277">
        <f t="shared" si="447"/>
        <v>0</v>
      </c>
      <c r="V81" s="1278">
        <f t="shared" si="448"/>
        <v>0</v>
      </c>
      <c r="W81" s="1279"/>
      <c r="X81" s="1276"/>
      <c r="Y81" s="1276"/>
      <c r="Z81" s="1276"/>
      <c r="AA81" s="1276"/>
      <c r="AB81" s="1276"/>
      <c r="AC81" s="1276"/>
      <c r="AD81" s="1276"/>
      <c r="AE81" s="1276"/>
      <c r="AF81" s="1280"/>
    </row>
    <row r="82" spans="1:32" s="445" customFormat="1" ht="13.5" customHeight="1">
      <c r="A82" s="1738" t="s">
        <v>171</v>
      </c>
      <c r="B82" s="1220" t="s">
        <v>123</v>
      </c>
      <c r="C82" s="1380">
        <f>SUM(C83:C85)</f>
        <v>1177.2</v>
      </c>
      <c r="D82" s="1381">
        <f>SUM(D83:D85)</f>
        <v>680.2</v>
      </c>
      <c r="E82" s="1223">
        <f>SUM(E83:E85)</f>
        <v>826.97</v>
      </c>
      <c r="F82" s="1354">
        <f>SUM(F83:F85)</f>
        <v>431.97</v>
      </c>
      <c r="G82" s="1355">
        <f t="shared" ref="G82:S82" si="449">SUM(G83:G85)</f>
        <v>537.16</v>
      </c>
      <c r="H82" s="1356">
        <f t="shared" si="449"/>
        <v>211.16</v>
      </c>
      <c r="I82" s="1357">
        <f t="shared" si="449"/>
        <v>148</v>
      </c>
      <c r="J82" s="1357">
        <f t="shared" si="449"/>
        <v>110</v>
      </c>
      <c r="K82" s="1357">
        <f t="shared" si="449"/>
        <v>57.81</v>
      </c>
      <c r="L82" s="1357">
        <f t="shared" si="449"/>
        <v>26.810000000000002</v>
      </c>
      <c r="M82" s="1356">
        <f t="shared" si="449"/>
        <v>19</v>
      </c>
      <c r="N82" s="1356">
        <f t="shared" si="449"/>
        <v>19</v>
      </c>
      <c r="O82" s="1357">
        <f t="shared" si="449"/>
        <v>20</v>
      </c>
      <c r="P82" s="1357">
        <f t="shared" si="449"/>
        <v>20</v>
      </c>
      <c r="Q82" s="1357">
        <f t="shared" si="449"/>
        <v>45</v>
      </c>
      <c r="R82" s="1357">
        <f t="shared" si="449"/>
        <v>45</v>
      </c>
      <c r="S82" s="1357">
        <f t="shared" si="449"/>
        <v>0</v>
      </c>
      <c r="T82" s="1354">
        <f>SUM(T83:T85)</f>
        <v>0</v>
      </c>
      <c r="U82" s="1358">
        <f>SUM(U83:U85)</f>
        <v>350.23</v>
      </c>
      <c r="V82" s="1354">
        <f t="shared" ref="V82:AE82" si="450">SUM(V83:V85)</f>
        <v>248.23</v>
      </c>
      <c r="W82" s="1228">
        <f t="shared" si="450"/>
        <v>113</v>
      </c>
      <c r="X82" s="1227">
        <f t="shared" si="450"/>
        <v>68</v>
      </c>
      <c r="Y82" s="1227">
        <f t="shared" si="450"/>
        <v>4</v>
      </c>
      <c r="Z82" s="1227">
        <f t="shared" si="450"/>
        <v>0</v>
      </c>
      <c r="AA82" s="1227">
        <f t="shared" si="450"/>
        <v>0</v>
      </c>
      <c r="AB82" s="1227">
        <f t="shared" si="450"/>
        <v>0</v>
      </c>
      <c r="AC82" s="1227">
        <f t="shared" si="450"/>
        <v>15</v>
      </c>
      <c r="AD82" s="1227">
        <f t="shared" si="450"/>
        <v>0</v>
      </c>
      <c r="AE82" s="1227">
        <f t="shared" si="450"/>
        <v>218.23</v>
      </c>
      <c r="AF82" s="1224">
        <f>SUM(AF83:AF85)</f>
        <v>180.23</v>
      </c>
    </row>
    <row r="83" spans="1:32" s="445" customFormat="1" ht="13.5" customHeight="1">
      <c r="A83" s="1739"/>
      <c r="B83" s="1229" t="s">
        <v>129</v>
      </c>
      <c r="C83" s="1382">
        <f t="shared" ref="C83:D85" si="451">E83+U83</f>
        <v>378.2</v>
      </c>
      <c r="D83" s="1383">
        <f t="shared" si="451"/>
        <v>378.2</v>
      </c>
      <c r="E83" s="1232">
        <f t="shared" ref="E83:F85" si="452">G83+I83+K83+M83+O83+Q83+S83</f>
        <v>177.97</v>
      </c>
      <c r="F83" s="1239">
        <f t="shared" si="452"/>
        <v>177.97</v>
      </c>
      <c r="G83" s="1359">
        <f>SUM(G87,G91,G95,G99,G103,G107,G111,G115)</f>
        <v>118.16</v>
      </c>
      <c r="H83" s="1360">
        <f t="shared" ref="H83:T83" si="453">SUM(H87,H91,H95,H99,H103,H107,H111,H115)</f>
        <v>118.16</v>
      </c>
      <c r="I83" s="1361">
        <f t="shared" si="453"/>
        <v>32</v>
      </c>
      <c r="J83" s="1361">
        <f t="shared" si="453"/>
        <v>32</v>
      </c>
      <c r="K83" s="1361">
        <f t="shared" si="453"/>
        <v>10.81</v>
      </c>
      <c r="L83" s="1361">
        <f t="shared" si="453"/>
        <v>10.81</v>
      </c>
      <c r="M83" s="1360">
        <f t="shared" si="453"/>
        <v>15</v>
      </c>
      <c r="N83" s="1360">
        <f t="shared" si="453"/>
        <v>15</v>
      </c>
      <c r="O83" s="1361">
        <f t="shared" si="453"/>
        <v>0</v>
      </c>
      <c r="P83" s="1361">
        <f t="shared" si="453"/>
        <v>0</v>
      </c>
      <c r="Q83" s="1361">
        <f t="shared" si="453"/>
        <v>2</v>
      </c>
      <c r="R83" s="1361">
        <f t="shared" si="453"/>
        <v>2</v>
      </c>
      <c r="S83" s="1361">
        <f t="shared" si="453"/>
        <v>0</v>
      </c>
      <c r="T83" s="1361">
        <f t="shared" si="453"/>
        <v>0</v>
      </c>
      <c r="U83" s="1238">
        <f>SUM(W83,Y83,AA83,AC83,AE83)</f>
        <v>200.23</v>
      </c>
      <c r="V83" s="1239">
        <f>SUM(X83,Z83,AB83,AD83,AF83)</f>
        <v>200.23</v>
      </c>
      <c r="W83" s="1240">
        <f t="shared" ref="W83:AF85" si="454">SUM(W87,W91,W95,W99,W103,W107,W111,W115)</f>
        <v>65</v>
      </c>
      <c r="X83" s="1236">
        <f t="shared" si="454"/>
        <v>65</v>
      </c>
      <c r="Y83" s="1236">
        <f t="shared" si="454"/>
        <v>0</v>
      </c>
      <c r="Z83" s="1236">
        <f t="shared" si="454"/>
        <v>0</v>
      </c>
      <c r="AA83" s="1236">
        <f t="shared" si="454"/>
        <v>0</v>
      </c>
      <c r="AB83" s="1236">
        <f t="shared" si="454"/>
        <v>0</v>
      </c>
      <c r="AC83" s="1236">
        <f t="shared" si="454"/>
        <v>0</v>
      </c>
      <c r="AD83" s="1236">
        <f t="shared" si="454"/>
        <v>0</v>
      </c>
      <c r="AE83" s="1236">
        <f t="shared" si="454"/>
        <v>135.22999999999999</v>
      </c>
      <c r="AF83" s="1233">
        <f t="shared" si="454"/>
        <v>135.22999999999999</v>
      </c>
    </row>
    <row r="84" spans="1:32" s="445" customFormat="1" ht="13.5" customHeight="1">
      <c r="A84" s="1739"/>
      <c r="B84" s="1229" t="s">
        <v>124</v>
      </c>
      <c r="C84" s="1382">
        <f t="shared" si="451"/>
        <v>524</v>
      </c>
      <c r="D84" s="1383">
        <f t="shared" si="451"/>
        <v>297</v>
      </c>
      <c r="E84" s="1362">
        <f t="shared" si="452"/>
        <v>377</v>
      </c>
      <c r="F84" s="1363">
        <f>H84+J84+L84+N84+P84+R84+T84</f>
        <v>252</v>
      </c>
      <c r="G84" s="1359">
        <f t="shared" ref="G84:T85" si="455">SUM(G88,G92,G96,G100,G104,G108,G112,G116)</f>
        <v>149</v>
      </c>
      <c r="H84" s="1360">
        <f t="shared" si="455"/>
        <v>93</v>
      </c>
      <c r="I84" s="1361">
        <f t="shared" si="455"/>
        <v>114</v>
      </c>
      <c r="J84" s="1361">
        <f t="shared" si="455"/>
        <v>76</v>
      </c>
      <c r="K84" s="1361">
        <f t="shared" si="455"/>
        <v>47</v>
      </c>
      <c r="L84" s="1361">
        <f t="shared" si="455"/>
        <v>16</v>
      </c>
      <c r="M84" s="1360">
        <f t="shared" si="455"/>
        <v>4</v>
      </c>
      <c r="N84" s="1360">
        <f t="shared" si="455"/>
        <v>4</v>
      </c>
      <c r="O84" s="1361">
        <f t="shared" si="455"/>
        <v>20</v>
      </c>
      <c r="P84" s="1361">
        <f t="shared" si="455"/>
        <v>20</v>
      </c>
      <c r="Q84" s="1361">
        <f t="shared" si="455"/>
        <v>43</v>
      </c>
      <c r="R84" s="1361">
        <f t="shared" si="455"/>
        <v>43</v>
      </c>
      <c r="S84" s="1361">
        <f t="shared" si="455"/>
        <v>0</v>
      </c>
      <c r="T84" s="1361">
        <f t="shared" si="455"/>
        <v>0</v>
      </c>
      <c r="U84" s="1238">
        <f t="shared" ref="U84:V85" si="456">SUM(W84,Y84,AA84,AC84,AE84)</f>
        <v>147</v>
      </c>
      <c r="V84" s="1239">
        <f t="shared" si="456"/>
        <v>45</v>
      </c>
      <c r="W84" s="1364">
        <f t="shared" si="454"/>
        <v>46</v>
      </c>
      <c r="X84" s="1361">
        <f t="shared" si="454"/>
        <v>1</v>
      </c>
      <c r="Y84" s="1361">
        <f t="shared" si="454"/>
        <v>4</v>
      </c>
      <c r="Z84" s="1361">
        <f t="shared" si="454"/>
        <v>0</v>
      </c>
      <c r="AA84" s="1361">
        <f t="shared" si="454"/>
        <v>0</v>
      </c>
      <c r="AB84" s="1361">
        <f t="shared" si="454"/>
        <v>0</v>
      </c>
      <c r="AC84" s="1361">
        <f t="shared" si="454"/>
        <v>15</v>
      </c>
      <c r="AD84" s="1361">
        <f t="shared" si="454"/>
        <v>0</v>
      </c>
      <c r="AE84" s="1361">
        <f t="shared" si="454"/>
        <v>82</v>
      </c>
      <c r="AF84" s="1239">
        <f t="shared" si="454"/>
        <v>44</v>
      </c>
    </row>
    <row r="85" spans="1:32" s="445" customFormat="1" ht="13.5" customHeight="1" thickBot="1">
      <c r="A85" s="1740"/>
      <c r="B85" s="1241" t="s">
        <v>128</v>
      </c>
      <c r="C85" s="1384">
        <f t="shared" si="451"/>
        <v>275</v>
      </c>
      <c r="D85" s="1385">
        <f t="shared" si="451"/>
        <v>5</v>
      </c>
      <c r="E85" s="1244">
        <f t="shared" si="452"/>
        <v>272</v>
      </c>
      <c r="F85" s="1251">
        <f t="shared" si="452"/>
        <v>2</v>
      </c>
      <c r="G85" s="1365">
        <f t="shared" si="455"/>
        <v>270</v>
      </c>
      <c r="H85" s="1366">
        <f t="shared" si="455"/>
        <v>0</v>
      </c>
      <c r="I85" s="1367">
        <f t="shared" si="455"/>
        <v>2</v>
      </c>
      <c r="J85" s="1367">
        <f t="shared" si="455"/>
        <v>2</v>
      </c>
      <c r="K85" s="1367">
        <f t="shared" si="455"/>
        <v>0</v>
      </c>
      <c r="L85" s="1367">
        <f t="shared" si="455"/>
        <v>0</v>
      </c>
      <c r="M85" s="1366">
        <f t="shared" si="455"/>
        <v>0</v>
      </c>
      <c r="N85" s="1366">
        <f t="shared" si="455"/>
        <v>0</v>
      </c>
      <c r="O85" s="1367">
        <f t="shared" si="455"/>
        <v>0</v>
      </c>
      <c r="P85" s="1367">
        <f t="shared" si="455"/>
        <v>0</v>
      </c>
      <c r="Q85" s="1367">
        <f t="shared" si="455"/>
        <v>0</v>
      </c>
      <c r="R85" s="1367">
        <f t="shared" si="455"/>
        <v>0</v>
      </c>
      <c r="S85" s="1367">
        <f t="shared" si="455"/>
        <v>0</v>
      </c>
      <c r="T85" s="1367">
        <f t="shared" si="455"/>
        <v>0</v>
      </c>
      <c r="U85" s="1250">
        <f t="shared" si="456"/>
        <v>3</v>
      </c>
      <c r="V85" s="1251">
        <f t="shared" si="456"/>
        <v>3</v>
      </c>
      <c r="W85" s="1252">
        <f t="shared" si="454"/>
        <v>2</v>
      </c>
      <c r="X85" s="1248">
        <f t="shared" si="454"/>
        <v>2</v>
      </c>
      <c r="Y85" s="1248">
        <f t="shared" si="454"/>
        <v>0</v>
      </c>
      <c r="Z85" s="1248">
        <f t="shared" si="454"/>
        <v>0</v>
      </c>
      <c r="AA85" s="1248">
        <f t="shared" si="454"/>
        <v>0</v>
      </c>
      <c r="AB85" s="1248">
        <f t="shared" si="454"/>
        <v>0</v>
      </c>
      <c r="AC85" s="1248">
        <f t="shared" si="454"/>
        <v>0</v>
      </c>
      <c r="AD85" s="1248">
        <f t="shared" si="454"/>
        <v>0</v>
      </c>
      <c r="AE85" s="1248">
        <f t="shared" si="454"/>
        <v>1</v>
      </c>
      <c r="AF85" s="1245">
        <f t="shared" si="454"/>
        <v>1</v>
      </c>
    </row>
    <row r="86" spans="1:32" s="434" customFormat="1" ht="13.5" customHeight="1">
      <c r="A86" s="1729" t="s">
        <v>49</v>
      </c>
      <c r="B86" s="1253" t="s">
        <v>123</v>
      </c>
      <c r="C86" s="1376">
        <f>SUM(C87:C89)</f>
        <v>141</v>
      </c>
      <c r="D86" s="1377">
        <f>SUM(D87:D89)</f>
        <v>108</v>
      </c>
      <c r="E86" s="1262">
        <f>SUM(E87:E89)</f>
        <v>50</v>
      </c>
      <c r="F86" s="1263">
        <f>SUM(F87:F89)</f>
        <v>41</v>
      </c>
      <c r="G86" s="1281">
        <f t="shared" ref="G86" si="457">SUM(G87:G89)</f>
        <v>11</v>
      </c>
      <c r="H86" s="1282">
        <f t="shared" ref="H86" si="458">SUM(H87:H89)</f>
        <v>8</v>
      </c>
      <c r="I86" s="1283">
        <f t="shared" ref="I86" si="459">SUM(I87:I89)</f>
        <v>19</v>
      </c>
      <c r="J86" s="1283">
        <f t="shared" ref="J86" si="460">SUM(J87:J89)</f>
        <v>19</v>
      </c>
      <c r="K86" s="1283">
        <f t="shared" ref="K86" si="461">SUM(K87:K89)</f>
        <v>14</v>
      </c>
      <c r="L86" s="1283">
        <f t="shared" ref="L86" si="462">SUM(L87:L89)</f>
        <v>8</v>
      </c>
      <c r="M86" s="1282">
        <f t="shared" ref="M86" si="463">SUM(M87:M89)</f>
        <v>6</v>
      </c>
      <c r="N86" s="1282">
        <f t="shared" ref="N86" si="464">SUM(N87:N89)</f>
        <v>6</v>
      </c>
      <c r="O86" s="1283">
        <f t="shared" ref="O86" si="465">SUM(O87:O89)</f>
        <v>0</v>
      </c>
      <c r="P86" s="1283">
        <f t="shared" ref="P86" si="466">SUM(P87:P89)</f>
        <v>0</v>
      </c>
      <c r="Q86" s="1283">
        <f t="shared" ref="Q86" si="467">SUM(Q87:Q89)</f>
        <v>0</v>
      </c>
      <c r="R86" s="1283">
        <f t="shared" ref="R86" si="468">SUM(R87:R89)</f>
        <v>0</v>
      </c>
      <c r="S86" s="1283">
        <f t="shared" ref="S86" si="469">SUM(S87:S89)</f>
        <v>0</v>
      </c>
      <c r="T86" s="1284">
        <f>SUM(T87:T89)</f>
        <v>0</v>
      </c>
      <c r="U86" s="1262">
        <f>SUM(U87:U89)</f>
        <v>91</v>
      </c>
      <c r="V86" s="1263">
        <f t="shared" ref="V86" si="470">SUM(V87:V89)</f>
        <v>67</v>
      </c>
      <c r="W86" s="1285">
        <f t="shared" ref="W86" si="471">SUM(W87:W89)</f>
        <v>10</v>
      </c>
      <c r="X86" s="1283">
        <f t="shared" ref="X86" si="472">SUM(X87:X89)</f>
        <v>10</v>
      </c>
      <c r="Y86" s="1283">
        <f t="shared" ref="Y86" si="473">SUM(Y87:Y89)</f>
        <v>4</v>
      </c>
      <c r="Z86" s="1283">
        <f t="shared" ref="Z86" si="474">SUM(Z87:Z89)</f>
        <v>0</v>
      </c>
      <c r="AA86" s="1283">
        <f t="shared" ref="AA86" si="475">SUM(AA87:AA89)</f>
        <v>0</v>
      </c>
      <c r="AB86" s="1283">
        <f t="shared" ref="AB86" si="476">SUM(AB87:AB89)</f>
        <v>0</v>
      </c>
      <c r="AC86" s="1283">
        <f t="shared" ref="AC86" si="477">SUM(AC87:AC89)</f>
        <v>15</v>
      </c>
      <c r="AD86" s="1283">
        <f t="shared" ref="AD86" si="478">SUM(AD87:AD89)</f>
        <v>0</v>
      </c>
      <c r="AE86" s="1283">
        <f t="shared" ref="AE86" si="479">SUM(AE87:AE89)</f>
        <v>62</v>
      </c>
      <c r="AF86" s="1284">
        <f>SUM(AF87:AF89)</f>
        <v>57</v>
      </c>
    </row>
    <row r="87" spans="1:32" ht="13.5" customHeight="1">
      <c r="A87" s="1730"/>
      <c r="B87" s="1261" t="s">
        <v>129</v>
      </c>
      <c r="C87" s="1368">
        <f>E87+U87</f>
        <v>95</v>
      </c>
      <c r="D87" s="1369">
        <f>F87+V87</f>
        <v>95</v>
      </c>
      <c r="E87" s="1286">
        <f>SUM(G87,I87,K87,M87,O87,Q87,S87)</f>
        <v>31</v>
      </c>
      <c r="F87" s="1263">
        <f>SUM(H87,J87,L87,N87,P87,R87,T87)</f>
        <v>31</v>
      </c>
      <c r="G87" s="1264">
        <v>8</v>
      </c>
      <c r="H87" s="1265">
        <v>8</v>
      </c>
      <c r="I87" s="1266">
        <v>9</v>
      </c>
      <c r="J87" s="1266">
        <v>9</v>
      </c>
      <c r="K87" s="1266">
        <v>8</v>
      </c>
      <c r="L87" s="1266">
        <v>8</v>
      </c>
      <c r="M87" s="1265">
        <v>6</v>
      </c>
      <c r="N87" s="1265">
        <v>6</v>
      </c>
      <c r="O87" s="1266"/>
      <c r="P87" s="1266"/>
      <c r="Q87" s="1266"/>
      <c r="R87" s="1266"/>
      <c r="S87" s="1266"/>
      <c r="T87" s="1270"/>
      <c r="U87" s="1267">
        <f>SUM(W87,Y87,AA87,AC87,AE87)</f>
        <v>64</v>
      </c>
      <c r="V87" s="1268">
        <f>SUM(X87,Z87,AB87,AD87,AF87)</f>
        <v>64</v>
      </c>
      <c r="W87" s="1269">
        <v>8</v>
      </c>
      <c r="X87" s="1266">
        <v>8</v>
      </c>
      <c r="Y87" s="1266"/>
      <c r="Z87" s="1266"/>
      <c r="AA87" s="1266"/>
      <c r="AB87" s="1266"/>
      <c r="AC87" s="1266"/>
      <c r="AD87" s="1266"/>
      <c r="AE87" s="1266">
        <v>56</v>
      </c>
      <c r="AF87" s="1270">
        <v>56</v>
      </c>
    </row>
    <row r="88" spans="1:32" ht="13.5" customHeight="1">
      <c r="A88" s="1730"/>
      <c r="B88" s="1261" t="s">
        <v>124</v>
      </c>
      <c r="C88" s="1368">
        <f t="shared" ref="C88:C89" si="480">E88+U88</f>
        <v>41</v>
      </c>
      <c r="D88" s="1369">
        <f t="shared" ref="D88:D89" si="481">F88+V88</f>
        <v>8</v>
      </c>
      <c r="E88" s="1286">
        <f t="shared" ref="E88:E89" si="482">SUM(G88,I88,K88,M88,O88,Q88,S88)</f>
        <v>17</v>
      </c>
      <c r="F88" s="1263">
        <f t="shared" ref="F88:F89" si="483">SUM(H88,J88,L88,N88,P88,R88,T88)</f>
        <v>8</v>
      </c>
      <c r="G88" s="1264">
        <v>3</v>
      </c>
      <c r="H88" s="1265"/>
      <c r="I88" s="1266">
        <v>8</v>
      </c>
      <c r="J88" s="1266">
        <v>8</v>
      </c>
      <c r="K88" s="1266">
        <v>6</v>
      </c>
      <c r="L88" s="1266"/>
      <c r="M88" s="1265"/>
      <c r="N88" s="1265"/>
      <c r="O88" s="1266"/>
      <c r="P88" s="1266"/>
      <c r="Q88" s="1266"/>
      <c r="R88" s="1266"/>
      <c r="S88" s="1266"/>
      <c r="T88" s="1270"/>
      <c r="U88" s="1267">
        <f t="shared" ref="U88:U89" si="484">SUM(W88,Y88,AA88,AC88,AE88)</f>
        <v>24</v>
      </c>
      <c r="V88" s="1268">
        <f t="shared" ref="V88:V89" si="485">SUM(X88,Z88,AB88,AD88,AF88)</f>
        <v>0</v>
      </c>
      <c r="W88" s="1269"/>
      <c r="X88" s="1266"/>
      <c r="Y88" s="1266">
        <v>4</v>
      </c>
      <c r="Z88" s="1266"/>
      <c r="AA88" s="1266"/>
      <c r="AB88" s="1266"/>
      <c r="AC88" s="1266">
        <v>15</v>
      </c>
      <c r="AD88" s="1266"/>
      <c r="AE88" s="1266">
        <v>5</v>
      </c>
      <c r="AF88" s="1270"/>
    </row>
    <row r="89" spans="1:32" ht="13.5" customHeight="1" thickBot="1">
      <c r="A89" s="1731"/>
      <c r="B89" s="1271" t="s">
        <v>128</v>
      </c>
      <c r="C89" s="1370">
        <f t="shared" si="480"/>
        <v>5</v>
      </c>
      <c r="D89" s="1371">
        <f t="shared" si="481"/>
        <v>5</v>
      </c>
      <c r="E89" s="1287">
        <f t="shared" si="482"/>
        <v>2</v>
      </c>
      <c r="F89" s="1273">
        <f t="shared" si="483"/>
        <v>2</v>
      </c>
      <c r="G89" s="1274"/>
      <c r="H89" s="1275"/>
      <c r="I89" s="1276">
        <v>2</v>
      </c>
      <c r="J89" s="1276">
        <v>2</v>
      </c>
      <c r="K89" s="1276"/>
      <c r="L89" s="1276"/>
      <c r="M89" s="1275"/>
      <c r="N89" s="1275"/>
      <c r="O89" s="1276"/>
      <c r="P89" s="1276"/>
      <c r="Q89" s="1276"/>
      <c r="R89" s="1276"/>
      <c r="S89" s="1276"/>
      <c r="T89" s="1280"/>
      <c r="U89" s="1277">
        <f t="shared" si="484"/>
        <v>3</v>
      </c>
      <c r="V89" s="1278">
        <f t="shared" si="485"/>
        <v>3</v>
      </c>
      <c r="W89" s="1279">
        <v>2</v>
      </c>
      <c r="X89" s="1276">
        <v>2</v>
      </c>
      <c r="Y89" s="1276"/>
      <c r="Z89" s="1276"/>
      <c r="AA89" s="1276"/>
      <c r="AB89" s="1276"/>
      <c r="AC89" s="1276"/>
      <c r="AD89" s="1276"/>
      <c r="AE89" s="1276">
        <v>1</v>
      </c>
      <c r="AF89" s="1280">
        <v>1</v>
      </c>
    </row>
    <row r="90" spans="1:32" s="434" customFormat="1" ht="13.5" customHeight="1">
      <c r="A90" s="1729" t="s">
        <v>125</v>
      </c>
      <c r="B90" s="1253" t="s">
        <v>123</v>
      </c>
      <c r="C90" s="1376">
        <f>SUM(C91:C93)</f>
        <v>97</v>
      </c>
      <c r="D90" s="1377">
        <f>SUM(D91:D93)</f>
        <v>83</v>
      </c>
      <c r="E90" s="1262">
        <f>SUM(E91:E93)</f>
        <v>64</v>
      </c>
      <c r="F90" s="1263">
        <f>SUM(F91:F93)</f>
        <v>51</v>
      </c>
      <c r="G90" s="1281">
        <f t="shared" ref="G90" si="486">SUM(G91:G93)</f>
        <v>40</v>
      </c>
      <c r="H90" s="1282">
        <f t="shared" ref="H90" si="487">SUM(H91:H93)</f>
        <v>27</v>
      </c>
      <c r="I90" s="1283">
        <f t="shared" ref="I90" si="488">SUM(I91:I93)</f>
        <v>22</v>
      </c>
      <c r="J90" s="1283">
        <f t="shared" ref="J90" si="489">SUM(J91:J93)</f>
        <v>22</v>
      </c>
      <c r="K90" s="1283">
        <f t="shared" ref="K90" si="490">SUM(K91:K93)</f>
        <v>2</v>
      </c>
      <c r="L90" s="1283">
        <f t="shared" ref="L90" si="491">SUM(L91:L93)</f>
        <v>2</v>
      </c>
      <c r="M90" s="1282">
        <f t="shared" ref="M90" si="492">SUM(M91:M93)</f>
        <v>0</v>
      </c>
      <c r="N90" s="1282">
        <f t="shared" ref="N90" si="493">SUM(N91:N93)</f>
        <v>0</v>
      </c>
      <c r="O90" s="1283">
        <f t="shared" ref="O90" si="494">SUM(O91:O93)</f>
        <v>0</v>
      </c>
      <c r="P90" s="1283">
        <f t="shared" ref="P90" si="495">SUM(P91:P93)</f>
        <v>0</v>
      </c>
      <c r="Q90" s="1283">
        <f t="shared" ref="Q90" si="496">SUM(Q91:Q93)</f>
        <v>0</v>
      </c>
      <c r="R90" s="1283">
        <f t="shared" ref="R90" si="497">SUM(R91:R93)</f>
        <v>0</v>
      </c>
      <c r="S90" s="1283">
        <f t="shared" ref="S90" si="498">SUM(S91:S93)</f>
        <v>0</v>
      </c>
      <c r="T90" s="1284">
        <f>SUM(T91:T93)</f>
        <v>0</v>
      </c>
      <c r="U90" s="1262">
        <f>SUM(U91:U93)</f>
        <v>33</v>
      </c>
      <c r="V90" s="1263">
        <f t="shared" ref="V90" si="499">SUM(V91:V93)</f>
        <v>32</v>
      </c>
      <c r="W90" s="1285">
        <f t="shared" ref="W90" si="500">SUM(W91:W93)</f>
        <v>27</v>
      </c>
      <c r="X90" s="1283">
        <f t="shared" ref="X90" si="501">SUM(X91:X93)</f>
        <v>26</v>
      </c>
      <c r="Y90" s="1283">
        <f t="shared" ref="Y90" si="502">SUM(Y91:Y93)</f>
        <v>0</v>
      </c>
      <c r="Z90" s="1283">
        <f t="shared" ref="Z90" si="503">SUM(Z91:Z93)</f>
        <v>0</v>
      </c>
      <c r="AA90" s="1283">
        <f t="shared" ref="AA90" si="504">SUM(AA91:AA93)</f>
        <v>0</v>
      </c>
      <c r="AB90" s="1283">
        <f t="shared" ref="AB90" si="505">SUM(AB91:AB93)</f>
        <v>0</v>
      </c>
      <c r="AC90" s="1283">
        <f t="shared" ref="AC90" si="506">SUM(AC91:AC93)</f>
        <v>0</v>
      </c>
      <c r="AD90" s="1283">
        <f t="shared" ref="AD90" si="507">SUM(AD91:AD93)</f>
        <v>0</v>
      </c>
      <c r="AE90" s="1283">
        <f t="shared" ref="AE90" si="508">SUM(AE91:AE93)</f>
        <v>6</v>
      </c>
      <c r="AF90" s="1284">
        <f>SUM(AF91:AF93)</f>
        <v>6</v>
      </c>
    </row>
    <row r="91" spans="1:32" ht="13.5" customHeight="1">
      <c r="A91" s="1730"/>
      <c r="B91" s="1261" t="s">
        <v>129</v>
      </c>
      <c r="C91" s="1368">
        <f>E91+U91</f>
        <v>58</v>
      </c>
      <c r="D91" s="1369">
        <f>F91+V91</f>
        <v>58</v>
      </c>
      <c r="E91" s="1286">
        <f>SUM(G91,I91,K91,M91,O91,Q91,S91)</f>
        <v>27</v>
      </c>
      <c r="F91" s="1263">
        <f>SUM(H91,J91,L91,N91,P91,R91,T91)</f>
        <v>27</v>
      </c>
      <c r="G91" s="1264">
        <v>24</v>
      </c>
      <c r="H91" s="1265">
        <v>24</v>
      </c>
      <c r="I91" s="1266">
        <v>2</v>
      </c>
      <c r="J91" s="1266">
        <v>2</v>
      </c>
      <c r="K91" s="1266">
        <v>1</v>
      </c>
      <c r="L91" s="1266">
        <v>1</v>
      </c>
      <c r="M91" s="1265"/>
      <c r="N91" s="1265"/>
      <c r="O91" s="1266"/>
      <c r="P91" s="1266"/>
      <c r="Q91" s="1266"/>
      <c r="R91" s="1266"/>
      <c r="S91" s="1266"/>
      <c r="T91" s="1270"/>
      <c r="U91" s="1267">
        <f>SUM(W91,Y91,AA91,AC91,AE91)</f>
        <v>31</v>
      </c>
      <c r="V91" s="1268">
        <f>SUM(X91,Z91,AB91,AD91,AF91)</f>
        <v>31</v>
      </c>
      <c r="W91" s="1269">
        <v>25</v>
      </c>
      <c r="X91" s="1266">
        <v>25</v>
      </c>
      <c r="Y91" s="1266"/>
      <c r="Z91" s="1266"/>
      <c r="AA91" s="1266"/>
      <c r="AB91" s="1266"/>
      <c r="AC91" s="1266"/>
      <c r="AD91" s="1266"/>
      <c r="AE91" s="1266">
        <v>6</v>
      </c>
      <c r="AF91" s="1270">
        <v>6</v>
      </c>
    </row>
    <row r="92" spans="1:32" ht="13.5" customHeight="1">
      <c r="A92" s="1730"/>
      <c r="B92" s="1261" t="s">
        <v>124</v>
      </c>
      <c r="C92" s="1368">
        <f t="shared" ref="C92:C93" si="509">E92+U92</f>
        <v>39</v>
      </c>
      <c r="D92" s="1369">
        <f t="shared" ref="D92:D93" si="510">F92+V92</f>
        <v>25</v>
      </c>
      <c r="E92" s="1286">
        <f t="shared" ref="E92:E93" si="511">SUM(G92,I92,K92,M92,O92,Q92,S92)</f>
        <v>37</v>
      </c>
      <c r="F92" s="1263">
        <f t="shared" ref="F92:F93" si="512">SUM(H92,J92,L92,N92,P92,R92,T92)</f>
        <v>24</v>
      </c>
      <c r="G92" s="1264">
        <v>16</v>
      </c>
      <c r="H92" s="1265">
        <v>3</v>
      </c>
      <c r="I92" s="1266">
        <v>20</v>
      </c>
      <c r="J92" s="1266">
        <v>20</v>
      </c>
      <c r="K92" s="1266">
        <v>1</v>
      </c>
      <c r="L92" s="1266">
        <v>1</v>
      </c>
      <c r="M92" s="1265"/>
      <c r="N92" s="1265"/>
      <c r="O92" s="1266"/>
      <c r="P92" s="1266"/>
      <c r="Q92" s="1266"/>
      <c r="R92" s="1266"/>
      <c r="S92" s="1266"/>
      <c r="T92" s="1270"/>
      <c r="U92" s="1267">
        <f t="shared" ref="U92:U93" si="513">SUM(W92,Y92,AA92,AC92,AE92)</f>
        <v>2</v>
      </c>
      <c r="V92" s="1268">
        <f t="shared" ref="V92:V93" si="514">SUM(X92,Z92,AB92,AD92,AF92)</f>
        <v>1</v>
      </c>
      <c r="W92" s="1269">
        <v>2</v>
      </c>
      <c r="X92" s="1266">
        <v>1</v>
      </c>
      <c r="Y92" s="1266"/>
      <c r="Z92" s="1266"/>
      <c r="AA92" s="1266"/>
      <c r="AB92" s="1266"/>
      <c r="AC92" s="1266"/>
      <c r="AD92" s="1266"/>
      <c r="AE92" s="1266"/>
      <c r="AF92" s="1270"/>
    </row>
    <row r="93" spans="1:32" ht="13.5" customHeight="1" thickBot="1">
      <c r="A93" s="1731"/>
      <c r="B93" s="1271" t="s">
        <v>128</v>
      </c>
      <c r="C93" s="1370">
        <f t="shared" si="509"/>
        <v>0</v>
      </c>
      <c r="D93" s="1371">
        <f t="shared" si="510"/>
        <v>0</v>
      </c>
      <c r="E93" s="1287">
        <f t="shared" si="511"/>
        <v>0</v>
      </c>
      <c r="F93" s="1273">
        <f t="shared" si="512"/>
        <v>0</v>
      </c>
      <c r="G93" s="1274"/>
      <c r="H93" s="1275"/>
      <c r="I93" s="1276"/>
      <c r="J93" s="1276"/>
      <c r="K93" s="1276"/>
      <c r="L93" s="1276"/>
      <c r="M93" s="1275"/>
      <c r="N93" s="1275"/>
      <c r="O93" s="1276"/>
      <c r="P93" s="1276"/>
      <c r="Q93" s="1276"/>
      <c r="R93" s="1276"/>
      <c r="S93" s="1276"/>
      <c r="T93" s="1280"/>
      <c r="U93" s="1277">
        <f t="shared" si="513"/>
        <v>0</v>
      </c>
      <c r="V93" s="1278">
        <f t="shared" si="514"/>
        <v>0</v>
      </c>
      <c r="W93" s="1279"/>
      <c r="X93" s="1276"/>
      <c r="Y93" s="1276"/>
      <c r="Z93" s="1276"/>
      <c r="AA93" s="1276"/>
      <c r="AB93" s="1276"/>
      <c r="AC93" s="1276"/>
      <c r="AD93" s="1276"/>
      <c r="AE93" s="1276"/>
      <c r="AF93" s="1280"/>
    </row>
    <row r="94" spans="1:32" s="434" customFormat="1" ht="13.5" customHeight="1">
      <c r="A94" s="1730" t="s">
        <v>51</v>
      </c>
      <c r="B94" s="1253" t="s">
        <v>123</v>
      </c>
      <c r="C94" s="1368">
        <f>SUM(C95:C97)</f>
        <v>409</v>
      </c>
      <c r="D94" s="1369">
        <f>SUM(D95:D97)</f>
        <v>229</v>
      </c>
      <c r="E94" s="1262">
        <f>SUM(E95:E97)</f>
        <v>248</v>
      </c>
      <c r="F94" s="1263">
        <f>SUM(F95:F97)</f>
        <v>145</v>
      </c>
      <c r="G94" s="1281">
        <f t="shared" ref="G94" si="515">SUM(G95:G97)</f>
        <v>144</v>
      </c>
      <c r="H94" s="1282">
        <f t="shared" ref="H94" si="516">SUM(H95:H97)</f>
        <v>104</v>
      </c>
      <c r="I94" s="1283">
        <f t="shared" ref="I94" si="517">SUM(I95:I97)</f>
        <v>66</v>
      </c>
      <c r="J94" s="1283">
        <f t="shared" ref="J94" si="518">SUM(J95:J97)</f>
        <v>28</v>
      </c>
      <c r="K94" s="1283">
        <f t="shared" ref="K94" si="519">SUM(K95:K97)</f>
        <v>37</v>
      </c>
      <c r="L94" s="1283">
        <f t="shared" ref="L94" si="520">SUM(L95:L97)</f>
        <v>12</v>
      </c>
      <c r="M94" s="1282">
        <f t="shared" ref="M94" si="521">SUM(M95:M97)</f>
        <v>1</v>
      </c>
      <c r="N94" s="1282">
        <f t="shared" ref="N94" si="522">SUM(N95:N97)</f>
        <v>1</v>
      </c>
      <c r="O94" s="1283">
        <f t="shared" ref="O94" si="523">SUM(O95:O97)</f>
        <v>0</v>
      </c>
      <c r="P94" s="1283">
        <f t="shared" ref="P94" si="524">SUM(P95:P97)</f>
        <v>0</v>
      </c>
      <c r="Q94" s="1283">
        <f t="shared" ref="Q94" si="525">SUM(Q95:Q97)</f>
        <v>0</v>
      </c>
      <c r="R94" s="1283">
        <f t="shared" ref="R94" si="526">SUM(R95:R97)</f>
        <v>0</v>
      </c>
      <c r="S94" s="1283">
        <f t="shared" ref="S94" si="527">SUM(S95:S97)</f>
        <v>0</v>
      </c>
      <c r="T94" s="1284">
        <f>SUM(T95:T97)</f>
        <v>0</v>
      </c>
      <c r="U94" s="1262">
        <f>SUM(U95:U97)</f>
        <v>161</v>
      </c>
      <c r="V94" s="1263">
        <f t="shared" ref="V94" si="528">SUM(V95:V97)</f>
        <v>84</v>
      </c>
      <c r="W94" s="1285">
        <f t="shared" ref="W94" si="529">SUM(W95:W97)</f>
        <v>64</v>
      </c>
      <c r="X94" s="1283">
        <f t="shared" ref="X94" si="530">SUM(X95:X97)</f>
        <v>20</v>
      </c>
      <c r="Y94" s="1283">
        <f t="shared" ref="Y94" si="531">SUM(Y95:Y97)</f>
        <v>0</v>
      </c>
      <c r="Z94" s="1283">
        <f t="shared" ref="Z94" si="532">SUM(Z95:Z97)</f>
        <v>0</v>
      </c>
      <c r="AA94" s="1283">
        <f t="shared" ref="AA94" si="533">SUM(AA95:AA97)</f>
        <v>0</v>
      </c>
      <c r="AB94" s="1283">
        <f t="shared" ref="AB94" si="534">SUM(AB95:AB97)</f>
        <v>0</v>
      </c>
      <c r="AC94" s="1283">
        <f t="shared" ref="AC94" si="535">SUM(AC95:AC97)</f>
        <v>0</v>
      </c>
      <c r="AD94" s="1283">
        <f t="shared" ref="AD94" si="536">SUM(AD95:AD97)</f>
        <v>0</v>
      </c>
      <c r="AE94" s="1283">
        <f t="shared" ref="AE94" si="537">SUM(AE95:AE97)</f>
        <v>97</v>
      </c>
      <c r="AF94" s="1284">
        <f>SUM(AF95:AF97)</f>
        <v>64</v>
      </c>
    </row>
    <row r="95" spans="1:32" ht="13.5" customHeight="1">
      <c r="A95" s="1730"/>
      <c r="B95" s="1261" t="s">
        <v>129</v>
      </c>
      <c r="C95" s="1368">
        <f>E95+U95</f>
        <v>80</v>
      </c>
      <c r="D95" s="1369">
        <f>F95+V95</f>
        <v>80</v>
      </c>
      <c r="E95" s="1286">
        <f>SUM(G95,I95,K95,M95,O95,Q95,S95)</f>
        <v>27</v>
      </c>
      <c r="F95" s="1263">
        <f>SUM(H95,J95,L95,N95,P95,R95,T95)</f>
        <v>27</v>
      </c>
      <c r="G95" s="1264">
        <v>22</v>
      </c>
      <c r="H95" s="1265">
        <v>22</v>
      </c>
      <c r="I95" s="1266">
        <v>4</v>
      </c>
      <c r="J95" s="1266">
        <v>4</v>
      </c>
      <c r="K95" s="1266"/>
      <c r="L95" s="1266"/>
      <c r="M95" s="1265">
        <v>1</v>
      </c>
      <c r="N95" s="1265">
        <v>1</v>
      </c>
      <c r="O95" s="1266"/>
      <c r="P95" s="1266"/>
      <c r="Q95" s="1266"/>
      <c r="R95" s="1266"/>
      <c r="S95" s="1266"/>
      <c r="T95" s="1270"/>
      <c r="U95" s="1267">
        <f>SUM(W95,Y95,AA95,AC95,AE95)</f>
        <v>53</v>
      </c>
      <c r="V95" s="1268">
        <f>SUM(X95,Z95,AB95,AD95,AF95)</f>
        <v>53</v>
      </c>
      <c r="W95" s="1269">
        <v>20</v>
      </c>
      <c r="X95" s="1266">
        <v>20</v>
      </c>
      <c r="Y95" s="1266"/>
      <c r="Z95" s="1266"/>
      <c r="AA95" s="1266"/>
      <c r="AB95" s="1266"/>
      <c r="AC95" s="1266"/>
      <c r="AD95" s="1266"/>
      <c r="AE95" s="1266">
        <v>33</v>
      </c>
      <c r="AF95" s="1270">
        <v>33</v>
      </c>
    </row>
    <row r="96" spans="1:32" ht="13.5" customHeight="1">
      <c r="A96" s="1730"/>
      <c r="B96" s="1261" t="s">
        <v>124</v>
      </c>
      <c r="C96" s="1368">
        <f t="shared" ref="C96:C97" si="538">E96+U96</f>
        <v>329</v>
      </c>
      <c r="D96" s="1369">
        <f t="shared" ref="D96:D97" si="539">F96+V96</f>
        <v>149</v>
      </c>
      <c r="E96" s="1286">
        <f t="shared" ref="E96:E97" si="540">SUM(G96,I96,K96,M96,O96,Q96,S96)</f>
        <v>221</v>
      </c>
      <c r="F96" s="1263">
        <f t="shared" ref="F96:F97" si="541">SUM(H96,J96,L96,N96,P96,R96,T96)</f>
        <v>118</v>
      </c>
      <c r="G96" s="1264">
        <v>122</v>
      </c>
      <c r="H96" s="1265">
        <v>82</v>
      </c>
      <c r="I96" s="1266">
        <v>62</v>
      </c>
      <c r="J96" s="1266">
        <v>24</v>
      </c>
      <c r="K96" s="1266">
        <v>37</v>
      </c>
      <c r="L96" s="1266">
        <v>12</v>
      </c>
      <c r="M96" s="1265"/>
      <c r="N96" s="1265"/>
      <c r="O96" s="1266"/>
      <c r="P96" s="1266"/>
      <c r="Q96" s="1266"/>
      <c r="R96" s="1266"/>
      <c r="S96" s="1266"/>
      <c r="T96" s="1270"/>
      <c r="U96" s="1267">
        <f t="shared" ref="U96:U97" si="542">SUM(W96,Y96,AA96,AC96,AE96)</f>
        <v>108</v>
      </c>
      <c r="V96" s="1268">
        <f t="shared" ref="V96:V97" si="543">SUM(X96,Z96,AB96,AD96,AF96)</f>
        <v>31</v>
      </c>
      <c r="W96" s="1269">
        <v>44</v>
      </c>
      <c r="X96" s="1266"/>
      <c r="Y96" s="1266"/>
      <c r="Z96" s="1266"/>
      <c r="AA96" s="1266"/>
      <c r="AB96" s="1266"/>
      <c r="AC96" s="1266"/>
      <c r="AD96" s="1266"/>
      <c r="AE96" s="1266">
        <v>64</v>
      </c>
      <c r="AF96" s="1270">
        <v>31</v>
      </c>
    </row>
    <row r="97" spans="1:32" ht="13.5" customHeight="1" thickBot="1">
      <c r="A97" s="1731"/>
      <c r="B97" s="1271" t="s">
        <v>128</v>
      </c>
      <c r="C97" s="1370">
        <f t="shared" si="538"/>
        <v>0</v>
      </c>
      <c r="D97" s="1371">
        <f t="shared" si="539"/>
        <v>0</v>
      </c>
      <c r="E97" s="1287">
        <f t="shared" si="540"/>
        <v>0</v>
      </c>
      <c r="F97" s="1273">
        <f t="shared" si="541"/>
        <v>0</v>
      </c>
      <c r="G97" s="1274"/>
      <c r="H97" s="1275"/>
      <c r="I97" s="1276"/>
      <c r="J97" s="1276"/>
      <c r="K97" s="1276"/>
      <c r="L97" s="1276"/>
      <c r="M97" s="1275"/>
      <c r="N97" s="1275"/>
      <c r="O97" s="1276"/>
      <c r="P97" s="1276"/>
      <c r="Q97" s="1276"/>
      <c r="R97" s="1276"/>
      <c r="S97" s="1276"/>
      <c r="T97" s="1280"/>
      <c r="U97" s="1277">
        <f t="shared" si="542"/>
        <v>0</v>
      </c>
      <c r="V97" s="1278">
        <f t="shared" si="543"/>
        <v>0</v>
      </c>
      <c r="W97" s="1279"/>
      <c r="X97" s="1276"/>
      <c r="Y97" s="1276"/>
      <c r="Z97" s="1276"/>
      <c r="AA97" s="1276"/>
      <c r="AB97" s="1276"/>
      <c r="AC97" s="1276"/>
      <c r="AD97" s="1276"/>
      <c r="AE97" s="1276"/>
      <c r="AF97" s="1280"/>
    </row>
    <row r="98" spans="1:32" s="434" customFormat="1" ht="13.5" customHeight="1">
      <c r="A98" s="1732" t="s">
        <v>175</v>
      </c>
      <c r="B98" s="1253" t="s">
        <v>123</v>
      </c>
      <c r="C98" s="1368">
        <f>SUM(C99:C101)</f>
        <v>61</v>
      </c>
      <c r="D98" s="1369">
        <f>SUM(D99:D101)</f>
        <v>61</v>
      </c>
      <c r="E98" s="1262">
        <f>SUM(E99:E101)</f>
        <v>47</v>
      </c>
      <c r="F98" s="1263">
        <f>SUM(F99:F101)</f>
        <v>47</v>
      </c>
      <c r="G98" s="1281">
        <f t="shared" ref="G98" si="544">SUM(G99:G101)</f>
        <v>20</v>
      </c>
      <c r="H98" s="1282">
        <f t="shared" ref="H98" si="545">SUM(H99:H101)</f>
        <v>20</v>
      </c>
      <c r="I98" s="1283">
        <f t="shared" ref="I98" si="546">SUM(I99:I101)</f>
        <v>24</v>
      </c>
      <c r="J98" s="1283">
        <f t="shared" ref="J98" si="547">SUM(J99:J101)</f>
        <v>24</v>
      </c>
      <c r="K98" s="1283">
        <f t="shared" ref="K98" si="548">SUM(K99:K101)</f>
        <v>1</v>
      </c>
      <c r="L98" s="1283">
        <f t="shared" ref="L98" si="549">SUM(L99:L101)</f>
        <v>1</v>
      </c>
      <c r="M98" s="1282">
        <f t="shared" ref="M98" si="550">SUM(M99:M101)</f>
        <v>2</v>
      </c>
      <c r="N98" s="1282">
        <f t="shared" ref="N98" si="551">SUM(N99:N101)</f>
        <v>2</v>
      </c>
      <c r="O98" s="1283">
        <f t="shared" ref="O98" si="552">SUM(O99:O101)</f>
        <v>0</v>
      </c>
      <c r="P98" s="1283">
        <f t="shared" ref="P98" si="553">SUM(P99:P101)</f>
        <v>0</v>
      </c>
      <c r="Q98" s="1283">
        <f t="shared" ref="Q98" si="554">SUM(Q99:Q101)</f>
        <v>0</v>
      </c>
      <c r="R98" s="1283">
        <f t="shared" ref="R98" si="555">SUM(R99:R101)</f>
        <v>0</v>
      </c>
      <c r="S98" s="1283">
        <f t="shared" ref="S98" si="556">SUM(S99:S101)</f>
        <v>0</v>
      </c>
      <c r="T98" s="1284">
        <f>SUM(T99:T101)</f>
        <v>0</v>
      </c>
      <c r="U98" s="1262">
        <f>SUM(U99:U101)</f>
        <v>14</v>
      </c>
      <c r="V98" s="1263">
        <f t="shared" ref="V98" si="557">SUM(V99:V101)</f>
        <v>14</v>
      </c>
      <c r="W98" s="1285"/>
      <c r="X98" s="1283"/>
      <c r="Y98" s="1283"/>
      <c r="Z98" s="1283"/>
      <c r="AA98" s="1283"/>
      <c r="AB98" s="1283"/>
      <c r="AC98" s="1283"/>
      <c r="AD98" s="1283"/>
      <c r="AE98" s="1283"/>
      <c r="AF98" s="1284"/>
    </row>
    <row r="99" spans="1:32" ht="13.5" customHeight="1">
      <c r="A99" s="1733"/>
      <c r="B99" s="1261" t="s">
        <v>129</v>
      </c>
      <c r="C99" s="1368">
        <f>E99+U99</f>
        <v>28</v>
      </c>
      <c r="D99" s="1369">
        <f>F99+V99</f>
        <v>28</v>
      </c>
      <c r="E99" s="1286">
        <f>SUM(G99,I99,K99,M99,O99,Q99,S99)</f>
        <v>20</v>
      </c>
      <c r="F99" s="1263">
        <f>SUM(H99,J99,L99,N99,P99,R99,T99)</f>
        <v>20</v>
      </c>
      <c r="G99" s="1264">
        <v>18</v>
      </c>
      <c r="H99" s="1265">
        <v>18</v>
      </c>
      <c r="I99" s="1266"/>
      <c r="J99" s="1266"/>
      <c r="K99" s="1266"/>
      <c r="L99" s="1266"/>
      <c r="M99" s="1265">
        <v>2</v>
      </c>
      <c r="N99" s="1265">
        <v>2</v>
      </c>
      <c r="O99" s="1266"/>
      <c r="P99" s="1266"/>
      <c r="Q99" s="1266"/>
      <c r="R99" s="1266"/>
      <c r="S99" s="1266"/>
      <c r="T99" s="1270"/>
      <c r="U99" s="1267">
        <f>SUM(W99,Y99,AA99,AC99,AE99)</f>
        <v>8</v>
      </c>
      <c r="V99" s="1268">
        <f>SUM(X99,Z99,AB99,AD99,AF99)</f>
        <v>8</v>
      </c>
      <c r="W99" s="1269">
        <v>1</v>
      </c>
      <c r="X99" s="1266">
        <v>1</v>
      </c>
      <c r="Y99" s="1266"/>
      <c r="Z99" s="1266"/>
      <c r="AA99" s="1266"/>
      <c r="AB99" s="1266"/>
      <c r="AC99" s="1266"/>
      <c r="AD99" s="1266"/>
      <c r="AE99" s="1266">
        <v>7</v>
      </c>
      <c r="AF99" s="1270">
        <v>7</v>
      </c>
    </row>
    <row r="100" spans="1:32" ht="13.5" customHeight="1">
      <c r="A100" s="1733"/>
      <c r="B100" s="1261" t="s">
        <v>124</v>
      </c>
      <c r="C100" s="1368">
        <f t="shared" ref="C100:C101" si="558">E100+U100</f>
        <v>33</v>
      </c>
      <c r="D100" s="1369">
        <f t="shared" ref="D100:D101" si="559">F100+V100</f>
        <v>33</v>
      </c>
      <c r="E100" s="1286">
        <f t="shared" ref="E100:E101" si="560">SUM(G100,I100,K100,M100,O100,Q100,S100)</f>
        <v>27</v>
      </c>
      <c r="F100" s="1263">
        <f t="shared" ref="F100:F101" si="561">SUM(H100,J100,L100,N100,P100,R100,T100)</f>
        <v>27</v>
      </c>
      <c r="G100" s="1264">
        <v>2</v>
      </c>
      <c r="H100" s="1265">
        <v>2</v>
      </c>
      <c r="I100" s="1266">
        <v>24</v>
      </c>
      <c r="J100" s="1266">
        <v>24</v>
      </c>
      <c r="K100" s="1266">
        <v>1</v>
      </c>
      <c r="L100" s="1266">
        <v>1</v>
      </c>
      <c r="M100" s="1265"/>
      <c r="N100" s="1265"/>
      <c r="O100" s="1266"/>
      <c r="P100" s="1266"/>
      <c r="Q100" s="1266"/>
      <c r="R100" s="1266"/>
      <c r="S100" s="1266"/>
      <c r="T100" s="1270"/>
      <c r="U100" s="1267">
        <f t="shared" ref="U100:U101" si="562">SUM(W100,Y100,AA100,AC100,AE100)</f>
        <v>6</v>
      </c>
      <c r="V100" s="1268">
        <f t="shared" ref="V100:V101" si="563">SUM(X100,Z100,AB100,AD100,AF100)</f>
        <v>6</v>
      </c>
      <c r="W100" s="1269"/>
      <c r="X100" s="1266"/>
      <c r="Y100" s="1266"/>
      <c r="Z100" s="1266"/>
      <c r="AA100" s="1266"/>
      <c r="AB100" s="1266"/>
      <c r="AC100" s="1266"/>
      <c r="AD100" s="1266"/>
      <c r="AE100" s="1266">
        <v>6</v>
      </c>
      <c r="AF100" s="1270">
        <v>6</v>
      </c>
    </row>
    <row r="101" spans="1:32" ht="13.5" customHeight="1" thickBot="1">
      <c r="A101" s="1734"/>
      <c r="B101" s="1271" t="s">
        <v>221</v>
      </c>
      <c r="C101" s="1370">
        <f t="shared" si="558"/>
        <v>0</v>
      </c>
      <c r="D101" s="1371">
        <f t="shared" si="559"/>
        <v>0</v>
      </c>
      <c r="E101" s="1287">
        <f t="shared" si="560"/>
        <v>0</v>
      </c>
      <c r="F101" s="1273">
        <f t="shared" si="561"/>
        <v>0</v>
      </c>
      <c r="G101" s="1274"/>
      <c r="H101" s="1275"/>
      <c r="I101" s="1276"/>
      <c r="J101" s="1276"/>
      <c r="K101" s="1276"/>
      <c r="L101" s="1276"/>
      <c r="M101" s="1275"/>
      <c r="N101" s="1275"/>
      <c r="O101" s="1276"/>
      <c r="P101" s="1276"/>
      <c r="Q101" s="1276"/>
      <c r="R101" s="1276"/>
      <c r="S101" s="1276"/>
      <c r="T101" s="1280"/>
      <c r="U101" s="1277">
        <f t="shared" si="562"/>
        <v>0</v>
      </c>
      <c r="V101" s="1278">
        <f t="shared" si="563"/>
        <v>0</v>
      </c>
      <c r="W101" s="1279"/>
      <c r="X101" s="1276"/>
      <c r="Y101" s="1276"/>
      <c r="Z101" s="1276"/>
      <c r="AA101" s="1276"/>
      <c r="AB101" s="1276"/>
      <c r="AC101" s="1276"/>
      <c r="AD101" s="1276"/>
      <c r="AE101" s="1276"/>
      <c r="AF101" s="1280"/>
    </row>
    <row r="102" spans="1:32" s="434" customFormat="1" ht="13.5" customHeight="1">
      <c r="A102" s="1729" t="s">
        <v>53</v>
      </c>
      <c r="B102" s="1253" t="s">
        <v>123</v>
      </c>
      <c r="C102" s="1368">
        <f>SUM(C103:C105)</f>
        <v>195</v>
      </c>
      <c r="D102" s="1369">
        <f>SUM(D103:D105)</f>
        <v>195</v>
      </c>
      <c r="E102" s="1262">
        <f>SUM(E103:E105)</f>
        <v>146</v>
      </c>
      <c r="F102" s="1263">
        <f>SUM(F103:F105)</f>
        <v>146</v>
      </c>
      <c r="G102" s="1281">
        <f t="shared" ref="G102" si="564">SUM(G103:G105)</f>
        <v>52</v>
      </c>
      <c r="H102" s="1282">
        <f t="shared" ref="H102" si="565">SUM(H103:H105)</f>
        <v>52</v>
      </c>
      <c r="I102" s="1283">
        <f t="shared" ref="I102" si="566">SUM(I103:I105)</f>
        <v>17</v>
      </c>
      <c r="J102" s="1283">
        <f t="shared" ref="J102" si="567">SUM(J103:J105)</f>
        <v>17</v>
      </c>
      <c r="K102" s="1283">
        <f t="shared" ref="K102" si="568">SUM(K103:K105)</f>
        <v>2</v>
      </c>
      <c r="L102" s="1283">
        <f t="shared" ref="L102" si="569">SUM(L103:L105)</f>
        <v>2</v>
      </c>
      <c r="M102" s="1282">
        <f t="shared" ref="M102" si="570">SUM(M103:M105)</f>
        <v>10</v>
      </c>
      <c r="N102" s="1282">
        <f t="shared" ref="N102" si="571">SUM(N103:N105)</f>
        <v>10</v>
      </c>
      <c r="O102" s="1283">
        <f t="shared" ref="O102" si="572">SUM(O103:O105)</f>
        <v>20</v>
      </c>
      <c r="P102" s="1283">
        <f t="shared" ref="P102" si="573">SUM(P103:P105)</f>
        <v>20</v>
      </c>
      <c r="Q102" s="1283">
        <f t="shared" ref="Q102" si="574">SUM(Q103:Q105)</f>
        <v>45</v>
      </c>
      <c r="R102" s="1283">
        <f t="shared" ref="R102" si="575">SUM(R103:R105)</f>
        <v>45</v>
      </c>
      <c r="S102" s="1283">
        <f t="shared" ref="S102" si="576">SUM(S103:S105)</f>
        <v>0</v>
      </c>
      <c r="T102" s="1284">
        <f>SUM(T103:T105)</f>
        <v>0</v>
      </c>
      <c r="U102" s="1262">
        <f>SUM(U103:U105)</f>
        <v>49</v>
      </c>
      <c r="V102" s="1263">
        <f t="shared" ref="V102" si="577">SUM(V103:V105)</f>
        <v>49</v>
      </c>
      <c r="W102" s="1285">
        <f t="shared" ref="W102" si="578">SUM(W103:W105)</f>
        <v>11</v>
      </c>
      <c r="X102" s="1283">
        <f t="shared" ref="X102" si="579">SUM(X103:X105)</f>
        <v>11</v>
      </c>
      <c r="Y102" s="1283">
        <f t="shared" ref="Y102" si="580">SUM(Y103:Y105)</f>
        <v>0</v>
      </c>
      <c r="Z102" s="1283">
        <f t="shared" ref="Z102" si="581">SUM(Z103:Z105)</f>
        <v>0</v>
      </c>
      <c r="AA102" s="1283">
        <f t="shared" ref="AA102" si="582">SUM(AA103:AA105)</f>
        <v>0</v>
      </c>
      <c r="AB102" s="1283">
        <f t="shared" ref="AB102" si="583">SUM(AB103:AB105)</f>
        <v>0</v>
      </c>
      <c r="AC102" s="1283">
        <f t="shared" ref="AC102" si="584">SUM(AC103:AC105)</f>
        <v>0</v>
      </c>
      <c r="AD102" s="1283">
        <f t="shared" ref="AD102" si="585">SUM(AD103:AD105)</f>
        <v>0</v>
      </c>
      <c r="AE102" s="1283">
        <f t="shared" ref="AE102" si="586">SUM(AE103:AE105)</f>
        <v>38</v>
      </c>
      <c r="AF102" s="1284">
        <f>SUM(AF103:AF105)</f>
        <v>38</v>
      </c>
    </row>
    <row r="103" spans="1:32" ht="13.5" customHeight="1">
      <c r="A103" s="1730"/>
      <c r="B103" s="1261" t="s">
        <v>129</v>
      </c>
      <c r="C103" s="1368">
        <f>E103+U103</f>
        <v>113</v>
      </c>
      <c r="D103" s="1369">
        <f>F103+V103</f>
        <v>113</v>
      </c>
      <c r="E103" s="1286">
        <f>SUM(G103,I103,K103,M103,O103,Q103,S103)</f>
        <v>71</v>
      </c>
      <c r="F103" s="1263">
        <f>SUM(H103,J103,L103,N103,P103,R103,T103)</f>
        <v>71</v>
      </c>
      <c r="G103" s="1264">
        <v>46</v>
      </c>
      <c r="H103" s="1265">
        <v>46</v>
      </c>
      <c r="I103" s="1266">
        <v>17</v>
      </c>
      <c r="J103" s="1266">
        <v>17</v>
      </c>
      <c r="K103" s="1266"/>
      <c r="L103" s="1266"/>
      <c r="M103" s="1265">
        <v>6</v>
      </c>
      <c r="N103" s="1265">
        <v>6</v>
      </c>
      <c r="O103" s="1266"/>
      <c r="P103" s="1266"/>
      <c r="Q103" s="1266">
        <v>2</v>
      </c>
      <c r="R103" s="1266">
        <v>2</v>
      </c>
      <c r="S103" s="1266"/>
      <c r="T103" s="1270"/>
      <c r="U103" s="1267">
        <f>SUM(W103,Y103,AA103,AC103,AE103)</f>
        <v>42</v>
      </c>
      <c r="V103" s="1268">
        <f>SUM(X103,Z103,AB103,AD103,AF103)</f>
        <v>42</v>
      </c>
      <c r="W103" s="1269">
        <v>11</v>
      </c>
      <c r="X103" s="1266">
        <v>11</v>
      </c>
      <c r="Y103" s="1266"/>
      <c r="Z103" s="1266"/>
      <c r="AA103" s="1266"/>
      <c r="AB103" s="1266"/>
      <c r="AC103" s="1266"/>
      <c r="AD103" s="1266"/>
      <c r="AE103" s="1266">
        <v>31</v>
      </c>
      <c r="AF103" s="1270">
        <v>31</v>
      </c>
    </row>
    <row r="104" spans="1:32" ht="13.5" customHeight="1">
      <c r="A104" s="1730"/>
      <c r="B104" s="1261" t="s">
        <v>124</v>
      </c>
      <c r="C104" s="1368">
        <f t="shared" ref="C104:C105" si="587">E104+U104</f>
        <v>82</v>
      </c>
      <c r="D104" s="1369">
        <f t="shared" ref="D104:D105" si="588">F104+V104</f>
        <v>82</v>
      </c>
      <c r="E104" s="1286">
        <f t="shared" ref="E104:E105" si="589">SUM(G104,I104,K104,M104,O104,Q104,S104)</f>
        <v>75</v>
      </c>
      <c r="F104" s="1263">
        <f t="shared" ref="F104:F105" si="590">SUM(H104,J104,L104,N104,P104,R104,T104)</f>
        <v>75</v>
      </c>
      <c r="G104" s="1264">
        <v>6</v>
      </c>
      <c r="H104" s="1265">
        <v>6</v>
      </c>
      <c r="I104" s="1266"/>
      <c r="J104" s="1266"/>
      <c r="K104" s="1266">
        <v>2</v>
      </c>
      <c r="L104" s="1266">
        <v>2</v>
      </c>
      <c r="M104" s="1265">
        <v>4</v>
      </c>
      <c r="N104" s="1265">
        <v>4</v>
      </c>
      <c r="O104" s="1266">
        <v>20</v>
      </c>
      <c r="P104" s="1266">
        <v>20</v>
      </c>
      <c r="Q104" s="1266">
        <v>43</v>
      </c>
      <c r="R104" s="1266">
        <v>43</v>
      </c>
      <c r="S104" s="1266"/>
      <c r="T104" s="1270"/>
      <c r="U104" s="1267">
        <f t="shared" ref="U104:U105" si="591">SUM(W104,Y104,AA104,AC104,AE104)</f>
        <v>7</v>
      </c>
      <c r="V104" s="1268">
        <f t="shared" ref="V104:V105" si="592">SUM(X104,Z104,AB104,AD104,AF104)</f>
        <v>7</v>
      </c>
      <c r="W104" s="1269"/>
      <c r="X104" s="1266"/>
      <c r="Y104" s="1266"/>
      <c r="Z104" s="1266"/>
      <c r="AA104" s="1266"/>
      <c r="AB104" s="1266"/>
      <c r="AC104" s="1266"/>
      <c r="AD104" s="1266"/>
      <c r="AE104" s="1266">
        <v>7</v>
      </c>
      <c r="AF104" s="1270">
        <v>7</v>
      </c>
    </row>
    <row r="105" spans="1:32" ht="13.5" customHeight="1" thickBot="1">
      <c r="A105" s="1731"/>
      <c r="B105" s="1271" t="s">
        <v>221</v>
      </c>
      <c r="C105" s="1370">
        <f t="shared" si="587"/>
        <v>0</v>
      </c>
      <c r="D105" s="1371">
        <f t="shared" si="588"/>
        <v>0</v>
      </c>
      <c r="E105" s="1287">
        <f t="shared" si="589"/>
        <v>0</v>
      </c>
      <c r="F105" s="1273">
        <f t="shared" si="590"/>
        <v>0</v>
      </c>
      <c r="G105" s="1274"/>
      <c r="H105" s="1275"/>
      <c r="I105" s="1276"/>
      <c r="J105" s="1276"/>
      <c r="K105" s="1276"/>
      <c r="L105" s="1276"/>
      <c r="M105" s="1275"/>
      <c r="N105" s="1275"/>
      <c r="O105" s="1276"/>
      <c r="P105" s="1276"/>
      <c r="Q105" s="1276"/>
      <c r="R105" s="1276"/>
      <c r="S105" s="1276"/>
      <c r="T105" s="1280"/>
      <c r="U105" s="1277">
        <f t="shared" si="591"/>
        <v>0</v>
      </c>
      <c r="V105" s="1278">
        <f t="shared" si="592"/>
        <v>0</v>
      </c>
      <c r="W105" s="1279"/>
      <c r="X105" s="1276"/>
      <c r="Y105" s="1276"/>
      <c r="Z105" s="1276"/>
      <c r="AA105" s="1276"/>
      <c r="AB105" s="1276"/>
      <c r="AC105" s="1276"/>
      <c r="AD105" s="1276"/>
      <c r="AE105" s="1276"/>
      <c r="AF105" s="1280"/>
    </row>
    <row r="106" spans="1:32" s="434" customFormat="1" ht="13.5" customHeight="1">
      <c r="A106" s="1735" t="s">
        <v>241</v>
      </c>
      <c r="B106" s="1253" t="s">
        <v>123</v>
      </c>
      <c r="C106" s="1368">
        <f>SUM(C107:C109)</f>
        <v>270</v>
      </c>
      <c r="D106" s="1369">
        <f>SUM(D107:D109)</f>
        <v>0</v>
      </c>
      <c r="E106" s="1262">
        <f>SUM(E107:E109)</f>
        <v>270</v>
      </c>
      <c r="F106" s="1263">
        <f>SUM(F107:F109)</f>
        <v>0</v>
      </c>
      <c r="G106" s="1281">
        <f t="shared" ref="G106" si="593">SUM(G107:G109)</f>
        <v>270</v>
      </c>
      <c r="H106" s="1282">
        <f t="shared" ref="H106" si="594">SUM(H107:H109)</f>
        <v>0</v>
      </c>
      <c r="I106" s="1283">
        <f t="shared" ref="I106" si="595">SUM(I107:I109)</f>
        <v>0</v>
      </c>
      <c r="J106" s="1283">
        <f t="shared" ref="J106" si="596">SUM(J107:J109)</f>
        <v>0</v>
      </c>
      <c r="K106" s="1283">
        <f t="shared" ref="K106" si="597">SUM(K107:K109)</f>
        <v>0</v>
      </c>
      <c r="L106" s="1283">
        <f t="shared" ref="L106" si="598">SUM(L107:L109)</f>
        <v>0</v>
      </c>
      <c r="M106" s="1282">
        <f t="shared" ref="M106" si="599">SUM(M107:M109)</f>
        <v>0</v>
      </c>
      <c r="N106" s="1282">
        <f t="shared" ref="N106" si="600">SUM(N107:N109)</f>
        <v>0</v>
      </c>
      <c r="O106" s="1283">
        <f t="shared" ref="O106" si="601">SUM(O107:O109)</f>
        <v>0</v>
      </c>
      <c r="P106" s="1283">
        <f t="shared" ref="P106" si="602">SUM(P107:P109)</f>
        <v>0</v>
      </c>
      <c r="Q106" s="1283">
        <f t="shared" ref="Q106" si="603">SUM(Q107:Q109)</f>
        <v>0</v>
      </c>
      <c r="R106" s="1283">
        <f t="shared" ref="R106" si="604">SUM(R107:R109)</f>
        <v>0</v>
      </c>
      <c r="S106" s="1283">
        <f t="shared" ref="S106" si="605">SUM(S107:S109)</f>
        <v>0</v>
      </c>
      <c r="T106" s="1284">
        <f>SUM(T107:T109)</f>
        <v>0</v>
      </c>
      <c r="U106" s="1262">
        <f>SUM(U107:U109)</f>
        <v>0</v>
      </c>
      <c r="V106" s="1263">
        <f t="shared" ref="V106" si="606">SUM(V107:V109)</f>
        <v>0</v>
      </c>
      <c r="W106" s="1285">
        <f t="shared" ref="W106" si="607">SUM(W107:W109)</f>
        <v>0</v>
      </c>
      <c r="X106" s="1283">
        <f t="shared" ref="X106" si="608">SUM(X107:X109)</f>
        <v>0</v>
      </c>
      <c r="Y106" s="1283">
        <f t="shared" ref="Y106" si="609">SUM(Y107:Y109)</f>
        <v>0</v>
      </c>
      <c r="Z106" s="1283">
        <f t="shared" ref="Z106" si="610">SUM(Z107:Z109)</f>
        <v>0</v>
      </c>
      <c r="AA106" s="1283">
        <f t="shared" ref="AA106" si="611">SUM(AA107:AA109)</f>
        <v>0</v>
      </c>
      <c r="AB106" s="1283">
        <f t="shared" ref="AB106" si="612">SUM(AB107:AB109)</f>
        <v>0</v>
      </c>
      <c r="AC106" s="1283">
        <f t="shared" ref="AC106" si="613">SUM(AC107:AC109)</f>
        <v>0</v>
      </c>
      <c r="AD106" s="1283">
        <f t="shared" ref="AD106" si="614">SUM(AD107:AD109)</f>
        <v>0</v>
      </c>
      <c r="AE106" s="1283">
        <f t="shared" ref="AE106" si="615">SUM(AE107:AE109)</f>
        <v>0</v>
      </c>
      <c r="AF106" s="1284">
        <f>SUM(AF107:AF109)</f>
        <v>0</v>
      </c>
    </row>
    <row r="107" spans="1:32" ht="13.5" customHeight="1">
      <c r="A107" s="1736"/>
      <c r="B107" s="1261" t="s">
        <v>129</v>
      </c>
      <c r="C107" s="1368">
        <f>E107+U107</f>
        <v>0</v>
      </c>
      <c r="D107" s="1369">
        <f>F107+V107</f>
        <v>0</v>
      </c>
      <c r="E107" s="1286">
        <f>SUM(G107,I107,K107,M107,O107,Q107,S107)</f>
        <v>0</v>
      </c>
      <c r="F107" s="1263">
        <f>SUM(H107,J107,L107,N107,P107,R107,T107)</f>
        <v>0</v>
      </c>
      <c r="G107" s="1264"/>
      <c r="H107" s="1265"/>
      <c r="I107" s="1266"/>
      <c r="J107" s="1266"/>
      <c r="K107" s="1266"/>
      <c r="L107" s="1266"/>
      <c r="M107" s="1265"/>
      <c r="N107" s="1265"/>
      <c r="O107" s="1266"/>
      <c r="P107" s="1266"/>
      <c r="Q107" s="1266"/>
      <c r="R107" s="1266"/>
      <c r="S107" s="1266"/>
      <c r="T107" s="1270"/>
      <c r="U107" s="1267">
        <f>SUM(W107,Y107,AA107,AC107,AE107)</f>
        <v>0</v>
      </c>
      <c r="V107" s="1268">
        <f>SUM(X107,Z107,AB107,AD107,AF107)</f>
        <v>0</v>
      </c>
      <c r="W107" s="1269"/>
      <c r="X107" s="1266"/>
      <c r="Y107" s="1266"/>
      <c r="Z107" s="1266"/>
      <c r="AA107" s="1266"/>
      <c r="AB107" s="1266"/>
      <c r="AC107" s="1266"/>
      <c r="AD107" s="1266"/>
      <c r="AE107" s="1266"/>
      <c r="AF107" s="1270"/>
    </row>
    <row r="108" spans="1:32" ht="13.5" customHeight="1">
      <c r="A108" s="1736"/>
      <c r="B108" s="1261" t="s">
        <v>124</v>
      </c>
      <c r="C108" s="1368">
        <f t="shared" ref="C108:C109" si="616">E108+U108</f>
        <v>0</v>
      </c>
      <c r="D108" s="1369">
        <f t="shared" ref="D108:D109" si="617">F108+V108</f>
        <v>0</v>
      </c>
      <c r="E108" s="1286">
        <f t="shared" ref="E108:E109" si="618">SUM(G108,I108,K108,M108,O108,Q108,S108)</f>
        <v>0</v>
      </c>
      <c r="F108" s="1263">
        <f t="shared" ref="F108:F109" si="619">SUM(H108,J108,L108,N108,P108,R108,T108)</f>
        <v>0</v>
      </c>
      <c r="G108" s="1264"/>
      <c r="H108" s="1265"/>
      <c r="I108" s="1266"/>
      <c r="J108" s="1266"/>
      <c r="K108" s="1266"/>
      <c r="L108" s="1266"/>
      <c r="M108" s="1265"/>
      <c r="N108" s="1265"/>
      <c r="O108" s="1266"/>
      <c r="P108" s="1266"/>
      <c r="Q108" s="1266"/>
      <c r="R108" s="1266"/>
      <c r="S108" s="1266"/>
      <c r="T108" s="1270"/>
      <c r="U108" s="1267">
        <f t="shared" ref="U108:U109" si="620">SUM(W108,Y108,AA108,AC108,AE108)</f>
        <v>0</v>
      </c>
      <c r="V108" s="1268">
        <f t="shared" ref="V108:V109" si="621">SUM(X108,Z108,AB108,AD108,AF108)</f>
        <v>0</v>
      </c>
      <c r="W108" s="1269"/>
      <c r="X108" s="1266"/>
      <c r="Y108" s="1266"/>
      <c r="Z108" s="1266"/>
      <c r="AA108" s="1266"/>
      <c r="AB108" s="1266"/>
      <c r="AC108" s="1266"/>
      <c r="AD108" s="1266"/>
      <c r="AE108" s="1266"/>
      <c r="AF108" s="1270"/>
    </row>
    <row r="109" spans="1:32" ht="13.5" customHeight="1" thickBot="1">
      <c r="A109" s="1737"/>
      <c r="B109" s="1271" t="s">
        <v>221</v>
      </c>
      <c r="C109" s="1370">
        <f t="shared" si="616"/>
        <v>270</v>
      </c>
      <c r="D109" s="1371">
        <f t="shared" si="617"/>
        <v>0</v>
      </c>
      <c r="E109" s="1287">
        <f t="shared" si="618"/>
        <v>270</v>
      </c>
      <c r="F109" s="1273">
        <f t="shared" si="619"/>
        <v>0</v>
      </c>
      <c r="G109" s="1274">
        <v>270</v>
      </c>
      <c r="H109" s="1275"/>
      <c r="I109" s="1276"/>
      <c r="J109" s="1276"/>
      <c r="K109" s="1276"/>
      <c r="L109" s="1276"/>
      <c r="M109" s="1275"/>
      <c r="N109" s="1275"/>
      <c r="O109" s="1276"/>
      <c r="P109" s="1276"/>
      <c r="Q109" s="1276"/>
      <c r="R109" s="1276"/>
      <c r="S109" s="1276"/>
      <c r="T109" s="1280"/>
      <c r="U109" s="1277">
        <f t="shared" si="620"/>
        <v>0</v>
      </c>
      <c r="V109" s="1278">
        <f t="shared" si="621"/>
        <v>0</v>
      </c>
      <c r="W109" s="1279"/>
      <c r="X109" s="1276"/>
      <c r="Y109" s="1276"/>
      <c r="Z109" s="1276"/>
      <c r="AA109" s="1276"/>
      <c r="AB109" s="1276"/>
      <c r="AC109" s="1276"/>
      <c r="AD109" s="1276"/>
      <c r="AE109" s="1276"/>
      <c r="AF109" s="1280"/>
    </row>
    <row r="110" spans="1:32" s="434" customFormat="1" ht="13.5" customHeight="1">
      <c r="A110" s="1729" t="s">
        <v>139</v>
      </c>
      <c r="B110" s="1253" t="s">
        <v>123</v>
      </c>
      <c r="C110" s="1368">
        <f>SUM(C111:C113)</f>
        <v>0</v>
      </c>
      <c r="D110" s="1369">
        <f>SUM(D111:D113)</f>
        <v>0</v>
      </c>
      <c r="E110" s="1262">
        <f>SUM(E111:E113)</f>
        <v>0</v>
      </c>
      <c r="F110" s="1263">
        <f>SUM(F111:F113)</f>
        <v>0</v>
      </c>
      <c r="G110" s="1281">
        <f t="shared" ref="G110" si="622">SUM(G111:G113)</f>
        <v>0</v>
      </c>
      <c r="H110" s="1282">
        <f t="shared" ref="H110" si="623">SUM(H111:H113)</f>
        <v>0</v>
      </c>
      <c r="I110" s="1283">
        <f t="shared" ref="I110" si="624">SUM(I111:I113)</f>
        <v>0</v>
      </c>
      <c r="J110" s="1283">
        <f t="shared" ref="J110" si="625">SUM(J111:J113)</f>
        <v>0</v>
      </c>
      <c r="K110" s="1283">
        <f t="shared" ref="K110" si="626">SUM(K111:K113)</f>
        <v>0</v>
      </c>
      <c r="L110" s="1283">
        <f t="shared" ref="L110" si="627">SUM(L111:L113)</f>
        <v>0</v>
      </c>
      <c r="M110" s="1282">
        <f t="shared" ref="M110" si="628">SUM(M111:M113)</f>
        <v>0</v>
      </c>
      <c r="N110" s="1282">
        <f t="shared" ref="N110" si="629">SUM(N111:N113)</f>
        <v>0</v>
      </c>
      <c r="O110" s="1283">
        <f t="shared" ref="O110" si="630">SUM(O111:O113)</f>
        <v>0</v>
      </c>
      <c r="P110" s="1283">
        <f t="shared" ref="P110" si="631">SUM(P111:P113)</f>
        <v>0</v>
      </c>
      <c r="Q110" s="1283">
        <f t="shared" ref="Q110" si="632">SUM(Q111:Q113)</f>
        <v>0</v>
      </c>
      <c r="R110" s="1283">
        <f t="shared" ref="R110" si="633">SUM(R111:R113)</f>
        <v>0</v>
      </c>
      <c r="S110" s="1283">
        <f t="shared" ref="S110" si="634">SUM(S111:S113)</f>
        <v>0</v>
      </c>
      <c r="T110" s="1284">
        <f>SUM(T111:T113)</f>
        <v>0</v>
      </c>
      <c r="U110" s="1262">
        <f>SUM(U111:U113)</f>
        <v>0</v>
      </c>
      <c r="V110" s="1263">
        <f t="shared" ref="V110" si="635">SUM(V111:V113)</f>
        <v>0</v>
      </c>
      <c r="W110" s="1285">
        <f t="shared" ref="W110" si="636">SUM(W111:W113)</f>
        <v>0</v>
      </c>
      <c r="X110" s="1283">
        <f t="shared" ref="X110" si="637">SUM(X111:X113)</f>
        <v>0</v>
      </c>
      <c r="Y110" s="1283">
        <f t="shared" ref="Y110" si="638">SUM(Y111:Y113)</f>
        <v>0</v>
      </c>
      <c r="Z110" s="1283">
        <f t="shared" ref="Z110" si="639">SUM(Z111:Z113)</f>
        <v>0</v>
      </c>
      <c r="AA110" s="1283">
        <f t="shared" ref="AA110" si="640">SUM(AA111:AA113)</f>
        <v>0</v>
      </c>
      <c r="AB110" s="1283">
        <f t="shared" ref="AB110" si="641">SUM(AB111:AB113)</f>
        <v>0</v>
      </c>
      <c r="AC110" s="1283">
        <f t="shared" ref="AC110" si="642">SUM(AC111:AC113)</f>
        <v>0</v>
      </c>
      <c r="AD110" s="1283">
        <f t="shared" ref="AD110" si="643">SUM(AD111:AD113)</f>
        <v>0</v>
      </c>
      <c r="AE110" s="1283">
        <f t="shared" ref="AE110" si="644">SUM(AE111:AE113)</f>
        <v>0</v>
      </c>
      <c r="AF110" s="1284">
        <f>SUM(AF111:AF113)</f>
        <v>0</v>
      </c>
    </row>
    <row r="111" spans="1:32" ht="13.5" customHeight="1">
      <c r="A111" s="1730"/>
      <c r="B111" s="1261" t="s">
        <v>129</v>
      </c>
      <c r="C111" s="1368">
        <f>E111+U111</f>
        <v>0</v>
      </c>
      <c r="D111" s="1369">
        <f>F111+V111</f>
        <v>0</v>
      </c>
      <c r="E111" s="1286">
        <f>SUM(G111,I111,K111,M111,O111,Q111,S111)</f>
        <v>0</v>
      </c>
      <c r="F111" s="1263">
        <f>SUM(H111,J111,L111,N111,P111,R111,T111)</f>
        <v>0</v>
      </c>
      <c r="G111" s="1264"/>
      <c r="H111" s="1265"/>
      <c r="I111" s="1266"/>
      <c r="J111" s="1266"/>
      <c r="K111" s="1266"/>
      <c r="L111" s="1266"/>
      <c r="M111" s="1265"/>
      <c r="N111" s="1265"/>
      <c r="O111" s="1266"/>
      <c r="P111" s="1266"/>
      <c r="Q111" s="1266"/>
      <c r="R111" s="1266"/>
      <c r="S111" s="1266"/>
      <c r="T111" s="1270"/>
      <c r="U111" s="1267">
        <f>SUM(W111,Y111,AA111,AC111,AE111)</f>
        <v>0</v>
      </c>
      <c r="V111" s="1268">
        <f>SUM(X111,Z111,AB111,AD111,AF111)</f>
        <v>0</v>
      </c>
      <c r="W111" s="1269"/>
      <c r="X111" s="1266"/>
      <c r="Y111" s="1266"/>
      <c r="Z111" s="1266"/>
      <c r="AA111" s="1266"/>
      <c r="AB111" s="1266"/>
      <c r="AC111" s="1266"/>
      <c r="AD111" s="1266"/>
      <c r="AE111" s="1266"/>
      <c r="AF111" s="1270"/>
    </row>
    <row r="112" spans="1:32" ht="13.5" customHeight="1">
      <c r="A112" s="1730"/>
      <c r="B112" s="1261" t="s">
        <v>124</v>
      </c>
      <c r="C112" s="1368">
        <f t="shared" ref="C112:C113" si="645">E112+U112</f>
        <v>0</v>
      </c>
      <c r="D112" s="1369">
        <f t="shared" ref="D112:D113" si="646">F112+V112</f>
        <v>0</v>
      </c>
      <c r="E112" s="1286">
        <f t="shared" ref="E112:E113" si="647">SUM(G112,I112,K112,M112,O112,Q112,S112)</f>
        <v>0</v>
      </c>
      <c r="F112" s="1263">
        <f t="shared" ref="F112:F113" si="648">SUM(H112,J112,L112,N112,P112,R112,T112)</f>
        <v>0</v>
      </c>
      <c r="G112" s="1264"/>
      <c r="H112" s="1265"/>
      <c r="I112" s="1266"/>
      <c r="J112" s="1266"/>
      <c r="K112" s="1266"/>
      <c r="L112" s="1266"/>
      <c r="M112" s="1265"/>
      <c r="N112" s="1265"/>
      <c r="O112" s="1266"/>
      <c r="P112" s="1266"/>
      <c r="Q112" s="1266"/>
      <c r="R112" s="1266"/>
      <c r="S112" s="1266"/>
      <c r="T112" s="1270"/>
      <c r="U112" s="1267">
        <f t="shared" ref="U112:U113" si="649">SUM(W112,Y112,AA112,AC112,AE112)</f>
        <v>0</v>
      </c>
      <c r="V112" s="1268">
        <f t="shared" ref="V112:V113" si="650">SUM(X112,Z112,AB112,AD112,AF112)</f>
        <v>0</v>
      </c>
      <c r="W112" s="1269"/>
      <c r="X112" s="1266"/>
      <c r="Y112" s="1266"/>
      <c r="Z112" s="1266"/>
      <c r="AA112" s="1266"/>
      <c r="AB112" s="1266"/>
      <c r="AC112" s="1266"/>
      <c r="AD112" s="1266"/>
      <c r="AE112" s="1266"/>
      <c r="AF112" s="1270"/>
    </row>
    <row r="113" spans="1:32" ht="13.5" customHeight="1" thickBot="1">
      <c r="A113" s="1731"/>
      <c r="B113" s="1271" t="s">
        <v>128</v>
      </c>
      <c r="C113" s="1370">
        <f t="shared" si="645"/>
        <v>0</v>
      </c>
      <c r="D113" s="1371">
        <f t="shared" si="646"/>
        <v>0</v>
      </c>
      <c r="E113" s="1287">
        <f t="shared" si="647"/>
        <v>0</v>
      </c>
      <c r="F113" s="1273">
        <f t="shared" si="648"/>
        <v>0</v>
      </c>
      <c r="G113" s="1274"/>
      <c r="H113" s="1275"/>
      <c r="I113" s="1276"/>
      <c r="J113" s="1276"/>
      <c r="K113" s="1276"/>
      <c r="L113" s="1276"/>
      <c r="M113" s="1275"/>
      <c r="N113" s="1275"/>
      <c r="O113" s="1276"/>
      <c r="P113" s="1276"/>
      <c r="Q113" s="1276"/>
      <c r="R113" s="1276"/>
      <c r="S113" s="1276"/>
      <c r="T113" s="1280"/>
      <c r="U113" s="1277">
        <f t="shared" si="649"/>
        <v>0</v>
      </c>
      <c r="V113" s="1278">
        <f t="shared" si="650"/>
        <v>0</v>
      </c>
      <c r="W113" s="1279"/>
      <c r="X113" s="1276"/>
      <c r="Y113" s="1276"/>
      <c r="Z113" s="1276"/>
      <c r="AA113" s="1276"/>
      <c r="AB113" s="1276"/>
      <c r="AC113" s="1276"/>
      <c r="AD113" s="1276"/>
      <c r="AE113" s="1276"/>
      <c r="AF113" s="1280"/>
    </row>
    <row r="114" spans="1:32" s="434" customFormat="1" ht="13.5" customHeight="1">
      <c r="A114" s="1729" t="s">
        <v>161</v>
      </c>
      <c r="B114" s="1253" t="s">
        <v>123</v>
      </c>
      <c r="C114" s="1372">
        <f>SUM(C115:C117)</f>
        <v>4.2</v>
      </c>
      <c r="D114" s="1373">
        <f>SUM(D115:D117)</f>
        <v>4.2</v>
      </c>
      <c r="E114" s="1262">
        <f>SUM(E115:E117)</f>
        <v>1.97</v>
      </c>
      <c r="F114" s="1263">
        <f>SUM(F115:F117)</f>
        <v>1.97</v>
      </c>
      <c r="G114" s="1281">
        <f t="shared" ref="G114" si="651">SUM(G115:G117)</f>
        <v>0.16</v>
      </c>
      <c r="H114" s="1282">
        <f t="shared" ref="H114" si="652">SUM(H115:H117)</f>
        <v>0.16</v>
      </c>
      <c r="I114" s="1283">
        <f t="shared" ref="I114" si="653">SUM(I115:I117)</f>
        <v>0</v>
      </c>
      <c r="J114" s="1283">
        <f t="shared" ref="J114" si="654">SUM(J115:J117)</f>
        <v>0</v>
      </c>
      <c r="K114" s="1283">
        <f t="shared" ref="K114" si="655">SUM(K115:K117)</f>
        <v>1.81</v>
      </c>
      <c r="L114" s="1283">
        <f t="shared" ref="L114" si="656">SUM(L115:L117)</f>
        <v>1.81</v>
      </c>
      <c r="M114" s="1282">
        <f t="shared" ref="M114" si="657">SUM(M115:M117)</f>
        <v>0</v>
      </c>
      <c r="N114" s="1282">
        <f t="shared" ref="N114" si="658">SUM(N115:N117)</f>
        <v>0</v>
      </c>
      <c r="O114" s="1283">
        <f t="shared" ref="O114" si="659">SUM(O115:O117)</f>
        <v>0</v>
      </c>
      <c r="P114" s="1283">
        <f t="shared" ref="P114" si="660">SUM(P115:P117)</f>
        <v>0</v>
      </c>
      <c r="Q114" s="1283">
        <f t="shared" ref="Q114" si="661">SUM(Q115:Q117)</f>
        <v>0</v>
      </c>
      <c r="R114" s="1283">
        <f t="shared" ref="R114" si="662">SUM(R115:R117)</f>
        <v>0</v>
      </c>
      <c r="S114" s="1283">
        <f t="shared" ref="S114" si="663">SUM(S115:S117)</f>
        <v>0</v>
      </c>
      <c r="T114" s="1284">
        <f>SUM(T115:T117)</f>
        <v>0</v>
      </c>
      <c r="U114" s="1262">
        <f>SUM(U115:U117)</f>
        <v>2.23</v>
      </c>
      <c r="V114" s="1263">
        <f t="shared" ref="V114" si="664">SUM(V115:V117)</f>
        <v>2.23</v>
      </c>
      <c r="W114" s="1285">
        <f t="shared" ref="W114" si="665">SUM(W115:W117)</f>
        <v>0</v>
      </c>
      <c r="X114" s="1283">
        <f t="shared" ref="X114" si="666">SUM(X115:X117)</f>
        <v>0</v>
      </c>
      <c r="Y114" s="1283">
        <f t="shared" ref="Y114" si="667">SUM(Y115:Y117)</f>
        <v>0</v>
      </c>
      <c r="Z114" s="1283">
        <f t="shared" ref="Z114" si="668">SUM(Z115:Z117)</f>
        <v>0</v>
      </c>
      <c r="AA114" s="1283">
        <f t="shared" ref="AA114" si="669">SUM(AA115:AA117)</f>
        <v>0</v>
      </c>
      <c r="AB114" s="1283">
        <f t="shared" ref="AB114" si="670">SUM(AB115:AB117)</f>
        <v>0</v>
      </c>
      <c r="AC114" s="1283">
        <f t="shared" ref="AC114" si="671">SUM(AC115:AC117)</f>
        <v>0</v>
      </c>
      <c r="AD114" s="1283">
        <f t="shared" ref="AD114" si="672">SUM(AD115:AD117)</f>
        <v>0</v>
      </c>
      <c r="AE114" s="1283">
        <f t="shared" ref="AE114" si="673">SUM(AE115:AE117)</f>
        <v>2.23</v>
      </c>
      <c r="AF114" s="1284">
        <f>SUM(AF115:AF117)</f>
        <v>2.23</v>
      </c>
    </row>
    <row r="115" spans="1:32" ht="13.5" customHeight="1">
      <c r="A115" s="1730"/>
      <c r="B115" s="1261" t="s">
        <v>129</v>
      </c>
      <c r="C115" s="1372">
        <f>E115+U115</f>
        <v>4.2</v>
      </c>
      <c r="D115" s="1373">
        <f>F115+V115</f>
        <v>4.2</v>
      </c>
      <c r="E115" s="1286">
        <f>SUM(G115,I115,K115,M115,O115,Q115,S115)</f>
        <v>1.97</v>
      </c>
      <c r="F115" s="1263">
        <f>SUM(H115,J115,L115,N115,P115,R115,T115)</f>
        <v>1.97</v>
      </c>
      <c r="G115" s="1264">
        <v>0.16</v>
      </c>
      <c r="H115" s="1265">
        <v>0.16</v>
      </c>
      <c r="I115" s="1266"/>
      <c r="J115" s="1266"/>
      <c r="K115" s="1266">
        <v>1.81</v>
      </c>
      <c r="L115" s="1266">
        <v>1.81</v>
      </c>
      <c r="M115" s="1265"/>
      <c r="N115" s="1265"/>
      <c r="O115" s="1266"/>
      <c r="P115" s="1266"/>
      <c r="Q115" s="1266"/>
      <c r="R115" s="1266"/>
      <c r="S115" s="1266"/>
      <c r="T115" s="1270"/>
      <c r="U115" s="1267">
        <f>SUM(W115,Y115,AA115,AC115,AE115)</f>
        <v>2.23</v>
      </c>
      <c r="V115" s="1268">
        <f>SUM(X115,Z115,AB115,AD115,AF115)</f>
        <v>2.23</v>
      </c>
      <c r="W115" s="1269"/>
      <c r="X115" s="1266"/>
      <c r="Y115" s="1266"/>
      <c r="Z115" s="1266"/>
      <c r="AA115" s="1266"/>
      <c r="AB115" s="1266"/>
      <c r="AC115" s="1266"/>
      <c r="AD115" s="1266"/>
      <c r="AE115" s="1266">
        <v>2.23</v>
      </c>
      <c r="AF115" s="1270">
        <v>2.23</v>
      </c>
    </row>
    <row r="116" spans="1:32" ht="13.5" customHeight="1">
      <c r="A116" s="1730"/>
      <c r="B116" s="1261" t="s">
        <v>124</v>
      </c>
      <c r="C116" s="1368">
        <f t="shared" ref="C116:C117" si="674">E116+U116</f>
        <v>0</v>
      </c>
      <c r="D116" s="1369">
        <f t="shared" ref="D116:D117" si="675">F116+V116</f>
        <v>0</v>
      </c>
      <c r="E116" s="1286">
        <f t="shared" ref="E116:E117" si="676">SUM(G116,I116,K116,M116,O116,Q116,S116)</f>
        <v>0</v>
      </c>
      <c r="F116" s="1263">
        <f t="shared" ref="F116:F117" si="677">SUM(H116,J116,L116,N116,P116,R116,T116)</f>
        <v>0</v>
      </c>
      <c r="G116" s="1264"/>
      <c r="H116" s="1265"/>
      <c r="I116" s="1266"/>
      <c r="J116" s="1266"/>
      <c r="K116" s="1266"/>
      <c r="L116" s="1266"/>
      <c r="M116" s="1265"/>
      <c r="N116" s="1265"/>
      <c r="O116" s="1266"/>
      <c r="P116" s="1266"/>
      <c r="Q116" s="1266"/>
      <c r="R116" s="1266"/>
      <c r="S116" s="1266"/>
      <c r="T116" s="1270"/>
      <c r="U116" s="1267">
        <f t="shared" ref="U116:U117" si="678">SUM(W116,Y116,AA116,AC116,AE116)</f>
        <v>0</v>
      </c>
      <c r="V116" s="1268">
        <f t="shared" ref="V116:V117" si="679">SUM(X116,Z116,AB116,AD116,AF116)</f>
        <v>0</v>
      </c>
      <c r="W116" s="1269"/>
      <c r="X116" s="1266"/>
      <c r="Y116" s="1266"/>
      <c r="Z116" s="1266"/>
      <c r="AA116" s="1266"/>
      <c r="AB116" s="1266"/>
      <c r="AC116" s="1266"/>
      <c r="AD116" s="1266"/>
      <c r="AE116" s="1266"/>
      <c r="AF116" s="1270"/>
    </row>
    <row r="117" spans="1:32" ht="13.5" customHeight="1" thickBot="1">
      <c r="A117" s="1731"/>
      <c r="B117" s="1271" t="s">
        <v>128</v>
      </c>
      <c r="C117" s="1370">
        <f t="shared" si="674"/>
        <v>0</v>
      </c>
      <c r="D117" s="1371">
        <f t="shared" si="675"/>
        <v>0</v>
      </c>
      <c r="E117" s="1287">
        <f t="shared" si="676"/>
        <v>0</v>
      </c>
      <c r="F117" s="1273">
        <f t="shared" si="677"/>
        <v>0</v>
      </c>
      <c r="G117" s="1274"/>
      <c r="H117" s="1275"/>
      <c r="I117" s="1276"/>
      <c r="J117" s="1276"/>
      <c r="K117" s="1276"/>
      <c r="L117" s="1276"/>
      <c r="M117" s="1275"/>
      <c r="N117" s="1275"/>
      <c r="O117" s="1276"/>
      <c r="P117" s="1276"/>
      <c r="Q117" s="1276"/>
      <c r="R117" s="1276"/>
      <c r="S117" s="1276"/>
      <c r="T117" s="1280"/>
      <c r="U117" s="1277">
        <f t="shared" si="678"/>
        <v>0</v>
      </c>
      <c r="V117" s="1278">
        <f t="shared" si="679"/>
        <v>0</v>
      </c>
      <c r="W117" s="1279"/>
      <c r="X117" s="1276"/>
      <c r="Y117" s="1276"/>
      <c r="Z117" s="1276"/>
      <c r="AA117" s="1276"/>
      <c r="AB117" s="1276"/>
      <c r="AC117" s="1276"/>
      <c r="AD117" s="1276"/>
      <c r="AE117" s="1276"/>
      <c r="AF117" s="1280"/>
    </row>
  </sheetData>
  <mergeCells count="47">
    <mergeCell ref="A1:B1"/>
    <mergeCell ref="AE3:AF3"/>
    <mergeCell ref="A4:A5"/>
    <mergeCell ref="B4:B5"/>
    <mergeCell ref="C4:D4"/>
    <mergeCell ref="E4:F4"/>
    <mergeCell ref="G4:H4"/>
    <mergeCell ref="I4:J4"/>
    <mergeCell ref="K4:L4"/>
    <mergeCell ref="Y4:Z4"/>
    <mergeCell ref="AA4:AB4"/>
    <mergeCell ref="AC4:AD4"/>
    <mergeCell ref="AE4:AF4"/>
    <mergeCell ref="U4:V4"/>
    <mergeCell ref="W4:X4"/>
    <mergeCell ref="A14:A17"/>
    <mergeCell ref="M4:N4"/>
    <mergeCell ref="O4:P4"/>
    <mergeCell ref="Q4:R4"/>
    <mergeCell ref="S4:T4"/>
    <mergeCell ref="A6:A9"/>
    <mergeCell ref="A10:A13"/>
    <mergeCell ref="A34:A37"/>
    <mergeCell ref="A18:A21"/>
    <mergeCell ref="A22:A25"/>
    <mergeCell ref="A26:A29"/>
    <mergeCell ref="A30:A33"/>
    <mergeCell ref="A86:A89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114:A117"/>
    <mergeCell ref="A90:A93"/>
    <mergeCell ref="A94:A97"/>
    <mergeCell ref="A98:A101"/>
    <mergeCell ref="A102:A105"/>
    <mergeCell ref="A106:A109"/>
    <mergeCell ref="A110:A113"/>
  </mergeCells>
  <phoneticPr fontId="14" type="noConversion"/>
  <pageMargins left="0.19685039370078741" right="0.19685039370078741" top="0" bottom="0" header="0.31496062992125984" footer="0.31496062992125984"/>
  <pageSetup paperSize="9" scale="45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17"/>
  <sheetViews>
    <sheetView view="pageBreakPreview" zoomScale="85" zoomScaleSheetLayoutView="85" workbookViewId="0">
      <pane xSplit="1" ySplit="9" topLeftCell="B10" activePane="bottomRight" state="frozen"/>
      <selection activeCell="I12" sqref="I12"/>
      <selection pane="topRight" activeCell="I12" sqref="I12"/>
      <selection pane="bottomLeft" activeCell="I12" sqref="I12"/>
      <selection pane="bottomRight" activeCell="L17" sqref="L17"/>
    </sheetView>
  </sheetViews>
  <sheetFormatPr defaultColWidth="8.88671875" defaultRowHeight="16.5"/>
  <cols>
    <col min="1" max="1" width="10.6640625" style="159" customWidth="1"/>
    <col min="2" max="2" width="6.33203125" style="163" customWidth="1"/>
    <col min="3" max="3" width="10.6640625" style="158" customWidth="1"/>
    <col min="4" max="4" width="10.21875" style="158" customWidth="1"/>
    <col min="5" max="32" width="7.77734375" style="158" customWidth="1"/>
    <col min="33" max="16384" width="8.88671875" style="159"/>
  </cols>
  <sheetData>
    <row r="1" spans="1:32">
      <c r="A1" s="1751"/>
      <c r="B1" s="1751"/>
    </row>
    <row r="2" spans="1:32" ht="31.5">
      <c r="A2" s="1060" t="s">
        <v>235</v>
      </c>
      <c r="B2" s="160"/>
    </row>
    <row r="3" spans="1:32" ht="18.75" customHeight="1" thickBot="1">
      <c r="A3" s="164"/>
      <c r="B3" s="164"/>
      <c r="C3" s="164"/>
      <c r="AE3" s="1752" t="s">
        <v>174</v>
      </c>
      <c r="AF3" s="1753"/>
    </row>
    <row r="4" spans="1:32" s="161" customFormat="1" ht="27" customHeight="1">
      <c r="A4" s="1766" t="s">
        <v>176</v>
      </c>
      <c r="B4" s="1768" t="s">
        <v>177</v>
      </c>
      <c r="C4" s="1770" t="s">
        <v>108</v>
      </c>
      <c r="D4" s="1771"/>
      <c r="E4" s="1770" t="s">
        <v>178</v>
      </c>
      <c r="F4" s="1772"/>
      <c r="G4" s="1773" t="s">
        <v>179</v>
      </c>
      <c r="H4" s="1773"/>
      <c r="I4" s="1773" t="s">
        <v>180</v>
      </c>
      <c r="J4" s="1773"/>
      <c r="K4" s="1773" t="s">
        <v>111</v>
      </c>
      <c r="L4" s="1773"/>
      <c r="M4" s="1773" t="s">
        <v>112</v>
      </c>
      <c r="N4" s="1773"/>
      <c r="O4" s="1773" t="s">
        <v>113</v>
      </c>
      <c r="P4" s="1773"/>
      <c r="Q4" s="1773" t="s">
        <v>181</v>
      </c>
      <c r="R4" s="1774"/>
      <c r="S4" s="1773" t="s">
        <v>115</v>
      </c>
      <c r="T4" s="1771"/>
      <c r="U4" s="1778" t="s">
        <v>116</v>
      </c>
      <c r="V4" s="1773"/>
      <c r="W4" s="1773" t="s">
        <v>117</v>
      </c>
      <c r="X4" s="1773"/>
      <c r="Y4" s="1773" t="s">
        <v>118</v>
      </c>
      <c r="Z4" s="1773"/>
      <c r="AA4" s="1773" t="s">
        <v>182</v>
      </c>
      <c r="AB4" s="1773"/>
      <c r="AC4" s="1773" t="s">
        <v>120</v>
      </c>
      <c r="AD4" s="1773"/>
      <c r="AE4" s="1773" t="s">
        <v>183</v>
      </c>
      <c r="AF4" s="1771"/>
    </row>
    <row r="5" spans="1:32" s="162" customFormat="1" ht="27" customHeight="1" thickBot="1">
      <c r="A5" s="1767"/>
      <c r="B5" s="1769"/>
      <c r="C5" s="419" t="s">
        <v>184</v>
      </c>
      <c r="D5" s="420" t="s">
        <v>122</v>
      </c>
      <c r="E5" s="419" t="s">
        <v>184</v>
      </c>
      <c r="F5" s="421" t="s">
        <v>122</v>
      </c>
      <c r="G5" s="421" t="s">
        <v>184</v>
      </c>
      <c r="H5" s="421" t="s">
        <v>122</v>
      </c>
      <c r="I5" s="421" t="s">
        <v>184</v>
      </c>
      <c r="J5" s="421" t="s">
        <v>122</v>
      </c>
      <c r="K5" s="421" t="s">
        <v>184</v>
      </c>
      <c r="L5" s="421" t="s">
        <v>122</v>
      </c>
      <c r="M5" s="421" t="s">
        <v>184</v>
      </c>
      <c r="N5" s="421" t="s">
        <v>122</v>
      </c>
      <c r="O5" s="421" t="s">
        <v>184</v>
      </c>
      <c r="P5" s="421" t="s">
        <v>122</v>
      </c>
      <c r="Q5" s="421" t="s">
        <v>184</v>
      </c>
      <c r="R5" s="422" t="s">
        <v>122</v>
      </c>
      <c r="S5" s="421" t="s">
        <v>184</v>
      </c>
      <c r="T5" s="420" t="s">
        <v>122</v>
      </c>
      <c r="U5" s="477" t="s">
        <v>184</v>
      </c>
      <c r="V5" s="421" t="s">
        <v>122</v>
      </c>
      <c r="W5" s="421" t="s">
        <v>184</v>
      </c>
      <c r="X5" s="421" t="s">
        <v>122</v>
      </c>
      <c r="Y5" s="421" t="s">
        <v>184</v>
      </c>
      <c r="Z5" s="421" t="s">
        <v>122</v>
      </c>
      <c r="AA5" s="421" t="s">
        <v>184</v>
      </c>
      <c r="AB5" s="421" t="s">
        <v>122</v>
      </c>
      <c r="AC5" s="421" t="s">
        <v>184</v>
      </c>
      <c r="AD5" s="421" t="s">
        <v>122</v>
      </c>
      <c r="AE5" s="421" t="s">
        <v>184</v>
      </c>
      <c r="AF5" s="420" t="s">
        <v>122</v>
      </c>
    </row>
    <row r="6" spans="1:32" s="161" customFormat="1" ht="24" customHeight="1" thickTop="1">
      <c r="A6" s="1782" t="s">
        <v>127</v>
      </c>
      <c r="B6" s="476" t="s">
        <v>185</v>
      </c>
      <c r="C6" s="1009">
        <f>SUM(C7:C9)</f>
        <v>1293908</v>
      </c>
      <c r="D6" s="1050">
        <f>SUM(D7:D9)</f>
        <v>1122995</v>
      </c>
      <c r="E6" s="195">
        <f>SUM(E7:E9)</f>
        <v>821973</v>
      </c>
      <c r="F6" s="196">
        <f t="shared" ref="F6:AF6" si="0">SUM(F7:F9)</f>
        <v>690338</v>
      </c>
      <c r="G6" s="196">
        <f t="shared" si="0"/>
        <v>535706</v>
      </c>
      <c r="H6" s="196">
        <f t="shared" si="0"/>
        <v>427747</v>
      </c>
      <c r="I6" s="196">
        <f t="shared" si="0"/>
        <v>143584</v>
      </c>
      <c r="J6" s="196">
        <f t="shared" si="0"/>
        <v>138846</v>
      </c>
      <c r="K6" s="196">
        <f t="shared" si="0"/>
        <v>24394</v>
      </c>
      <c r="L6" s="196">
        <f t="shared" si="0"/>
        <v>19113</v>
      </c>
      <c r="M6" s="196">
        <f t="shared" si="0"/>
        <v>78086</v>
      </c>
      <c r="N6" s="196">
        <f t="shared" si="0"/>
        <v>71529</v>
      </c>
      <c r="O6" s="197">
        <f t="shared" si="0"/>
        <v>2198</v>
      </c>
      <c r="P6" s="197">
        <f t="shared" si="0"/>
        <v>1578</v>
      </c>
      <c r="Q6" s="196">
        <f t="shared" si="0"/>
        <v>4733</v>
      </c>
      <c r="R6" s="196">
        <f t="shared" si="0"/>
        <v>3063</v>
      </c>
      <c r="S6" s="196">
        <f t="shared" si="0"/>
        <v>33272</v>
      </c>
      <c r="T6" s="198">
        <f t="shared" si="0"/>
        <v>28462</v>
      </c>
      <c r="U6" s="197">
        <f t="shared" si="0"/>
        <v>471935</v>
      </c>
      <c r="V6" s="196">
        <f t="shared" si="0"/>
        <v>432657</v>
      </c>
      <c r="W6" s="196">
        <f t="shared" si="0"/>
        <v>326921</v>
      </c>
      <c r="X6" s="196">
        <f t="shared" si="0"/>
        <v>308363</v>
      </c>
      <c r="Y6" s="196">
        <f t="shared" si="0"/>
        <v>86</v>
      </c>
      <c r="Z6" s="196">
        <f t="shared" si="0"/>
        <v>8</v>
      </c>
      <c r="AA6" s="196">
        <f t="shared" si="0"/>
        <v>0</v>
      </c>
      <c r="AB6" s="196">
        <f t="shared" si="0"/>
        <v>0</v>
      </c>
      <c r="AC6" s="196">
        <f t="shared" si="0"/>
        <v>160</v>
      </c>
      <c r="AD6" s="196">
        <f t="shared" si="0"/>
        <v>3</v>
      </c>
      <c r="AE6" s="196">
        <f t="shared" si="0"/>
        <v>144768</v>
      </c>
      <c r="AF6" s="198">
        <f t="shared" si="0"/>
        <v>124283</v>
      </c>
    </row>
    <row r="7" spans="1:32" s="161" customFormat="1" ht="24" customHeight="1">
      <c r="A7" s="1783"/>
      <c r="B7" s="199" t="s">
        <v>186</v>
      </c>
      <c r="C7" s="1030">
        <f t="shared" ref="C7:D9" si="1">E7+U7</f>
        <v>991802</v>
      </c>
      <c r="D7" s="1028">
        <f t="shared" si="1"/>
        <v>932137</v>
      </c>
      <c r="E7" s="1010">
        <f t="shared" ref="E7:F7" si="2">G7+I7+K7+M7+O7+Q7+S7</f>
        <v>563948</v>
      </c>
      <c r="F7" s="1012">
        <f t="shared" si="2"/>
        <v>523652</v>
      </c>
      <c r="G7" s="1012">
        <f t="shared" ref="G7:T7" si="3">G11+G83</f>
        <v>304059</v>
      </c>
      <c r="H7" s="1012">
        <f t="shared" si="3"/>
        <v>273307</v>
      </c>
      <c r="I7" s="1012">
        <f t="shared" si="3"/>
        <v>137094</v>
      </c>
      <c r="J7" s="1012">
        <f t="shared" si="3"/>
        <v>134568</v>
      </c>
      <c r="K7" s="1012">
        <f t="shared" si="3"/>
        <v>16000</v>
      </c>
      <c r="L7" s="1012">
        <f t="shared" si="3"/>
        <v>15845</v>
      </c>
      <c r="M7" s="1012">
        <f t="shared" si="3"/>
        <v>75272</v>
      </c>
      <c r="N7" s="1012">
        <f t="shared" si="3"/>
        <v>70733</v>
      </c>
      <c r="O7" s="1012">
        <f t="shared" si="3"/>
        <v>778</v>
      </c>
      <c r="P7" s="1012">
        <f t="shared" si="3"/>
        <v>778</v>
      </c>
      <c r="Q7" s="1012">
        <f t="shared" si="3"/>
        <v>1536</v>
      </c>
      <c r="R7" s="1012">
        <f t="shared" si="3"/>
        <v>1361</v>
      </c>
      <c r="S7" s="1012">
        <f t="shared" si="3"/>
        <v>29209</v>
      </c>
      <c r="T7" s="1048">
        <f t="shared" si="3"/>
        <v>27060</v>
      </c>
      <c r="U7" s="1011">
        <f t="shared" ref="U7:V7" si="4">W7+Y7+AA7+AC7+AE7</f>
        <v>427854</v>
      </c>
      <c r="V7" s="1012">
        <f t="shared" si="4"/>
        <v>408485</v>
      </c>
      <c r="W7" s="1012">
        <f t="shared" ref="W7:AF7" si="5">W11+W83</f>
        <v>299147</v>
      </c>
      <c r="X7" s="1012">
        <f t="shared" si="5"/>
        <v>291186</v>
      </c>
      <c r="Y7" s="1012">
        <f t="shared" si="5"/>
        <v>0</v>
      </c>
      <c r="Z7" s="1012">
        <f t="shared" si="5"/>
        <v>0</v>
      </c>
      <c r="AA7" s="1012">
        <f t="shared" si="5"/>
        <v>0</v>
      </c>
      <c r="AB7" s="1012">
        <f t="shared" si="5"/>
        <v>0</v>
      </c>
      <c r="AC7" s="1012">
        <f t="shared" si="5"/>
        <v>7</v>
      </c>
      <c r="AD7" s="1012">
        <f t="shared" si="5"/>
        <v>3</v>
      </c>
      <c r="AE7" s="1012">
        <f t="shared" si="5"/>
        <v>128700</v>
      </c>
      <c r="AF7" s="1048">
        <f t="shared" si="5"/>
        <v>117296</v>
      </c>
    </row>
    <row r="8" spans="1:32" s="161" customFormat="1" ht="24" customHeight="1">
      <c r="A8" s="1783"/>
      <c r="B8" s="199" t="s">
        <v>124</v>
      </c>
      <c r="C8" s="1030">
        <f t="shared" si="1"/>
        <v>165500</v>
      </c>
      <c r="D8" s="1028">
        <f t="shared" si="1"/>
        <v>102293</v>
      </c>
      <c r="E8" s="1010">
        <f t="shared" ref="E8:E9" si="6">G8+I8+K8+M8+O8+Q8+S8</f>
        <v>128701</v>
      </c>
      <c r="F8" s="1012">
        <f t="shared" ref="F8:F9" si="7">H8+J8+L8+N8+P8+R8+T8</f>
        <v>83727</v>
      </c>
      <c r="G8" s="1012">
        <f t="shared" ref="G8:T8" si="8">G12+G84</f>
        <v>108649</v>
      </c>
      <c r="H8" s="1012">
        <f t="shared" si="8"/>
        <v>74215</v>
      </c>
      <c r="I8" s="1012">
        <f t="shared" si="8"/>
        <v>6066</v>
      </c>
      <c r="J8" s="1012">
        <f t="shared" si="8"/>
        <v>3860</v>
      </c>
      <c r="K8" s="1012">
        <f t="shared" si="8"/>
        <v>2842</v>
      </c>
      <c r="L8" s="1012">
        <f t="shared" si="8"/>
        <v>1167</v>
      </c>
      <c r="M8" s="1012">
        <f t="shared" si="8"/>
        <v>2611</v>
      </c>
      <c r="N8" s="1012">
        <f t="shared" si="8"/>
        <v>719</v>
      </c>
      <c r="O8" s="1012">
        <f t="shared" si="8"/>
        <v>1420</v>
      </c>
      <c r="P8" s="1012">
        <f t="shared" si="8"/>
        <v>800</v>
      </c>
      <c r="Q8" s="1012">
        <f t="shared" si="8"/>
        <v>3196</v>
      </c>
      <c r="R8" s="1012">
        <f t="shared" si="8"/>
        <v>1701</v>
      </c>
      <c r="S8" s="1012">
        <f t="shared" si="8"/>
        <v>3917</v>
      </c>
      <c r="T8" s="1048">
        <f t="shared" si="8"/>
        <v>1265</v>
      </c>
      <c r="U8" s="1011">
        <f t="shared" ref="U8:U9" si="9">W8+Y8+AA8+AC8+AE8</f>
        <v>36799</v>
      </c>
      <c r="V8" s="1012">
        <f t="shared" ref="V8:V9" si="10">X8+Z8+AB8+AD8+AF8</f>
        <v>18566</v>
      </c>
      <c r="W8" s="1012">
        <f t="shared" ref="W8:AF8" si="11">W12+W84</f>
        <v>21881</v>
      </c>
      <c r="X8" s="1012">
        <f t="shared" si="11"/>
        <v>12109</v>
      </c>
      <c r="Y8" s="1012">
        <f t="shared" si="11"/>
        <v>86</v>
      </c>
      <c r="Z8" s="1012">
        <f t="shared" si="11"/>
        <v>8</v>
      </c>
      <c r="AA8" s="1012">
        <f t="shared" si="11"/>
        <v>0</v>
      </c>
      <c r="AB8" s="1012">
        <f t="shared" si="11"/>
        <v>0</v>
      </c>
      <c r="AC8" s="1012">
        <f t="shared" si="11"/>
        <v>153</v>
      </c>
      <c r="AD8" s="1012">
        <f t="shared" si="11"/>
        <v>0</v>
      </c>
      <c r="AE8" s="1012">
        <f t="shared" si="11"/>
        <v>14679</v>
      </c>
      <c r="AF8" s="1048">
        <f t="shared" si="11"/>
        <v>6449</v>
      </c>
    </row>
    <row r="9" spans="1:32" s="161" customFormat="1" ht="24" customHeight="1" thickBot="1">
      <c r="A9" s="1784"/>
      <c r="B9" s="200" t="s">
        <v>126</v>
      </c>
      <c r="C9" s="1031">
        <f t="shared" si="1"/>
        <v>136606</v>
      </c>
      <c r="D9" s="1029">
        <f t="shared" si="1"/>
        <v>88565</v>
      </c>
      <c r="E9" s="1010">
        <f t="shared" si="6"/>
        <v>129324</v>
      </c>
      <c r="F9" s="1012">
        <f t="shared" si="7"/>
        <v>82959</v>
      </c>
      <c r="G9" s="1012">
        <f t="shared" ref="G9:T9" si="12">G13+G85</f>
        <v>122998</v>
      </c>
      <c r="H9" s="1012">
        <f t="shared" si="12"/>
        <v>80225</v>
      </c>
      <c r="I9" s="1012">
        <f t="shared" si="12"/>
        <v>424</v>
      </c>
      <c r="J9" s="1012">
        <f t="shared" si="12"/>
        <v>418</v>
      </c>
      <c r="K9" s="1012">
        <f t="shared" si="12"/>
        <v>5552</v>
      </c>
      <c r="L9" s="1012">
        <f t="shared" si="12"/>
        <v>2101</v>
      </c>
      <c r="M9" s="1012">
        <f t="shared" si="12"/>
        <v>203</v>
      </c>
      <c r="N9" s="1012">
        <f t="shared" si="12"/>
        <v>77</v>
      </c>
      <c r="O9" s="1012">
        <f t="shared" si="12"/>
        <v>0</v>
      </c>
      <c r="P9" s="1012">
        <f t="shared" si="12"/>
        <v>0</v>
      </c>
      <c r="Q9" s="1012">
        <f t="shared" si="12"/>
        <v>1</v>
      </c>
      <c r="R9" s="1012">
        <f t="shared" si="12"/>
        <v>1</v>
      </c>
      <c r="S9" s="1012">
        <f t="shared" si="12"/>
        <v>146</v>
      </c>
      <c r="T9" s="1049">
        <f t="shared" si="12"/>
        <v>137</v>
      </c>
      <c r="U9" s="1011">
        <f t="shared" si="9"/>
        <v>7282</v>
      </c>
      <c r="V9" s="1012">
        <f t="shared" si="10"/>
        <v>5606</v>
      </c>
      <c r="W9" s="1012">
        <f t="shared" ref="W9:AF9" si="13">W13+W85</f>
        <v>5893</v>
      </c>
      <c r="X9" s="1012">
        <f t="shared" si="13"/>
        <v>5068</v>
      </c>
      <c r="Y9" s="1012">
        <f t="shared" si="13"/>
        <v>0</v>
      </c>
      <c r="Z9" s="1012">
        <f t="shared" si="13"/>
        <v>0</v>
      </c>
      <c r="AA9" s="1012">
        <f t="shared" si="13"/>
        <v>0</v>
      </c>
      <c r="AB9" s="1012">
        <f t="shared" si="13"/>
        <v>0</v>
      </c>
      <c r="AC9" s="1012">
        <f t="shared" si="13"/>
        <v>0</v>
      </c>
      <c r="AD9" s="1012">
        <f t="shared" si="13"/>
        <v>0</v>
      </c>
      <c r="AE9" s="1012">
        <f t="shared" si="13"/>
        <v>1389</v>
      </c>
      <c r="AF9" s="1048">
        <f t="shared" si="13"/>
        <v>538</v>
      </c>
    </row>
    <row r="10" spans="1:32" s="445" customFormat="1" ht="24" customHeight="1">
      <c r="A10" s="1785" t="s">
        <v>226</v>
      </c>
      <c r="B10" s="492" t="s">
        <v>185</v>
      </c>
      <c r="C10" s="462">
        <f>SUM(C11:C13)</f>
        <v>1234043</v>
      </c>
      <c r="D10" s="463">
        <f>SUM(D11:D13)</f>
        <v>1070716</v>
      </c>
      <c r="E10" s="464">
        <f>SUM(E11:E13)</f>
        <v>788063</v>
      </c>
      <c r="F10" s="465">
        <f>SUM(F11:F13)</f>
        <v>660670</v>
      </c>
      <c r="G10" s="465">
        <f t="shared" ref="G10:S10" si="14">SUM(G11:G13)</f>
        <v>517528</v>
      </c>
      <c r="H10" s="465">
        <f t="shared" si="14"/>
        <v>411489</v>
      </c>
      <c r="I10" s="465">
        <f t="shared" si="14"/>
        <v>134822</v>
      </c>
      <c r="J10" s="465">
        <f t="shared" si="14"/>
        <v>131713</v>
      </c>
      <c r="K10" s="465">
        <f t="shared" si="14"/>
        <v>22178</v>
      </c>
      <c r="L10" s="465">
        <f t="shared" si="14"/>
        <v>17062</v>
      </c>
      <c r="M10" s="465">
        <f t="shared" si="14"/>
        <v>75267</v>
      </c>
      <c r="N10" s="465">
        <f t="shared" si="14"/>
        <v>68912</v>
      </c>
      <c r="O10" s="465">
        <f t="shared" si="14"/>
        <v>1371</v>
      </c>
      <c r="P10" s="465">
        <f t="shared" si="14"/>
        <v>902</v>
      </c>
      <c r="Q10" s="465">
        <f t="shared" si="14"/>
        <v>3667</v>
      </c>
      <c r="R10" s="465">
        <f t="shared" si="14"/>
        <v>2169</v>
      </c>
      <c r="S10" s="465">
        <f t="shared" si="14"/>
        <v>33230</v>
      </c>
      <c r="T10" s="466">
        <f>SUM(T11:T13)</f>
        <v>28423</v>
      </c>
      <c r="U10" s="464">
        <f>SUM(U11:U13)</f>
        <v>445980</v>
      </c>
      <c r="V10" s="465">
        <f t="shared" ref="V10:AE10" si="15">SUM(V11:V13)</f>
        <v>410046</v>
      </c>
      <c r="W10" s="465">
        <f t="shared" si="15"/>
        <v>318097</v>
      </c>
      <c r="X10" s="465">
        <f t="shared" si="15"/>
        <v>301331</v>
      </c>
      <c r="Y10" s="465">
        <f t="shared" si="15"/>
        <v>59</v>
      </c>
      <c r="Z10" s="465">
        <f t="shared" si="15"/>
        <v>8</v>
      </c>
      <c r="AA10" s="465">
        <f t="shared" si="15"/>
        <v>0</v>
      </c>
      <c r="AB10" s="465">
        <f t="shared" si="15"/>
        <v>0</v>
      </c>
      <c r="AC10" s="465">
        <f t="shared" si="15"/>
        <v>16</v>
      </c>
      <c r="AD10" s="465">
        <f t="shared" si="15"/>
        <v>2</v>
      </c>
      <c r="AE10" s="465">
        <f t="shared" si="15"/>
        <v>127808</v>
      </c>
      <c r="AF10" s="466">
        <f>SUM(AF11:AF13)</f>
        <v>108705</v>
      </c>
    </row>
    <row r="11" spans="1:32" s="445" customFormat="1" ht="24" customHeight="1">
      <c r="A11" s="1786"/>
      <c r="B11" s="446" t="s">
        <v>186</v>
      </c>
      <c r="C11" s="447">
        <f t="shared" ref="C11:C13" si="16">E11+U11</f>
        <v>944834</v>
      </c>
      <c r="D11" s="448">
        <f t="shared" ref="D11:D13" si="17">F11+V11</f>
        <v>888520</v>
      </c>
      <c r="E11" s="449">
        <f t="shared" ref="E11:E13" si="18">G11+I11+K11+M11+O11+Q11+S11</f>
        <v>540374</v>
      </c>
      <c r="F11" s="450">
        <f t="shared" ref="F11:F13" si="19">H11+J11+L11+N11+P11+R11+T11</f>
        <v>501377</v>
      </c>
      <c r="G11" s="450">
        <f t="shared" ref="G11:H13" si="20">SUM(G15,G19,G23,G27,G31,G35,G39,G43,G47,G51,G55,G59,G63,G67,G71,G75,G79)</f>
        <v>289374</v>
      </c>
      <c r="H11" s="450">
        <f t="shared" si="20"/>
        <v>259407</v>
      </c>
      <c r="I11" s="450">
        <f t="shared" ref="I11:T11" si="21">SUM(I15,I19,I23,I27,I31,I35,I39,I43,I47,I51,I55,I59,I63,I67,I71,I75,I79)</f>
        <v>132634</v>
      </c>
      <c r="J11" s="450">
        <f t="shared" si="21"/>
        <v>130380</v>
      </c>
      <c r="K11" s="450">
        <f t="shared" ref="K11:L13" si="22">SUM(K15,K19,K23,K27,K31,K35,K39,K43,K47,K51,K55,K59,K63,K67,K71,K75,K79)</f>
        <v>14338</v>
      </c>
      <c r="L11" s="450">
        <f t="shared" si="22"/>
        <v>14250</v>
      </c>
      <c r="M11" s="450">
        <f t="shared" si="21"/>
        <v>72618</v>
      </c>
      <c r="N11" s="450">
        <f t="shared" si="21"/>
        <v>68240</v>
      </c>
      <c r="O11" s="450">
        <f t="shared" si="21"/>
        <v>778</v>
      </c>
      <c r="P11" s="450">
        <f t="shared" si="21"/>
        <v>778</v>
      </c>
      <c r="Q11" s="450">
        <f t="shared" si="21"/>
        <v>1465</v>
      </c>
      <c r="R11" s="450">
        <f t="shared" si="21"/>
        <v>1301</v>
      </c>
      <c r="S11" s="450">
        <f t="shared" si="21"/>
        <v>29167</v>
      </c>
      <c r="T11" s="450">
        <f t="shared" si="21"/>
        <v>27021</v>
      </c>
      <c r="U11" s="452">
        <f>SUM(W11,Y11,AA11,AC11,AE11)</f>
        <v>404460</v>
      </c>
      <c r="V11" s="451">
        <f>SUM(X11,Z11,AB11,AD11,AF11)</f>
        <v>387143</v>
      </c>
      <c r="W11" s="450">
        <f t="shared" ref="W11:AF11" si="23">SUM(W15,W19,W23,W27,W31,W35,W39,W43,W47,W51,W55,W59,W63,W67,W71,W75,W79)</f>
        <v>291375</v>
      </c>
      <c r="X11" s="450">
        <f t="shared" si="23"/>
        <v>284279</v>
      </c>
      <c r="Y11" s="450">
        <f t="shared" si="23"/>
        <v>0</v>
      </c>
      <c r="Z11" s="450">
        <f t="shared" si="23"/>
        <v>0</v>
      </c>
      <c r="AA11" s="450">
        <f t="shared" si="23"/>
        <v>0</v>
      </c>
      <c r="AB11" s="450">
        <f t="shared" si="23"/>
        <v>0</v>
      </c>
      <c r="AC11" s="450">
        <f t="shared" si="23"/>
        <v>5</v>
      </c>
      <c r="AD11" s="450">
        <f t="shared" si="23"/>
        <v>2</v>
      </c>
      <c r="AE11" s="450">
        <f t="shared" si="23"/>
        <v>113080</v>
      </c>
      <c r="AF11" s="460">
        <f t="shared" si="23"/>
        <v>102862</v>
      </c>
    </row>
    <row r="12" spans="1:32" s="445" customFormat="1" ht="24" customHeight="1">
      <c r="A12" s="1786"/>
      <c r="B12" s="446" t="s">
        <v>124</v>
      </c>
      <c r="C12" s="447">
        <f t="shared" si="16"/>
        <v>153310</v>
      </c>
      <c r="D12" s="448">
        <f t="shared" si="17"/>
        <v>94256</v>
      </c>
      <c r="E12" s="449">
        <f t="shared" si="18"/>
        <v>118806</v>
      </c>
      <c r="F12" s="450">
        <f t="shared" si="19"/>
        <v>76693</v>
      </c>
      <c r="G12" s="450">
        <f t="shared" si="20"/>
        <v>105247</v>
      </c>
      <c r="H12" s="450">
        <f t="shared" si="20"/>
        <v>71866</v>
      </c>
      <c r="I12" s="450">
        <f t="shared" ref="I12:T12" si="24">SUM(I16,I20,I24,I28,I32,I36,I40,I44,I48,I52,I56,I60,I64,I68,I72,I76,I80)</f>
        <v>2066</v>
      </c>
      <c r="J12" s="450">
        <f t="shared" si="24"/>
        <v>1217</v>
      </c>
      <c r="K12" s="450">
        <f t="shared" si="22"/>
        <v>2308</v>
      </c>
      <c r="L12" s="450">
        <f t="shared" si="22"/>
        <v>731</v>
      </c>
      <c r="M12" s="450">
        <f t="shared" si="24"/>
        <v>2474</v>
      </c>
      <c r="N12" s="450">
        <f t="shared" si="24"/>
        <v>623</v>
      </c>
      <c r="O12" s="450">
        <f t="shared" si="24"/>
        <v>593</v>
      </c>
      <c r="P12" s="450">
        <f t="shared" si="24"/>
        <v>124</v>
      </c>
      <c r="Q12" s="450">
        <f t="shared" si="24"/>
        <v>2201</v>
      </c>
      <c r="R12" s="450">
        <f t="shared" si="24"/>
        <v>867</v>
      </c>
      <c r="S12" s="450">
        <f t="shared" si="24"/>
        <v>3917</v>
      </c>
      <c r="T12" s="450">
        <f t="shared" si="24"/>
        <v>1265</v>
      </c>
      <c r="U12" s="452">
        <f t="shared" ref="U12:U13" si="25">SUM(W12,Y12,AA12,AC12,AE12)</f>
        <v>34504</v>
      </c>
      <c r="V12" s="451">
        <f t="shared" ref="V12:V13" si="26">SUM(X12,Z12,AB12,AD12,AF12)</f>
        <v>17563</v>
      </c>
      <c r="W12" s="450">
        <f t="shared" ref="W12:AF12" si="27">SUM(W16,W20,W24,W28,W32,W36,W40,W44,W48,W52,W56,W60,W64,W68,W72,W76,W80)</f>
        <v>20944</v>
      </c>
      <c r="X12" s="450">
        <f t="shared" si="27"/>
        <v>12099</v>
      </c>
      <c r="Y12" s="450">
        <f t="shared" si="27"/>
        <v>59</v>
      </c>
      <c r="Z12" s="450">
        <f t="shared" si="27"/>
        <v>8</v>
      </c>
      <c r="AA12" s="450">
        <f t="shared" si="27"/>
        <v>0</v>
      </c>
      <c r="AB12" s="450">
        <f t="shared" si="27"/>
        <v>0</v>
      </c>
      <c r="AC12" s="450">
        <f t="shared" si="27"/>
        <v>11</v>
      </c>
      <c r="AD12" s="450">
        <f t="shared" si="27"/>
        <v>0</v>
      </c>
      <c r="AE12" s="450">
        <f t="shared" si="27"/>
        <v>13490</v>
      </c>
      <c r="AF12" s="460">
        <f t="shared" si="27"/>
        <v>5456</v>
      </c>
    </row>
    <row r="13" spans="1:32" s="445" customFormat="1" ht="24" customHeight="1" thickBot="1">
      <c r="A13" s="1787"/>
      <c r="B13" s="493" t="s">
        <v>81</v>
      </c>
      <c r="C13" s="453">
        <f t="shared" si="16"/>
        <v>135899</v>
      </c>
      <c r="D13" s="454">
        <f t="shared" si="17"/>
        <v>87940</v>
      </c>
      <c r="E13" s="455">
        <f t="shared" si="18"/>
        <v>128883</v>
      </c>
      <c r="F13" s="456">
        <f t="shared" si="19"/>
        <v>82600</v>
      </c>
      <c r="G13" s="456">
        <f t="shared" si="20"/>
        <v>122907</v>
      </c>
      <c r="H13" s="456">
        <f t="shared" si="20"/>
        <v>80216</v>
      </c>
      <c r="I13" s="456">
        <f t="shared" ref="I13:T13" si="28">SUM(I17,I21,I25,I29,I33,I37,I41,I45,I49,I53,I57,I61,I65,I69,I73,I77,I81)</f>
        <v>122</v>
      </c>
      <c r="J13" s="456">
        <f t="shared" si="28"/>
        <v>116</v>
      </c>
      <c r="K13" s="456">
        <f t="shared" si="22"/>
        <v>5532</v>
      </c>
      <c r="L13" s="456">
        <f t="shared" si="22"/>
        <v>2081</v>
      </c>
      <c r="M13" s="456">
        <f t="shared" si="28"/>
        <v>175</v>
      </c>
      <c r="N13" s="456">
        <f t="shared" si="28"/>
        <v>49</v>
      </c>
      <c r="O13" s="456">
        <f t="shared" si="28"/>
        <v>0</v>
      </c>
      <c r="P13" s="456">
        <f t="shared" si="28"/>
        <v>0</v>
      </c>
      <c r="Q13" s="456">
        <f t="shared" si="28"/>
        <v>1</v>
      </c>
      <c r="R13" s="456">
        <f t="shared" si="28"/>
        <v>1</v>
      </c>
      <c r="S13" s="456">
        <f t="shared" si="28"/>
        <v>146</v>
      </c>
      <c r="T13" s="456">
        <f t="shared" si="28"/>
        <v>137</v>
      </c>
      <c r="U13" s="458">
        <f t="shared" si="25"/>
        <v>7016</v>
      </c>
      <c r="V13" s="457">
        <f t="shared" si="26"/>
        <v>5340</v>
      </c>
      <c r="W13" s="456">
        <f t="shared" ref="W13:AF13" si="29">SUM(W17,W21,W25,W29,W33,W37,W41,W45,W49,W53,W57,W61,W65,W69,W73,W77,W81)</f>
        <v>5778</v>
      </c>
      <c r="X13" s="456">
        <f t="shared" si="29"/>
        <v>4953</v>
      </c>
      <c r="Y13" s="456">
        <f t="shared" si="29"/>
        <v>0</v>
      </c>
      <c r="Z13" s="456">
        <f t="shared" si="29"/>
        <v>0</v>
      </c>
      <c r="AA13" s="456">
        <f t="shared" si="29"/>
        <v>0</v>
      </c>
      <c r="AB13" s="456">
        <f t="shared" si="29"/>
        <v>0</v>
      </c>
      <c r="AC13" s="456">
        <f t="shared" si="29"/>
        <v>0</v>
      </c>
      <c r="AD13" s="456">
        <f t="shared" si="29"/>
        <v>0</v>
      </c>
      <c r="AE13" s="456">
        <f t="shared" si="29"/>
        <v>1238</v>
      </c>
      <c r="AF13" s="461">
        <f t="shared" si="29"/>
        <v>387</v>
      </c>
    </row>
    <row r="14" spans="1:32" s="434" customFormat="1" ht="21" customHeight="1">
      <c r="A14" s="1780" t="s">
        <v>140</v>
      </c>
      <c r="B14" s="459" t="s">
        <v>185</v>
      </c>
      <c r="C14" s="1388">
        <f>SUM(C15:C17)</f>
        <v>0</v>
      </c>
      <c r="D14" s="1389">
        <f>SUM(D15:D17)</f>
        <v>0</v>
      </c>
      <c r="E14" s="442">
        <f>SUM(E15:E17)</f>
        <v>0</v>
      </c>
      <c r="F14" s="443">
        <f>SUM(F15:F17)</f>
        <v>0</v>
      </c>
      <c r="G14" s="443">
        <f t="shared" ref="G14:S14" si="30">SUM(G15:G17)</f>
        <v>0</v>
      </c>
      <c r="H14" s="443">
        <f t="shared" si="30"/>
        <v>0</v>
      </c>
      <c r="I14" s="443">
        <f t="shared" si="30"/>
        <v>0</v>
      </c>
      <c r="J14" s="443">
        <f t="shared" si="30"/>
        <v>0</v>
      </c>
      <c r="K14" s="443">
        <f t="shared" si="30"/>
        <v>0</v>
      </c>
      <c r="L14" s="443">
        <f t="shared" si="30"/>
        <v>0</v>
      </c>
      <c r="M14" s="443">
        <f t="shared" si="30"/>
        <v>0</v>
      </c>
      <c r="N14" s="443">
        <f t="shared" si="30"/>
        <v>0</v>
      </c>
      <c r="O14" s="443">
        <f t="shared" si="30"/>
        <v>0</v>
      </c>
      <c r="P14" s="443">
        <f t="shared" si="30"/>
        <v>0</v>
      </c>
      <c r="Q14" s="443">
        <f t="shared" si="30"/>
        <v>0</v>
      </c>
      <c r="R14" s="443">
        <f t="shared" si="30"/>
        <v>0</v>
      </c>
      <c r="S14" s="443">
        <f t="shared" si="30"/>
        <v>0</v>
      </c>
      <c r="T14" s="444">
        <f>SUM(T15:T17)</f>
        <v>0</v>
      </c>
      <c r="U14" s="442">
        <f>SUM(U15:U17)</f>
        <v>0</v>
      </c>
      <c r="V14" s="443">
        <f t="shared" ref="V14" si="31">SUM(V15:V17)</f>
        <v>0</v>
      </c>
      <c r="W14" s="443">
        <f t="shared" ref="W14:AE14" si="32">SUM(W15:W17)</f>
        <v>0</v>
      </c>
      <c r="X14" s="443">
        <f t="shared" si="32"/>
        <v>0</v>
      </c>
      <c r="Y14" s="443">
        <f t="shared" si="32"/>
        <v>0</v>
      </c>
      <c r="Z14" s="443">
        <f t="shared" si="32"/>
        <v>0</v>
      </c>
      <c r="AA14" s="443">
        <f t="shared" si="32"/>
        <v>0</v>
      </c>
      <c r="AB14" s="443">
        <f t="shared" si="32"/>
        <v>0</v>
      </c>
      <c r="AC14" s="443">
        <f t="shared" si="32"/>
        <v>0</v>
      </c>
      <c r="AD14" s="443">
        <f t="shared" si="32"/>
        <v>0</v>
      </c>
      <c r="AE14" s="443">
        <f t="shared" si="32"/>
        <v>0</v>
      </c>
      <c r="AF14" s="444">
        <f>SUM(AF15:AF17)</f>
        <v>0</v>
      </c>
    </row>
    <row r="15" spans="1:32" s="161" customFormat="1" ht="21.75" customHeight="1">
      <c r="A15" s="1780"/>
      <c r="B15" s="165" t="s">
        <v>186</v>
      </c>
      <c r="C15" s="428">
        <f t="shared" ref="C15:D15" si="33">E15+U15</f>
        <v>0</v>
      </c>
      <c r="D15" s="429">
        <f t="shared" si="33"/>
        <v>0</v>
      </c>
      <c r="E15" s="166">
        <f t="shared" ref="E15:F17" si="34">G15+I15+K15+M15+O15+Q15+S15</f>
        <v>0</v>
      </c>
      <c r="F15" s="168">
        <f t="shared" si="34"/>
        <v>0</v>
      </c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435">
        <f>SUM(W15,Y15,AA15,AC15,AE15)</f>
        <v>0</v>
      </c>
      <c r="V15" s="436">
        <f>SUM(X15,Z15,AB15,AD15,AF15)</f>
        <v>0</v>
      </c>
      <c r="W15" s="168"/>
      <c r="X15" s="168"/>
      <c r="Y15" s="168"/>
      <c r="Z15" s="168"/>
      <c r="AA15" s="168"/>
      <c r="AB15" s="168"/>
      <c r="AC15" s="168"/>
      <c r="AD15" s="168"/>
      <c r="AE15" s="168"/>
      <c r="AF15" s="167"/>
    </row>
    <row r="16" spans="1:32" s="161" customFormat="1" ht="21.75" customHeight="1">
      <c r="A16" s="1780"/>
      <c r="B16" s="165" t="s">
        <v>124</v>
      </c>
      <c r="C16" s="428">
        <f t="shared" ref="C16:C17" si="35">E16+U16</f>
        <v>0</v>
      </c>
      <c r="D16" s="429">
        <f t="shared" ref="D16:D17" si="36">F16+V16</f>
        <v>0</v>
      </c>
      <c r="E16" s="166">
        <f t="shared" si="34"/>
        <v>0</v>
      </c>
      <c r="F16" s="168">
        <f t="shared" si="34"/>
        <v>0</v>
      </c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435">
        <f t="shared" ref="U16:V17" si="37">SUM(W16,Y16,AA16,AC16,AE16)</f>
        <v>0</v>
      </c>
      <c r="V16" s="436">
        <f t="shared" si="37"/>
        <v>0</v>
      </c>
      <c r="W16" s="168"/>
      <c r="X16" s="168"/>
      <c r="Y16" s="168"/>
      <c r="Z16" s="168"/>
      <c r="AA16" s="168"/>
      <c r="AB16" s="168"/>
      <c r="AC16" s="168"/>
      <c r="AD16" s="168"/>
      <c r="AE16" s="168"/>
      <c r="AF16" s="167"/>
    </row>
    <row r="17" spans="1:32" s="161" customFormat="1" ht="21.75" customHeight="1" thickBot="1">
      <c r="A17" s="1781"/>
      <c r="B17" s="169" t="s">
        <v>126</v>
      </c>
      <c r="C17" s="430">
        <f t="shared" si="35"/>
        <v>0</v>
      </c>
      <c r="D17" s="431">
        <f t="shared" si="36"/>
        <v>0</v>
      </c>
      <c r="E17" s="170">
        <f t="shared" si="34"/>
        <v>0</v>
      </c>
      <c r="F17" s="172">
        <f t="shared" si="34"/>
        <v>0</v>
      </c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438">
        <f t="shared" si="37"/>
        <v>0</v>
      </c>
      <c r="V17" s="439">
        <f t="shared" si="37"/>
        <v>0</v>
      </c>
      <c r="W17" s="172"/>
      <c r="X17" s="172"/>
      <c r="Y17" s="172"/>
      <c r="Z17" s="172"/>
      <c r="AA17" s="172"/>
      <c r="AB17" s="172"/>
      <c r="AC17" s="172"/>
      <c r="AD17" s="172"/>
      <c r="AE17" s="172"/>
      <c r="AF17" s="171"/>
    </row>
    <row r="18" spans="1:32" s="434" customFormat="1" ht="21.75" customHeight="1">
      <c r="A18" s="1780" t="s">
        <v>200</v>
      </c>
      <c r="B18" s="173" t="s">
        <v>185</v>
      </c>
      <c r="C18" s="1388">
        <f>SUM(C19:C21)</f>
        <v>6120</v>
      </c>
      <c r="D18" s="1389">
        <f>SUM(D19:D21)</f>
        <v>5974</v>
      </c>
      <c r="E18" s="442">
        <f>SUM(E19:E21)</f>
        <v>6118</v>
      </c>
      <c r="F18" s="443">
        <f>SUM(F19:F21)</f>
        <v>5974</v>
      </c>
      <c r="G18" s="443">
        <f t="shared" ref="G18" si="38">SUM(G19:G21)</f>
        <v>6118</v>
      </c>
      <c r="H18" s="443">
        <f t="shared" ref="H18" si="39">SUM(H19:H21)</f>
        <v>5974</v>
      </c>
      <c r="I18" s="443">
        <f t="shared" ref="I18" si="40">SUM(I19:I21)</f>
        <v>0</v>
      </c>
      <c r="J18" s="443">
        <f t="shared" ref="J18" si="41">SUM(J19:J21)</f>
        <v>0</v>
      </c>
      <c r="K18" s="443">
        <f t="shared" ref="K18" si="42">SUM(K19:K21)</f>
        <v>0</v>
      </c>
      <c r="L18" s="443">
        <f t="shared" ref="L18" si="43">SUM(L19:L21)</f>
        <v>0</v>
      </c>
      <c r="M18" s="443">
        <f t="shared" ref="M18" si="44">SUM(M19:M21)</f>
        <v>0</v>
      </c>
      <c r="N18" s="443">
        <f t="shared" ref="N18" si="45">SUM(N19:N21)</f>
        <v>0</v>
      </c>
      <c r="O18" s="443">
        <f t="shared" ref="O18" si="46">SUM(O19:O21)</f>
        <v>0</v>
      </c>
      <c r="P18" s="443">
        <f t="shared" ref="P18" si="47">SUM(P19:P21)</f>
        <v>0</v>
      </c>
      <c r="Q18" s="443">
        <f t="shared" ref="Q18" si="48">SUM(Q19:Q21)</f>
        <v>0</v>
      </c>
      <c r="R18" s="443">
        <f t="shared" ref="R18" si="49">SUM(R19:R21)</f>
        <v>0</v>
      </c>
      <c r="S18" s="443">
        <f t="shared" ref="S18" si="50">SUM(S19:S21)</f>
        <v>0</v>
      </c>
      <c r="T18" s="444">
        <f>SUM(T19:T21)</f>
        <v>0</v>
      </c>
      <c r="U18" s="442">
        <f>SUM(U19:U21)</f>
        <v>2</v>
      </c>
      <c r="V18" s="443">
        <f t="shared" ref="V18" si="51">SUM(V19:V21)</f>
        <v>0</v>
      </c>
      <c r="W18" s="443">
        <f t="shared" ref="W18" si="52">SUM(W19:W21)</f>
        <v>0</v>
      </c>
      <c r="X18" s="443">
        <f t="shared" ref="X18" si="53">SUM(X19:X21)</f>
        <v>0</v>
      </c>
      <c r="Y18" s="443">
        <f t="shared" ref="Y18" si="54">SUM(Y19:Y21)</f>
        <v>0</v>
      </c>
      <c r="Z18" s="443">
        <f t="shared" ref="Z18" si="55">SUM(Z19:Z21)</f>
        <v>0</v>
      </c>
      <c r="AA18" s="443">
        <f t="shared" ref="AA18" si="56">SUM(AA19:AA21)</f>
        <v>0</v>
      </c>
      <c r="AB18" s="443">
        <f t="shared" ref="AB18" si="57">SUM(AB19:AB21)</f>
        <v>0</v>
      </c>
      <c r="AC18" s="443">
        <f t="shared" ref="AC18" si="58">SUM(AC19:AC21)</f>
        <v>0</v>
      </c>
      <c r="AD18" s="443">
        <f t="shared" ref="AD18" si="59">SUM(AD19:AD21)</f>
        <v>0</v>
      </c>
      <c r="AE18" s="443">
        <f t="shared" ref="AE18" si="60">SUM(AE19:AE21)</f>
        <v>2</v>
      </c>
      <c r="AF18" s="444">
        <f>SUM(AF19:AF21)</f>
        <v>0</v>
      </c>
    </row>
    <row r="19" spans="1:32" s="161" customFormat="1" ht="21.75" customHeight="1">
      <c r="A19" s="1780"/>
      <c r="B19" s="165" t="s">
        <v>186</v>
      </c>
      <c r="C19" s="428">
        <f t="shared" ref="C19:C21" si="61">E19+U19</f>
        <v>0</v>
      </c>
      <c r="D19" s="429">
        <f t="shared" ref="D19:D21" si="62">F19+V19</f>
        <v>0</v>
      </c>
      <c r="E19" s="166">
        <f t="shared" ref="E19:E21" si="63">G19+I19+K19+M19+O19+Q19+S19</f>
        <v>0</v>
      </c>
      <c r="F19" s="168">
        <f t="shared" ref="F19:F21" si="64">H19+J19+L19+N19+P19+R19+T19</f>
        <v>0</v>
      </c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7"/>
      <c r="U19" s="435">
        <f>SUM(W19,Y19,AA19,AC19,AE19)</f>
        <v>0</v>
      </c>
      <c r="V19" s="436">
        <f>SUM(X19,Z19,AB19,AD19,AF19)</f>
        <v>0</v>
      </c>
      <c r="W19" s="168"/>
      <c r="X19" s="168"/>
      <c r="Y19" s="168"/>
      <c r="Z19" s="168"/>
      <c r="AA19" s="168"/>
      <c r="AB19" s="168"/>
      <c r="AC19" s="168"/>
      <c r="AD19" s="168"/>
      <c r="AE19" s="168"/>
      <c r="AF19" s="167"/>
    </row>
    <row r="20" spans="1:32" s="161" customFormat="1" ht="21.75" customHeight="1">
      <c r="A20" s="1780"/>
      <c r="B20" s="165" t="s">
        <v>124</v>
      </c>
      <c r="C20" s="428">
        <f t="shared" si="61"/>
        <v>290</v>
      </c>
      <c r="D20" s="429">
        <f t="shared" si="62"/>
        <v>282</v>
      </c>
      <c r="E20" s="166">
        <f t="shared" si="63"/>
        <v>290</v>
      </c>
      <c r="F20" s="168">
        <f t="shared" si="64"/>
        <v>282</v>
      </c>
      <c r="G20" s="168">
        <v>290</v>
      </c>
      <c r="H20" s="168">
        <v>282</v>
      </c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7"/>
      <c r="U20" s="435">
        <f t="shared" ref="U20:U21" si="65">SUM(W20,Y20,AA20,AC20,AE20)</f>
        <v>0</v>
      </c>
      <c r="V20" s="436">
        <f t="shared" ref="V20:V21" si="66">SUM(X20,Z20,AB20,AD20,AF20)</f>
        <v>0</v>
      </c>
      <c r="W20" s="168"/>
      <c r="X20" s="168"/>
      <c r="Y20" s="168"/>
      <c r="Z20" s="168"/>
      <c r="AA20" s="168"/>
      <c r="AB20" s="168"/>
      <c r="AC20" s="168"/>
      <c r="AD20" s="168"/>
      <c r="AE20" s="168"/>
      <c r="AF20" s="167"/>
    </row>
    <row r="21" spans="1:32" s="161" customFormat="1" ht="21.75" customHeight="1" thickBot="1">
      <c r="A21" s="1781"/>
      <c r="B21" s="169" t="s">
        <v>126</v>
      </c>
      <c r="C21" s="430">
        <f t="shared" si="61"/>
        <v>5830</v>
      </c>
      <c r="D21" s="431">
        <f t="shared" si="62"/>
        <v>5692</v>
      </c>
      <c r="E21" s="170">
        <f t="shared" si="63"/>
        <v>5828</v>
      </c>
      <c r="F21" s="172">
        <f t="shared" si="64"/>
        <v>5692</v>
      </c>
      <c r="G21" s="172">
        <v>5828</v>
      </c>
      <c r="H21" s="172">
        <v>5692</v>
      </c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1"/>
      <c r="U21" s="438">
        <f t="shared" si="65"/>
        <v>2</v>
      </c>
      <c r="V21" s="439">
        <f t="shared" si="66"/>
        <v>0</v>
      </c>
      <c r="W21" s="172"/>
      <c r="X21" s="172"/>
      <c r="Y21" s="172"/>
      <c r="Z21" s="172"/>
      <c r="AA21" s="172"/>
      <c r="AB21" s="172"/>
      <c r="AC21" s="172"/>
      <c r="AD21" s="172"/>
      <c r="AE21" s="172">
        <v>2</v>
      </c>
      <c r="AF21" s="171"/>
    </row>
    <row r="22" spans="1:32" s="434" customFormat="1" ht="21.75" customHeight="1">
      <c r="A22" s="1775" t="s">
        <v>156</v>
      </c>
      <c r="B22" s="173" t="s">
        <v>185</v>
      </c>
      <c r="C22" s="440">
        <f>SUM(C23:C25)</f>
        <v>194</v>
      </c>
      <c r="D22" s="441">
        <f>SUM(D23:D25)</f>
        <v>194</v>
      </c>
      <c r="E22" s="442">
        <f>SUM(E23:E25)</f>
        <v>162</v>
      </c>
      <c r="F22" s="443">
        <f>SUM(F23:F25)</f>
        <v>162</v>
      </c>
      <c r="G22" s="443">
        <f t="shared" ref="G22" si="67">SUM(G23:G25)</f>
        <v>162</v>
      </c>
      <c r="H22" s="443">
        <f t="shared" ref="H22" si="68">SUM(H23:H25)</f>
        <v>162</v>
      </c>
      <c r="I22" s="443">
        <f t="shared" ref="I22" si="69">SUM(I23:I25)</f>
        <v>0</v>
      </c>
      <c r="J22" s="443">
        <f t="shared" ref="J22" si="70">SUM(J23:J25)</f>
        <v>0</v>
      </c>
      <c r="K22" s="443">
        <f t="shared" ref="K22" si="71">SUM(K23:K25)</f>
        <v>0</v>
      </c>
      <c r="L22" s="443">
        <f t="shared" ref="L22" si="72">SUM(L23:L25)</f>
        <v>0</v>
      </c>
      <c r="M22" s="443">
        <f t="shared" ref="M22" si="73">SUM(M23:M25)</f>
        <v>0</v>
      </c>
      <c r="N22" s="443">
        <f t="shared" ref="N22" si="74">SUM(N23:N25)</f>
        <v>0</v>
      </c>
      <c r="O22" s="443">
        <f t="shared" ref="O22" si="75">SUM(O23:O25)</f>
        <v>0</v>
      </c>
      <c r="P22" s="443">
        <f t="shared" ref="P22" si="76">SUM(P23:P25)</f>
        <v>0</v>
      </c>
      <c r="Q22" s="443">
        <f t="shared" ref="Q22" si="77">SUM(Q23:Q25)</f>
        <v>0</v>
      </c>
      <c r="R22" s="443">
        <f t="shared" ref="R22" si="78">SUM(R23:R25)</f>
        <v>0</v>
      </c>
      <c r="S22" s="443">
        <f t="shared" ref="S22" si="79">SUM(S23:S25)</f>
        <v>0</v>
      </c>
      <c r="T22" s="444">
        <f>SUM(T23:T25)</f>
        <v>0</v>
      </c>
      <c r="U22" s="442">
        <f>SUM(U23:U25)</f>
        <v>32</v>
      </c>
      <c r="V22" s="443">
        <f t="shared" ref="V22" si="80">SUM(V23:V25)</f>
        <v>32</v>
      </c>
      <c r="W22" s="443">
        <f t="shared" ref="W22" si="81">SUM(W23:W25)</f>
        <v>11</v>
      </c>
      <c r="X22" s="443">
        <f t="shared" ref="X22" si="82">SUM(X23:X25)</f>
        <v>11</v>
      </c>
      <c r="Y22" s="443">
        <f t="shared" ref="Y22" si="83">SUM(Y23:Y25)</f>
        <v>0</v>
      </c>
      <c r="Z22" s="443">
        <f t="shared" ref="Z22" si="84">SUM(Z23:Z25)</f>
        <v>0</v>
      </c>
      <c r="AA22" s="443">
        <f t="shared" ref="AA22" si="85">SUM(AA23:AA25)</f>
        <v>0</v>
      </c>
      <c r="AB22" s="443">
        <f t="shared" ref="AB22" si="86">SUM(AB23:AB25)</f>
        <v>0</v>
      </c>
      <c r="AC22" s="443">
        <f t="shared" ref="AC22" si="87">SUM(AC23:AC25)</f>
        <v>0</v>
      </c>
      <c r="AD22" s="443">
        <f t="shared" ref="AD22" si="88">SUM(AD23:AD25)</f>
        <v>0</v>
      </c>
      <c r="AE22" s="443">
        <f t="shared" ref="AE22" si="89">SUM(AE23:AE25)</f>
        <v>21</v>
      </c>
      <c r="AF22" s="444">
        <f>SUM(AF23:AF25)</f>
        <v>21</v>
      </c>
    </row>
    <row r="23" spans="1:32" s="161" customFormat="1" ht="21.75" customHeight="1">
      <c r="A23" s="1776"/>
      <c r="B23" s="165" t="s">
        <v>186</v>
      </c>
      <c r="C23" s="428">
        <f t="shared" ref="C23:C25" si="90">E23+U23</f>
        <v>26</v>
      </c>
      <c r="D23" s="429">
        <f t="shared" ref="D23:D25" si="91">F23+V23</f>
        <v>26</v>
      </c>
      <c r="E23" s="166">
        <f t="shared" ref="E23:F25" si="92">G23+I23+K23+M23+O23+Q23+S23</f>
        <v>3</v>
      </c>
      <c r="F23" s="168">
        <f t="shared" si="92"/>
        <v>3</v>
      </c>
      <c r="G23" s="168">
        <v>3</v>
      </c>
      <c r="H23" s="168">
        <v>3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7"/>
      <c r="U23" s="435">
        <f>SUM(W23,Y23,AA23,AC23,AE23)</f>
        <v>23</v>
      </c>
      <c r="V23" s="436">
        <f>SUM(X23,Z23,AB23,AD23,AF23)</f>
        <v>23</v>
      </c>
      <c r="W23" s="168">
        <v>2</v>
      </c>
      <c r="X23" s="168">
        <v>2</v>
      </c>
      <c r="Y23" s="168"/>
      <c r="Z23" s="168"/>
      <c r="AA23" s="168"/>
      <c r="AB23" s="168"/>
      <c r="AC23" s="168"/>
      <c r="AD23" s="168"/>
      <c r="AE23" s="168">
        <v>21</v>
      </c>
      <c r="AF23" s="167">
        <v>21</v>
      </c>
    </row>
    <row r="24" spans="1:32" s="161" customFormat="1" ht="21.75" customHeight="1">
      <c r="A24" s="1776"/>
      <c r="B24" s="165" t="s">
        <v>124</v>
      </c>
      <c r="C24" s="428">
        <f t="shared" si="90"/>
        <v>168</v>
      </c>
      <c r="D24" s="429">
        <f t="shared" si="91"/>
        <v>168</v>
      </c>
      <c r="E24" s="166">
        <f t="shared" si="92"/>
        <v>159</v>
      </c>
      <c r="F24" s="168">
        <f t="shared" si="92"/>
        <v>159</v>
      </c>
      <c r="G24" s="168">
        <v>159</v>
      </c>
      <c r="H24" s="168">
        <v>159</v>
      </c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7"/>
      <c r="U24" s="435">
        <f t="shared" ref="U24:U25" si="93">SUM(W24,Y24,AA24,AC24,AE24)</f>
        <v>9</v>
      </c>
      <c r="V24" s="436">
        <f t="shared" ref="V24:V25" si="94">SUM(X24,Z24,AB24,AD24,AF24)</f>
        <v>9</v>
      </c>
      <c r="W24" s="168">
        <v>9</v>
      </c>
      <c r="X24" s="168">
        <v>9</v>
      </c>
      <c r="Y24" s="168"/>
      <c r="Z24" s="168"/>
      <c r="AA24" s="168"/>
      <c r="AB24" s="168"/>
      <c r="AC24" s="168"/>
      <c r="AD24" s="168"/>
      <c r="AE24" s="168"/>
      <c r="AF24" s="167"/>
    </row>
    <row r="25" spans="1:32" s="161" customFormat="1" ht="21.75" customHeight="1" thickBot="1">
      <c r="A25" s="1777"/>
      <c r="B25" s="169" t="s">
        <v>126</v>
      </c>
      <c r="C25" s="430">
        <f t="shared" si="90"/>
        <v>0</v>
      </c>
      <c r="D25" s="431">
        <f t="shared" si="91"/>
        <v>0</v>
      </c>
      <c r="E25" s="170">
        <f t="shared" si="92"/>
        <v>0</v>
      </c>
      <c r="F25" s="172">
        <f t="shared" si="92"/>
        <v>0</v>
      </c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1"/>
      <c r="U25" s="438">
        <f t="shared" si="93"/>
        <v>0</v>
      </c>
      <c r="V25" s="439">
        <f t="shared" si="94"/>
        <v>0</v>
      </c>
      <c r="W25" s="172"/>
      <c r="X25" s="172"/>
      <c r="Y25" s="172"/>
      <c r="Z25" s="172"/>
      <c r="AA25" s="172"/>
      <c r="AB25" s="172"/>
      <c r="AC25" s="172"/>
      <c r="AD25" s="172"/>
      <c r="AE25" s="172"/>
      <c r="AF25" s="171"/>
    </row>
    <row r="26" spans="1:32" s="434" customFormat="1" ht="21.75" customHeight="1">
      <c r="A26" s="1779" t="s">
        <v>199</v>
      </c>
      <c r="B26" s="173" t="s">
        <v>185</v>
      </c>
      <c r="C26" s="440">
        <f>SUM(C27:C29)</f>
        <v>0</v>
      </c>
      <c r="D26" s="441">
        <f>SUM(D27:D29)</f>
        <v>0</v>
      </c>
      <c r="E26" s="442">
        <f>SUM(E27:E29)</f>
        <v>0</v>
      </c>
      <c r="F26" s="443">
        <f>SUM(F27:F29)</f>
        <v>0</v>
      </c>
      <c r="G26" s="1013">
        <f t="shared" ref="G26" si="95">SUM(G27:G29)</f>
        <v>0</v>
      </c>
      <c r="H26" s="1013">
        <f t="shared" ref="H26" si="96">SUM(H27:H29)</f>
        <v>0</v>
      </c>
      <c r="I26" s="1013">
        <f t="shared" ref="I26" si="97">SUM(I27:I29)</f>
        <v>0</v>
      </c>
      <c r="J26" s="1013">
        <f t="shared" ref="J26" si="98">SUM(J27:J29)</f>
        <v>0</v>
      </c>
      <c r="K26" s="1013">
        <f t="shared" ref="K26" si="99">SUM(K27:K29)</f>
        <v>0</v>
      </c>
      <c r="L26" s="1013">
        <f t="shared" ref="L26" si="100">SUM(L27:L29)</f>
        <v>0</v>
      </c>
      <c r="M26" s="1013">
        <f t="shared" ref="M26" si="101">SUM(M27:M29)</f>
        <v>0</v>
      </c>
      <c r="N26" s="1013">
        <f t="shared" ref="N26" si="102">SUM(N27:N29)</f>
        <v>0</v>
      </c>
      <c r="O26" s="1013">
        <f t="shared" ref="O26" si="103">SUM(O27:O29)</f>
        <v>0</v>
      </c>
      <c r="P26" s="1013">
        <f t="shared" ref="P26" si="104">SUM(P27:P29)</f>
        <v>0</v>
      </c>
      <c r="Q26" s="1013">
        <f t="shared" ref="Q26" si="105">SUM(Q27:Q29)</f>
        <v>0</v>
      </c>
      <c r="R26" s="1013">
        <f t="shared" ref="R26" si="106">SUM(R27:R29)</f>
        <v>0</v>
      </c>
      <c r="S26" s="1013">
        <f t="shared" ref="S26" si="107">SUM(S27:S29)</f>
        <v>0</v>
      </c>
      <c r="T26" s="1014">
        <f>SUM(T27:T29)</f>
        <v>0</v>
      </c>
      <c r="U26" s="442">
        <f>SUM(U27:U29)</f>
        <v>0</v>
      </c>
      <c r="V26" s="443">
        <f t="shared" ref="V26" si="108">SUM(V27:V29)</f>
        <v>0</v>
      </c>
      <c r="W26" s="443">
        <f t="shared" ref="W26" si="109">SUM(W27:W29)</f>
        <v>0</v>
      </c>
      <c r="X26" s="443">
        <f t="shared" ref="X26" si="110">SUM(X27:X29)</f>
        <v>0</v>
      </c>
      <c r="Y26" s="443">
        <f t="shared" ref="Y26" si="111">SUM(Y27:Y29)</f>
        <v>0</v>
      </c>
      <c r="Z26" s="443">
        <f t="shared" ref="Z26" si="112">SUM(Z27:Z29)</f>
        <v>0</v>
      </c>
      <c r="AA26" s="443">
        <f t="shared" ref="AA26" si="113">SUM(AA27:AA29)</f>
        <v>0</v>
      </c>
      <c r="AB26" s="443">
        <f t="shared" ref="AB26" si="114">SUM(AB27:AB29)</f>
        <v>0</v>
      </c>
      <c r="AC26" s="443">
        <f t="shared" ref="AC26" si="115">SUM(AC27:AC29)</f>
        <v>0</v>
      </c>
      <c r="AD26" s="443">
        <f t="shared" ref="AD26" si="116">SUM(AD27:AD29)</f>
        <v>0</v>
      </c>
      <c r="AE26" s="443">
        <f t="shared" ref="AE26" si="117">SUM(AE27:AE29)</f>
        <v>0</v>
      </c>
      <c r="AF26" s="444">
        <f>SUM(AF27:AF29)</f>
        <v>0</v>
      </c>
    </row>
    <row r="27" spans="1:32" s="161" customFormat="1" ht="21.75" customHeight="1">
      <c r="A27" s="1780"/>
      <c r="B27" s="165" t="s">
        <v>186</v>
      </c>
      <c r="C27" s="428">
        <f t="shared" ref="C27:C29" si="118">E27+U27</f>
        <v>0</v>
      </c>
      <c r="D27" s="429">
        <f t="shared" ref="D27:D29" si="119">F27+V27</f>
        <v>0</v>
      </c>
      <c r="E27" s="166">
        <f t="shared" ref="E27:E29" si="120">G27+I27+K27+M27+O27+Q27+S27</f>
        <v>0</v>
      </c>
      <c r="F27" s="168">
        <f t="shared" ref="F27:F29" si="121">H27+J27+L27+N27+P27+R27+T27</f>
        <v>0</v>
      </c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801"/>
      <c r="U27" s="435">
        <f>SUM(W27,Y27,AA27,AC27,AE27)</f>
        <v>0</v>
      </c>
      <c r="V27" s="436">
        <f>SUM(X27,Z27,AB27,AD27,AF27)</f>
        <v>0</v>
      </c>
      <c r="W27" s="432"/>
      <c r="X27" s="432"/>
      <c r="Y27" s="432"/>
      <c r="Z27" s="432"/>
      <c r="AA27" s="432"/>
      <c r="AB27" s="432"/>
      <c r="AC27" s="432"/>
      <c r="AD27" s="432"/>
      <c r="AE27" s="432"/>
      <c r="AF27" s="433"/>
    </row>
    <row r="28" spans="1:32" s="161" customFormat="1" ht="21.75" customHeight="1">
      <c r="A28" s="1780"/>
      <c r="B28" s="165" t="s">
        <v>124</v>
      </c>
      <c r="C28" s="428">
        <f t="shared" si="118"/>
        <v>0</v>
      </c>
      <c r="D28" s="429">
        <f t="shared" si="119"/>
        <v>0</v>
      </c>
      <c r="E28" s="166">
        <f t="shared" si="120"/>
        <v>0</v>
      </c>
      <c r="F28" s="168">
        <f t="shared" si="121"/>
        <v>0</v>
      </c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801"/>
      <c r="U28" s="435">
        <f t="shared" ref="U28:U29" si="122">SUM(W28,Y28,AA28,AC28,AE28)</f>
        <v>0</v>
      </c>
      <c r="V28" s="436">
        <f t="shared" ref="V28:V29" si="123">SUM(X28,Z28,AB28,AD28,AF28)</f>
        <v>0</v>
      </c>
      <c r="W28" s="436"/>
      <c r="X28" s="436"/>
      <c r="Y28" s="436"/>
      <c r="Z28" s="436"/>
      <c r="AA28" s="436"/>
      <c r="AB28" s="436"/>
      <c r="AC28" s="436"/>
      <c r="AD28" s="436"/>
      <c r="AE28" s="436"/>
      <c r="AF28" s="801"/>
    </row>
    <row r="29" spans="1:32" s="161" customFormat="1" ht="21.75" customHeight="1" thickBot="1">
      <c r="A29" s="1781"/>
      <c r="B29" s="169" t="s">
        <v>126</v>
      </c>
      <c r="C29" s="430">
        <f t="shared" si="118"/>
        <v>0</v>
      </c>
      <c r="D29" s="431">
        <f t="shared" si="119"/>
        <v>0</v>
      </c>
      <c r="E29" s="170">
        <f t="shared" si="120"/>
        <v>0</v>
      </c>
      <c r="F29" s="172">
        <f t="shared" si="121"/>
        <v>0</v>
      </c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1015"/>
      <c r="U29" s="438">
        <f t="shared" si="122"/>
        <v>0</v>
      </c>
      <c r="V29" s="439">
        <f t="shared" si="123"/>
        <v>0</v>
      </c>
      <c r="W29" s="437"/>
      <c r="X29" s="437"/>
      <c r="Y29" s="437"/>
      <c r="Z29" s="437"/>
      <c r="AA29" s="437"/>
      <c r="AB29" s="437"/>
      <c r="AC29" s="437"/>
      <c r="AD29" s="437"/>
      <c r="AE29" s="437"/>
      <c r="AF29" s="908"/>
    </row>
    <row r="30" spans="1:32" s="434" customFormat="1" ht="21.75" customHeight="1">
      <c r="A30" s="1776" t="s">
        <v>194</v>
      </c>
      <c r="B30" s="173" t="s">
        <v>185</v>
      </c>
      <c r="C30" s="440">
        <f>SUM(C31:C33)</f>
        <v>875</v>
      </c>
      <c r="D30" s="441">
        <f>SUM(D31:D33)</f>
        <v>0</v>
      </c>
      <c r="E30" s="442">
        <f>SUM(E31:E33)</f>
        <v>356</v>
      </c>
      <c r="F30" s="443">
        <f>SUM(F31:F33)</f>
        <v>0</v>
      </c>
      <c r="G30" s="443">
        <f t="shared" ref="G30" si="124">SUM(G31:G33)</f>
        <v>174</v>
      </c>
      <c r="H30" s="443">
        <f t="shared" ref="H30" si="125">SUM(H31:H33)</f>
        <v>0</v>
      </c>
      <c r="I30" s="443">
        <f t="shared" ref="I30" si="126">SUM(I31:I33)</f>
        <v>33</v>
      </c>
      <c r="J30" s="443">
        <f t="shared" ref="J30" si="127">SUM(J31:J33)</f>
        <v>0</v>
      </c>
      <c r="K30" s="443">
        <f t="shared" ref="K30" si="128">SUM(K31:K33)</f>
        <v>0</v>
      </c>
      <c r="L30" s="443">
        <f t="shared" ref="L30" si="129">SUM(L31:L33)</f>
        <v>0</v>
      </c>
      <c r="M30" s="443">
        <f t="shared" ref="M30" si="130">SUM(M31:M33)</f>
        <v>149</v>
      </c>
      <c r="N30" s="443">
        <f t="shared" ref="N30" si="131">SUM(N31:N33)</f>
        <v>0</v>
      </c>
      <c r="O30" s="443">
        <f t="shared" ref="O30" si="132">SUM(O31:O33)</f>
        <v>0</v>
      </c>
      <c r="P30" s="443">
        <f t="shared" ref="P30" si="133">SUM(P31:P33)</f>
        <v>0</v>
      </c>
      <c r="Q30" s="443">
        <f t="shared" ref="Q30" si="134">SUM(Q31:Q33)</f>
        <v>0</v>
      </c>
      <c r="R30" s="443">
        <f t="shared" ref="R30" si="135">SUM(R31:R33)</f>
        <v>0</v>
      </c>
      <c r="S30" s="443">
        <f t="shared" ref="S30" si="136">SUM(S31:S33)</f>
        <v>0</v>
      </c>
      <c r="T30" s="444">
        <f>SUM(T31:T33)</f>
        <v>0</v>
      </c>
      <c r="U30" s="442">
        <f>SUM(U31:U33)</f>
        <v>519</v>
      </c>
      <c r="V30" s="443">
        <f t="shared" ref="V30" si="137">SUM(V31:V33)</f>
        <v>0</v>
      </c>
      <c r="W30" s="443">
        <f t="shared" ref="W30" si="138">SUM(W31:W33)</f>
        <v>119</v>
      </c>
      <c r="X30" s="443">
        <f t="shared" ref="X30" si="139">SUM(X31:X33)</f>
        <v>0</v>
      </c>
      <c r="Y30" s="443">
        <f t="shared" ref="Y30" si="140">SUM(Y31:Y33)</f>
        <v>0</v>
      </c>
      <c r="Z30" s="443">
        <f t="shared" ref="Z30" si="141">SUM(Z31:Z33)</f>
        <v>0</v>
      </c>
      <c r="AA30" s="443">
        <f t="shared" ref="AA30" si="142">SUM(AA31:AA33)</f>
        <v>0</v>
      </c>
      <c r="AB30" s="443">
        <f t="shared" ref="AB30" si="143">SUM(AB31:AB33)</f>
        <v>0</v>
      </c>
      <c r="AC30" s="443">
        <f t="shared" ref="AC30" si="144">SUM(AC31:AC33)</f>
        <v>0</v>
      </c>
      <c r="AD30" s="443">
        <f t="shared" ref="AD30" si="145">SUM(AD31:AD33)</f>
        <v>0</v>
      </c>
      <c r="AE30" s="443">
        <f t="shared" ref="AE30" si="146">SUM(AE31:AE33)</f>
        <v>400</v>
      </c>
      <c r="AF30" s="444">
        <f>SUM(AF31:AF33)</f>
        <v>0</v>
      </c>
    </row>
    <row r="31" spans="1:32" ht="21.75" customHeight="1">
      <c r="A31" s="1776"/>
      <c r="B31" s="165" t="s">
        <v>186</v>
      </c>
      <c r="C31" s="428">
        <f t="shared" ref="C31:C33" si="147">E31+U31</f>
        <v>875</v>
      </c>
      <c r="D31" s="429">
        <f t="shared" ref="D31:D33" si="148">F31+V31</f>
        <v>0</v>
      </c>
      <c r="E31" s="166">
        <f t="shared" ref="E31:E33" si="149">G31+I31+K31+M31+O31+Q31+S31</f>
        <v>356</v>
      </c>
      <c r="F31" s="168">
        <f t="shared" ref="F31:F33" si="150">H31+J31+L31+N31+P31+R31+T31</f>
        <v>0</v>
      </c>
      <c r="G31" s="168">
        <v>174</v>
      </c>
      <c r="H31" s="168"/>
      <c r="I31" s="168">
        <v>33</v>
      </c>
      <c r="J31" s="168"/>
      <c r="K31" s="168"/>
      <c r="L31" s="168"/>
      <c r="M31" s="168">
        <v>149</v>
      </c>
      <c r="N31" s="168"/>
      <c r="O31" s="168"/>
      <c r="P31" s="168"/>
      <c r="Q31" s="168"/>
      <c r="R31" s="168"/>
      <c r="S31" s="168"/>
      <c r="T31" s="167"/>
      <c r="U31" s="435">
        <f>SUM(W31,Y31,AA31,AC31,AE31)</f>
        <v>519</v>
      </c>
      <c r="V31" s="436">
        <f>SUM(X31,Z31,AB31,AD31,AF31)</f>
        <v>0</v>
      </c>
      <c r="W31" s="168">
        <v>119</v>
      </c>
      <c r="X31" s="168"/>
      <c r="Y31" s="168"/>
      <c r="Z31" s="168"/>
      <c r="AA31" s="168"/>
      <c r="AB31" s="168"/>
      <c r="AC31" s="168"/>
      <c r="AD31" s="168"/>
      <c r="AE31" s="168">
        <v>400</v>
      </c>
      <c r="AF31" s="167"/>
    </row>
    <row r="32" spans="1:32" ht="21.75" customHeight="1">
      <c r="A32" s="1776"/>
      <c r="B32" s="165" t="s">
        <v>124</v>
      </c>
      <c r="C32" s="428">
        <f t="shared" si="147"/>
        <v>0</v>
      </c>
      <c r="D32" s="429">
        <f t="shared" si="148"/>
        <v>0</v>
      </c>
      <c r="E32" s="166">
        <f t="shared" si="149"/>
        <v>0</v>
      </c>
      <c r="F32" s="168">
        <f t="shared" si="150"/>
        <v>0</v>
      </c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7"/>
      <c r="U32" s="435">
        <f t="shared" ref="U32:U33" si="151">SUM(W32,Y32,AA32,AC32,AE32)</f>
        <v>0</v>
      </c>
      <c r="V32" s="436">
        <f t="shared" ref="V32:V33" si="152">SUM(X32,Z32,AB32,AD32,AF32)</f>
        <v>0</v>
      </c>
      <c r="W32" s="168"/>
      <c r="X32" s="168"/>
      <c r="Y32" s="168"/>
      <c r="Z32" s="168"/>
      <c r="AA32" s="168"/>
      <c r="AB32" s="168"/>
      <c r="AC32" s="168"/>
      <c r="AD32" s="168"/>
      <c r="AE32" s="168"/>
      <c r="AF32" s="167"/>
    </row>
    <row r="33" spans="1:32" ht="21.75" customHeight="1" thickBot="1">
      <c r="A33" s="1777"/>
      <c r="B33" s="169" t="s">
        <v>126</v>
      </c>
      <c r="C33" s="430">
        <f t="shared" si="147"/>
        <v>0</v>
      </c>
      <c r="D33" s="431">
        <f t="shared" si="148"/>
        <v>0</v>
      </c>
      <c r="E33" s="170">
        <f t="shared" si="149"/>
        <v>0</v>
      </c>
      <c r="F33" s="172">
        <f t="shared" si="150"/>
        <v>0</v>
      </c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1"/>
      <c r="U33" s="438">
        <f t="shared" si="151"/>
        <v>0</v>
      </c>
      <c r="V33" s="439">
        <f t="shared" si="152"/>
        <v>0</v>
      </c>
      <c r="W33" s="172"/>
      <c r="X33" s="172"/>
      <c r="Y33" s="172"/>
      <c r="Z33" s="172"/>
      <c r="AA33" s="172"/>
      <c r="AB33" s="172"/>
      <c r="AC33" s="172"/>
      <c r="AD33" s="172"/>
      <c r="AE33" s="172"/>
      <c r="AF33" s="171"/>
    </row>
    <row r="34" spans="1:32" s="434" customFormat="1" ht="21.75" customHeight="1">
      <c r="A34" s="1775" t="s">
        <v>144</v>
      </c>
      <c r="B34" s="173" t="s">
        <v>185</v>
      </c>
      <c r="C34" s="440">
        <f>SUM(C35:C37)</f>
        <v>0</v>
      </c>
      <c r="D34" s="441">
        <f>SUM(D35:D37)</f>
        <v>0</v>
      </c>
      <c r="E34" s="442">
        <f>SUM(E35:E37)</f>
        <v>0</v>
      </c>
      <c r="F34" s="443">
        <f>SUM(F35:F37)</f>
        <v>0</v>
      </c>
      <c r="G34" s="443">
        <f t="shared" ref="G34" si="153">SUM(G35:G37)</f>
        <v>0</v>
      </c>
      <c r="H34" s="443">
        <f t="shared" ref="H34" si="154">SUM(H35:H37)</f>
        <v>0</v>
      </c>
      <c r="I34" s="443">
        <f t="shared" ref="I34" si="155">SUM(I35:I37)</f>
        <v>0</v>
      </c>
      <c r="J34" s="443">
        <f t="shared" ref="J34" si="156">SUM(J35:J37)</f>
        <v>0</v>
      </c>
      <c r="K34" s="443">
        <f t="shared" ref="K34" si="157">SUM(K35:K37)</f>
        <v>0</v>
      </c>
      <c r="L34" s="443">
        <f t="shared" ref="L34" si="158">SUM(L35:L37)</f>
        <v>0</v>
      </c>
      <c r="M34" s="443">
        <f t="shared" ref="M34" si="159">SUM(M35:M37)</f>
        <v>0</v>
      </c>
      <c r="N34" s="443">
        <f t="shared" ref="N34" si="160">SUM(N35:N37)</f>
        <v>0</v>
      </c>
      <c r="O34" s="443">
        <f t="shared" ref="O34" si="161">SUM(O35:O37)</f>
        <v>0</v>
      </c>
      <c r="P34" s="443">
        <f t="shared" ref="P34" si="162">SUM(P35:P37)</f>
        <v>0</v>
      </c>
      <c r="Q34" s="443">
        <f>SUM(Q35:Q37)</f>
        <v>0</v>
      </c>
      <c r="R34" s="443">
        <f t="shared" ref="R34" si="163">SUM(R35:R37)</f>
        <v>0</v>
      </c>
      <c r="S34" s="443">
        <f t="shared" ref="S34" si="164">SUM(S35:S37)</f>
        <v>0</v>
      </c>
      <c r="T34" s="444">
        <f>SUM(T35:T37)</f>
        <v>0</v>
      </c>
      <c r="U34" s="442">
        <f>SUM(U35:U37)</f>
        <v>0</v>
      </c>
      <c r="V34" s="443">
        <f t="shared" ref="V34" si="165">SUM(V35:V37)</f>
        <v>0</v>
      </c>
      <c r="W34" s="443">
        <f t="shared" ref="W34" si="166">SUM(W35:W37)</f>
        <v>0</v>
      </c>
      <c r="X34" s="443">
        <f t="shared" ref="X34" si="167">SUM(X35:X37)</f>
        <v>0</v>
      </c>
      <c r="Y34" s="443">
        <f t="shared" ref="Y34" si="168">SUM(Y35:Y37)</f>
        <v>0</v>
      </c>
      <c r="Z34" s="443">
        <f t="shared" ref="Z34" si="169">SUM(Z35:Z37)</f>
        <v>0</v>
      </c>
      <c r="AA34" s="443">
        <f t="shared" ref="AA34" si="170">SUM(AA35:AA37)</f>
        <v>0</v>
      </c>
      <c r="AB34" s="443">
        <f t="shared" ref="AB34" si="171">SUM(AB35:AB37)</f>
        <v>0</v>
      </c>
      <c r="AC34" s="443">
        <f t="shared" ref="AC34" si="172">SUM(AC35:AC37)</f>
        <v>0</v>
      </c>
      <c r="AD34" s="443">
        <f t="shared" ref="AD34" si="173">SUM(AD35:AD37)</f>
        <v>0</v>
      </c>
      <c r="AE34" s="443">
        <f t="shared" ref="AE34" si="174">SUM(AE35:AE37)</f>
        <v>0</v>
      </c>
      <c r="AF34" s="444">
        <f>SUM(AF35:AF37)</f>
        <v>0</v>
      </c>
    </row>
    <row r="35" spans="1:32" ht="21.75" customHeight="1">
      <c r="A35" s="1776"/>
      <c r="B35" s="165" t="s">
        <v>186</v>
      </c>
      <c r="C35" s="428">
        <f t="shared" ref="C35:C37" si="175">E35+U35</f>
        <v>0</v>
      </c>
      <c r="D35" s="429">
        <f t="shared" ref="D35:D37" si="176">F35+V35</f>
        <v>0</v>
      </c>
      <c r="E35" s="166">
        <f t="shared" ref="E35:E37" si="177">G35+I35+K35+M35+O35+Q35+S35</f>
        <v>0</v>
      </c>
      <c r="F35" s="168">
        <f t="shared" ref="F35:F37" si="178">H35+J35+L35+N35+P35+R35+T35</f>
        <v>0</v>
      </c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7"/>
      <c r="U35" s="435">
        <f>SUM(W35,Y35,AA35,AC35,AE35)</f>
        <v>0</v>
      </c>
      <c r="V35" s="436">
        <f>SUM(X35,Z35,AB35,AD35,AF35)</f>
        <v>0</v>
      </c>
      <c r="W35" s="168"/>
      <c r="X35" s="168"/>
      <c r="Y35" s="168"/>
      <c r="Z35" s="168"/>
      <c r="AA35" s="168"/>
      <c r="AB35" s="168"/>
      <c r="AC35" s="168"/>
      <c r="AD35" s="168"/>
      <c r="AE35" s="168"/>
      <c r="AF35" s="167"/>
    </row>
    <row r="36" spans="1:32" ht="21.75" customHeight="1">
      <c r="A36" s="1776"/>
      <c r="B36" s="165" t="s">
        <v>124</v>
      </c>
      <c r="C36" s="428">
        <f t="shared" si="175"/>
        <v>0</v>
      </c>
      <c r="D36" s="429">
        <f t="shared" si="176"/>
        <v>0</v>
      </c>
      <c r="E36" s="166">
        <f t="shared" si="177"/>
        <v>0</v>
      </c>
      <c r="F36" s="168">
        <f t="shared" si="178"/>
        <v>0</v>
      </c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7"/>
      <c r="U36" s="435">
        <f t="shared" ref="U36:U37" si="179">SUM(W36,Y36,AA36,AC36,AE36)</f>
        <v>0</v>
      </c>
      <c r="V36" s="436">
        <f t="shared" ref="V36:V37" si="180">SUM(X36,Z36,AB36,AD36,AF36)</f>
        <v>0</v>
      </c>
      <c r="W36" s="168"/>
      <c r="X36" s="168"/>
      <c r="Y36" s="168"/>
      <c r="Z36" s="168"/>
      <c r="AA36" s="168"/>
      <c r="AB36" s="168"/>
      <c r="AC36" s="168"/>
      <c r="AD36" s="168"/>
      <c r="AE36" s="168"/>
      <c r="AF36" s="167"/>
    </row>
    <row r="37" spans="1:32" ht="21.75" customHeight="1" thickBot="1">
      <c r="A37" s="1777"/>
      <c r="B37" s="169" t="s">
        <v>126</v>
      </c>
      <c r="C37" s="430">
        <f t="shared" si="175"/>
        <v>0</v>
      </c>
      <c r="D37" s="431">
        <f t="shared" si="176"/>
        <v>0</v>
      </c>
      <c r="E37" s="170">
        <f t="shared" si="177"/>
        <v>0</v>
      </c>
      <c r="F37" s="172">
        <f t="shared" si="178"/>
        <v>0</v>
      </c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1"/>
      <c r="U37" s="438">
        <f t="shared" si="179"/>
        <v>0</v>
      </c>
      <c r="V37" s="439">
        <f t="shared" si="180"/>
        <v>0</v>
      </c>
      <c r="W37" s="172"/>
      <c r="X37" s="172"/>
      <c r="Y37" s="172"/>
      <c r="Z37" s="172"/>
      <c r="AA37" s="172"/>
      <c r="AB37" s="172"/>
      <c r="AC37" s="172"/>
      <c r="AD37" s="172"/>
      <c r="AE37" s="172"/>
      <c r="AF37" s="171"/>
    </row>
    <row r="38" spans="1:32" s="434" customFormat="1" ht="21.75" customHeight="1">
      <c r="A38" s="1775" t="s">
        <v>193</v>
      </c>
      <c r="B38" s="173" t="s">
        <v>185</v>
      </c>
      <c r="C38" s="440">
        <f>SUM(C39:C41)</f>
        <v>40291</v>
      </c>
      <c r="D38" s="441">
        <f>SUM(D39:D41)</f>
        <v>10498</v>
      </c>
      <c r="E38" s="442">
        <f>SUM(E39:E41)</f>
        <v>39436</v>
      </c>
      <c r="F38" s="443">
        <f>SUM(F39:F41)</f>
        <v>10252</v>
      </c>
      <c r="G38" s="443">
        <f t="shared" ref="G38:T38" si="181">SUM(G39:G41)</f>
        <v>39436</v>
      </c>
      <c r="H38" s="443">
        <f t="shared" si="181"/>
        <v>10252</v>
      </c>
      <c r="I38" s="443">
        <f t="shared" si="181"/>
        <v>0</v>
      </c>
      <c r="J38" s="443">
        <f t="shared" si="181"/>
        <v>0</v>
      </c>
      <c r="K38" s="443">
        <f t="shared" si="181"/>
        <v>0</v>
      </c>
      <c r="L38" s="443">
        <f t="shared" si="181"/>
        <v>0</v>
      </c>
      <c r="M38" s="443">
        <f t="shared" si="181"/>
        <v>0</v>
      </c>
      <c r="N38" s="443">
        <f t="shared" si="181"/>
        <v>0</v>
      </c>
      <c r="O38" s="443">
        <f t="shared" si="181"/>
        <v>0</v>
      </c>
      <c r="P38" s="443">
        <f t="shared" si="181"/>
        <v>0</v>
      </c>
      <c r="Q38" s="443">
        <f t="shared" si="181"/>
        <v>0</v>
      </c>
      <c r="R38" s="443">
        <f t="shared" si="181"/>
        <v>0</v>
      </c>
      <c r="S38" s="443">
        <f t="shared" si="181"/>
        <v>0</v>
      </c>
      <c r="T38" s="444">
        <f t="shared" si="181"/>
        <v>0</v>
      </c>
      <c r="U38" s="442">
        <f>SUM(U39:U41)</f>
        <v>855</v>
      </c>
      <c r="V38" s="443">
        <f t="shared" ref="V38" si="182">SUM(V39:V41)</f>
        <v>246</v>
      </c>
      <c r="W38" s="443">
        <f t="shared" ref="W38:AE38" si="183">SUM(W39:W41)</f>
        <v>0</v>
      </c>
      <c r="X38" s="443">
        <f t="shared" si="183"/>
        <v>0</v>
      </c>
      <c r="Y38" s="443">
        <f t="shared" si="183"/>
        <v>0</v>
      </c>
      <c r="Z38" s="443">
        <f t="shared" si="183"/>
        <v>0</v>
      </c>
      <c r="AA38" s="443">
        <f t="shared" si="183"/>
        <v>0</v>
      </c>
      <c r="AB38" s="443">
        <f t="shared" si="183"/>
        <v>0</v>
      </c>
      <c r="AC38" s="443">
        <f t="shared" si="183"/>
        <v>0</v>
      </c>
      <c r="AD38" s="443">
        <f t="shared" si="183"/>
        <v>0</v>
      </c>
      <c r="AE38" s="443">
        <f t="shared" si="183"/>
        <v>855</v>
      </c>
      <c r="AF38" s="444">
        <f>SUM(AF39:AF41)</f>
        <v>246</v>
      </c>
    </row>
    <row r="39" spans="1:32" ht="21.75" customHeight="1">
      <c r="A39" s="1776"/>
      <c r="B39" s="165" t="s">
        <v>186</v>
      </c>
      <c r="C39" s="428">
        <f t="shared" ref="C39:C41" si="184">E39+U39</f>
        <v>27</v>
      </c>
      <c r="D39" s="429">
        <f t="shared" ref="D39:D41" si="185">F39+V39</f>
        <v>27</v>
      </c>
      <c r="E39" s="166">
        <f t="shared" ref="E39:E41" si="186">G39+I39+K39+M39+O39+Q39+S39</f>
        <v>10</v>
      </c>
      <c r="F39" s="168">
        <f t="shared" ref="F39:F41" si="187">H39+J39+L39+N39+P39+R39+T39</f>
        <v>10</v>
      </c>
      <c r="G39" s="168">
        <v>10</v>
      </c>
      <c r="H39" s="168">
        <v>10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7"/>
      <c r="U39" s="435">
        <f>SUM(W39,Y39,AA39,AC39,AE39)</f>
        <v>17</v>
      </c>
      <c r="V39" s="436">
        <f>SUM(X39,Z39,AB39,AD39,AF39)</f>
        <v>17</v>
      </c>
      <c r="W39" s="168"/>
      <c r="X39" s="168"/>
      <c r="Y39" s="168"/>
      <c r="Z39" s="168"/>
      <c r="AA39" s="168"/>
      <c r="AB39" s="168"/>
      <c r="AC39" s="168"/>
      <c r="AD39" s="168"/>
      <c r="AE39" s="168">
        <v>17</v>
      </c>
      <c r="AF39" s="167">
        <v>17</v>
      </c>
    </row>
    <row r="40" spans="1:32" ht="21.75" customHeight="1">
      <c r="A40" s="1776"/>
      <c r="B40" s="165" t="s">
        <v>124</v>
      </c>
      <c r="C40" s="428">
        <f t="shared" si="184"/>
        <v>1335</v>
      </c>
      <c r="D40" s="429">
        <f t="shared" si="185"/>
        <v>364</v>
      </c>
      <c r="E40" s="166">
        <f t="shared" si="186"/>
        <v>497</v>
      </c>
      <c r="F40" s="168">
        <f t="shared" si="187"/>
        <v>135</v>
      </c>
      <c r="G40" s="168">
        <v>497</v>
      </c>
      <c r="H40" s="168">
        <v>135</v>
      </c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7"/>
      <c r="U40" s="435">
        <f t="shared" ref="U40:U41" si="188">SUM(W40,Y40,AA40,AC40,AE40)</f>
        <v>838</v>
      </c>
      <c r="V40" s="436">
        <f t="shared" ref="V40:V41" si="189">SUM(X40,Z40,AB40,AD40,AF40)</f>
        <v>229</v>
      </c>
      <c r="W40" s="168"/>
      <c r="X40" s="168"/>
      <c r="Y40" s="168"/>
      <c r="Z40" s="168"/>
      <c r="AA40" s="168"/>
      <c r="AB40" s="168"/>
      <c r="AC40" s="168"/>
      <c r="AD40" s="168"/>
      <c r="AE40" s="168">
        <v>838</v>
      </c>
      <c r="AF40" s="167">
        <v>229</v>
      </c>
    </row>
    <row r="41" spans="1:32" ht="21.75" customHeight="1" thickBot="1">
      <c r="A41" s="1777"/>
      <c r="B41" s="169" t="s">
        <v>126</v>
      </c>
      <c r="C41" s="430">
        <f t="shared" si="184"/>
        <v>38929</v>
      </c>
      <c r="D41" s="431">
        <f t="shared" si="185"/>
        <v>10107</v>
      </c>
      <c r="E41" s="170">
        <f t="shared" si="186"/>
        <v>38929</v>
      </c>
      <c r="F41" s="172">
        <f t="shared" si="187"/>
        <v>10107</v>
      </c>
      <c r="G41" s="172">
        <v>38929</v>
      </c>
      <c r="H41" s="172">
        <v>10107</v>
      </c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1"/>
      <c r="U41" s="438">
        <f t="shared" si="188"/>
        <v>0</v>
      </c>
      <c r="V41" s="439">
        <f t="shared" si="189"/>
        <v>0</v>
      </c>
      <c r="W41" s="172"/>
      <c r="X41" s="172"/>
      <c r="Y41" s="172"/>
      <c r="Z41" s="172"/>
      <c r="AA41" s="172"/>
      <c r="AB41" s="172"/>
      <c r="AC41" s="172"/>
      <c r="AD41" s="172"/>
      <c r="AE41" s="172"/>
      <c r="AF41" s="171"/>
    </row>
    <row r="42" spans="1:32" s="434" customFormat="1" ht="21.75" customHeight="1">
      <c r="A42" s="1776" t="s">
        <v>146</v>
      </c>
      <c r="B42" s="173" t="s">
        <v>185</v>
      </c>
      <c r="C42" s="440">
        <f t="shared" ref="C42:F42" si="190">SUM(C43:C45)</f>
        <v>24228</v>
      </c>
      <c r="D42" s="441">
        <f t="shared" si="190"/>
        <v>24144</v>
      </c>
      <c r="E42" s="442">
        <f t="shared" si="190"/>
        <v>10350</v>
      </c>
      <c r="F42" s="443">
        <f t="shared" si="190"/>
        <v>10350</v>
      </c>
      <c r="G42" s="443">
        <f t="shared" ref="G42" si="191">SUM(G43:G45)</f>
        <v>1720</v>
      </c>
      <c r="H42" s="443">
        <f t="shared" ref="H42" si="192">SUM(H43:H45)</f>
        <v>1720</v>
      </c>
      <c r="I42" s="443">
        <f t="shared" ref="I42" si="193">SUM(I43:I45)</f>
        <v>784</v>
      </c>
      <c r="J42" s="443">
        <f t="shared" ref="J42" si="194">SUM(J43:J45)</f>
        <v>784</v>
      </c>
      <c r="K42" s="443">
        <f t="shared" ref="K42" si="195">SUM(K43:K45)</f>
        <v>379</v>
      </c>
      <c r="L42" s="443">
        <f t="shared" ref="L42" si="196">SUM(L43:L45)</f>
        <v>379</v>
      </c>
      <c r="M42" s="443">
        <f t="shared" ref="M42" si="197">SUM(M43:M45)</f>
        <v>7467</v>
      </c>
      <c r="N42" s="443">
        <f t="shared" ref="N42" si="198">SUM(N43:N45)</f>
        <v>7467</v>
      </c>
      <c r="O42" s="443">
        <f t="shared" ref="O42" si="199">SUM(O43:O45)</f>
        <v>0</v>
      </c>
      <c r="P42" s="443">
        <f t="shared" ref="P42" si="200">SUM(P43:P45)</f>
        <v>0</v>
      </c>
      <c r="Q42" s="443">
        <f t="shared" ref="Q42" si="201">SUM(Q43:Q45)</f>
        <v>0</v>
      </c>
      <c r="R42" s="443">
        <f t="shared" ref="R42" si="202">SUM(R43:R45)</f>
        <v>0</v>
      </c>
      <c r="S42" s="443">
        <f t="shared" ref="S42" si="203">SUM(S43:S45)</f>
        <v>0</v>
      </c>
      <c r="T42" s="444">
        <f t="shared" ref="T42" si="204">SUM(T43:T45)</f>
        <v>0</v>
      </c>
      <c r="U42" s="442">
        <f>SUM(U43:U45)</f>
        <v>13878</v>
      </c>
      <c r="V42" s="443">
        <f t="shared" ref="V42" si="205">SUM(V43:V45)</f>
        <v>13794</v>
      </c>
      <c r="W42" s="443">
        <f t="shared" ref="W42:AE42" si="206">SUM(W43:W45)</f>
        <v>9287</v>
      </c>
      <c r="X42" s="443">
        <f t="shared" si="206"/>
        <v>9203</v>
      </c>
      <c r="Y42" s="443">
        <f t="shared" si="206"/>
        <v>0</v>
      </c>
      <c r="Z42" s="443">
        <f t="shared" si="206"/>
        <v>0</v>
      </c>
      <c r="AA42" s="443">
        <f t="shared" si="206"/>
        <v>0</v>
      </c>
      <c r="AB42" s="443">
        <f t="shared" si="206"/>
        <v>0</v>
      </c>
      <c r="AC42" s="443">
        <f t="shared" si="206"/>
        <v>0</v>
      </c>
      <c r="AD42" s="443">
        <f t="shared" si="206"/>
        <v>0</v>
      </c>
      <c r="AE42" s="443">
        <f t="shared" si="206"/>
        <v>4591</v>
      </c>
      <c r="AF42" s="444">
        <f>SUM(AF43:AF45)</f>
        <v>4591</v>
      </c>
    </row>
    <row r="43" spans="1:32" ht="21.75" customHeight="1">
      <c r="A43" s="1776"/>
      <c r="B43" s="165" t="s">
        <v>186</v>
      </c>
      <c r="C43" s="428">
        <f t="shared" ref="C43:C45" si="207">E43+U43</f>
        <v>24228</v>
      </c>
      <c r="D43" s="429">
        <f t="shared" ref="D43:D45" si="208">F43+V43</f>
        <v>24144</v>
      </c>
      <c r="E43" s="166">
        <f t="shared" ref="E43:F45" si="209">G43+I43+K43+M43+O43+Q43+S43</f>
        <v>10350</v>
      </c>
      <c r="F43" s="168">
        <f t="shared" si="209"/>
        <v>10350</v>
      </c>
      <c r="G43" s="432">
        <v>1720</v>
      </c>
      <c r="H43" s="432">
        <v>1720</v>
      </c>
      <c r="I43" s="432">
        <v>784</v>
      </c>
      <c r="J43" s="432">
        <v>784</v>
      </c>
      <c r="K43" s="432">
        <v>379</v>
      </c>
      <c r="L43" s="432">
        <v>379</v>
      </c>
      <c r="M43" s="432">
        <v>7467</v>
      </c>
      <c r="N43" s="432">
        <v>7467</v>
      </c>
      <c r="O43" s="432"/>
      <c r="P43" s="432"/>
      <c r="Q43" s="432"/>
      <c r="R43" s="432"/>
      <c r="S43" s="432"/>
      <c r="T43" s="433"/>
      <c r="U43" s="435">
        <f>SUM(W43,Y43,AA43,AC43,AE43)</f>
        <v>13878</v>
      </c>
      <c r="V43" s="436">
        <f>SUM(X43,Z43,AB43,AD43,AF43)</f>
        <v>13794</v>
      </c>
      <c r="W43" s="432">
        <v>9287</v>
      </c>
      <c r="X43" s="432">
        <v>9203</v>
      </c>
      <c r="Y43" s="432"/>
      <c r="Z43" s="432"/>
      <c r="AA43" s="432"/>
      <c r="AB43" s="432"/>
      <c r="AC43" s="432"/>
      <c r="AD43" s="432"/>
      <c r="AE43" s="432">
        <v>4591</v>
      </c>
      <c r="AF43" s="433">
        <v>4591</v>
      </c>
    </row>
    <row r="44" spans="1:32" ht="21.75" customHeight="1">
      <c r="A44" s="1776"/>
      <c r="B44" s="165" t="s">
        <v>124</v>
      </c>
      <c r="C44" s="428">
        <f t="shared" si="207"/>
        <v>0</v>
      </c>
      <c r="D44" s="429">
        <f t="shared" si="208"/>
        <v>0</v>
      </c>
      <c r="E44" s="166">
        <f t="shared" si="209"/>
        <v>0</v>
      </c>
      <c r="F44" s="168">
        <f t="shared" si="209"/>
        <v>0</v>
      </c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3"/>
      <c r="U44" s="435">
        <f t="shared" ref="U44:U45" si="210">SUM(W44,Y44,AA44,AC44,AE44)</f>
        <v>0</v>
      </c>
      <c r="V44" s="436">
        <f t="shared" ref="V44:V45" si="211">SUM(X44,Z44,AB44,AD44,AF44)</f>
        <v>0</v>
      </c>
      <c r="W44" s="432"/>
      <c r="X44" s="432"/>
      <c r="Y44" s="432"/>
      <c r="Z44" s="432"/>
      <c r="AA44" s="432"/>
      <c r="AB44" s="432"/>
      <c r="AC44" s="432"/>
      <c r="AD44" s="432"/>
      <c r="AE44" s="432"/>
      <c r="AF44" s="433"/>
    </row>
    <row r="45" spans="1:32" ht="21.75" customHeight="1" thickBot="1">
      <c r="A45" s="1777"/>
      <c r="B45" s="169" t="s">
        <v>126</v>
      </c>
      <c r="C45" s="430">
        <f t="shared" si="207"/>
        <v>0</v>
      </c>
      <c r="D45" s="431">
        <f t="shared" si="208"/>
        <v>0</v>
      </c>
      <c r="E45" s="1033">
        <f t="shared" si="209"/>
        <v>0</v>
      </c>
      <c r="F45" s="1034">
        <f t="shared" si="209"/>
        <v>0</v>
      </c>
      <c r="G45" s="872"/>
      <c r="H45" s="872"/>
      <c r="I45" s="872"/>
      <c r="J45" s="872"/>
      <c r="K45" s="872"/>
      <c r="L45" s="872"/>
      <c r="M45" s="872"/>
      <c r="N45" s="872"/>
      <c r="O45" s="872"/>
      <c r="P45" s="872"/>
      <c r="Q45" s="872"/>
      <c r="R45" s="872"/>
      <c r="S45" s="872"/>
      <c r="T45" s="873"/>
      <c r="U45" s="874">
        <f t="shared" si="210"/>
        <v>0</v>
      </c>
      <c r="V45" s="875">
        <f t="shared" si="211"/>
        <v>0</v>
      </c>
      <c r="W45" s="872"/>
      <c r="X45" s="872"/>
      <c r="Y45" s="872"/>
      <c r="Z45" s="872"/>
      <c r="AA45" s="437"/>
      <c r="AB45" s="437"/>
      <c r="AC45" s="437"/>
      <c r="AD45" s="437"/>
      <c r="AE45" s="437"/>
      <c r="AF45" s="908"/>
    </row>
    <row r="46" spans="1:32" s="434" customFormat="1" ht="21.75" customHeight="1">
      <c r="A46" s="1775" t="s">
        <v>147</v>
      </c>
      <c r="B46" s="173" t="s">
        <v>185</v>
      </c>
      <c r="C46" s="1388">
        <f>SUM(C47:C49)</f>
        <v>155958</v>
      </c>
      <c r="D46" s="1389">
        <f>SUM(D47:D49)</f>
        <v>142340</v>
      </c>
      <c r="E46" s="1035">
        <f>SUM(E47:E49)</f>
        <v>106980</v>
      </c>
      <c r="F46" s="1036">
        <f>SUM(F47:F49)</f>
        <v>100012</v>
      </c>
      <c r="G46" s="1036">
        <f t="shared" ref="G46" si="212">SUM(G47:G49)</f>
        <v>46320</v>
      </c>
      <c r="H46" s="1036">
        <f t="shared" ref="H46" si="213">SUM(H47:H49)</f>
        <v>44547</v>
      </c>
      <c r="I46" s="1036">
        <f t="shared" ref="I46" si="214">SUM(I47:I49)</f>
        <v>41641</v>
      </c>
      <c r="J46" s="1036">
        <f t="shared" ref="J46" si="215">SUM(J47:J49)</f>
        <v>41174</v>
      </c>
      <c r="K46" s="1036">
        <f t="shared" ref="K46" si="216">SUM(K47:K49)</f>
        <v>18180</v>
      </c>
      <c r="L46" s="1036">
        <f t="shared" ref="L46" si="217">SUM(L47:L49)</f>
        <v>13491</v>
      </c>
      <c r="M46" s="1036">
        <f t="shared" ref="M46" si="218">SUM(M47:M49)</f>
        <v>781</v>
      </c>
      <c r="N46" s="1036">
        <f t="shared" ref="N46" si="219">SUM(N47:N49)</f>
        <v>781</v>
      </c>
      <c r="O46" s="1036">
        <f t="shared" ref="O46" si="220">SUM(O47:O49)</f>
        <v>0</v>
      </c>
      <c r="P46" s="1036">
        <f t="shared" ref="P46" si="221">SUM(P47:P49)</f>
        <v>0</v>
      </c>
      <c r="Q46" s="1036">
        <f t="shared" ref="Q46" si="222">SUM(Q47:Q49)</f>
        <v>0</v>
      </c>
      <c r="R46" s="1036">
        <f t="shared" ref="R46" si="223">SUM(R47:R49)</f>
        <v>0</v>
      </c>
      <c r="S46" s="1036">
        <f t="shared" ref="S46" si="224">SUM(S47:S49)</f>
        <v>58</v>
      </c>
      <c r="T46" s="1037">
        <f>SUM(T47:T49)</f>
        <v>19</v>
      </c>
      <c r="U46" s="1035">
        <f>SUM(U47:U49)</f>
        <v>48978</v>
      </c>
      <c r="V46" s="1036">
        <f t="shared" ref="V46" si="225">SUM(V47:V49)</f>
        <v>42328</v>
      </c>
      <c r="W46" s="1036">
        <f t="shared" ref="W46" si="226">SUM(W47:W49)</f>
        <v>43068</v>
      </c>
      <c r="X46" s="1036">
        <f t="shared" ref="X46" si="227">SUM(X47:X49)</f>
        <v>38990</v>
      </c>
      <c r="Y46" s="1036">
        <f t="shared" ref="Y46:Z46" si="228">SUM(Y47:Y49)</f>
        <v>0</v>
      </c>
      <c r="Z46" s="1036">
        <f t="shared" si="228"/>
        <v>0</v>
      </c>
      <c r="AA46" s="443">
        <f t="shared" ref="AA46" si="229">SUM(AA47:AA49)</f>
        <v>0</v>
      </c>
      <c r="AB46" s="443">
        <f t="shared" ref="AB46" si="230">SUM(AB47:AB49)</f>
        <v>0</v>
      </c>
      <c r="AC46" s="443">
        <f t="shared" ref="AC46" si="231">SUM(AC47:AC49)</f>
        <v>16</v>
      </c>
      <c r="AD46" s="443">
        <f t="shared" ref="AD46" si="232">SUM(AD47:AD49)</f>
        <v>2</v>
      </c>
      <c r="AE46" s="443">
        <f t="shared" ref="AE46" si="233">SUM(AE47:AE49)</f>
        <v>5894</v>
      </c>
      <c r="AF46" s="444">
        <f>SUM(AF47:AF49)</f>
        <v>3336</v>
      </c>
    </row>
    <row r="47" spans="1:32" ht="21.75" customHeight="1">
      <c r="A47" s="1776"/>
      <c r="B47" s="165" t="s">
        <v>186</v>
      </c>
      <c r="C47" s="1390">
        <f t="shared" ref="C47:C49" si="234">E47+U47</f>
        <v>135110</v>
      </c>
      <c r="D47" s="1391">
        <f t="shared" ref="D47:D49" si="235">F47+V47</f>
        <v>135086</v>
      </c>
      <c r="E47" s="1038">
        <f t="shared" ref="E47:E49" si="236">G47+I47+K47+M47+O47+Q47+S47</f>
        <v>95494</v>
      </c>
      <c r="F47" s="1039">
        <f t="shared" ref="F47:F49" si="237">H47+J47+L47+N47+P47+R47+T47</f>
        <v>95481</v>
      </c>
      <c r="G47" s="1039">
        <v>43101</v>
      </c>
      <c r="H47" s="1039">
        <v>43094</v>
      </c>
      <c r="I47" s="1039">
        <v>40748</v>
      </c>
      <c r="J47" s="1039">
        <v>40744</v>
      </c>
      <c r="K47" s="1039">
        <v>10845</v>
      </c>
      <c r="L47" s="1039">
        <v>10843</v>
      </c>
      <c r="M47" s="1039">
        <v>781</v>
      </c>
      <c r="N47" s="1039">
        <v>781</v>
      </c>
      <c r="O47" s="1039"/>
      <c r="P47" s="1039"/>
      <c r="Q47" s="1039"/>
      <c r="R47" s="1039"/>
      <c r="S47" s="1039">
        <v>19</v>
      </c>
      <c r="T47" s="1040">
        <v>19</v>
      </c>
      <c r="U47" s="870">
        <f>SUM(W47,Y47,AA47,AC47,AE47)</f>
        <v>39616</v>
      </c>
      <c r="V47" s="871">
        <f>SUM(X47,Z47,AB47,AD47,AF47)</f>
        <v>39605</v>
      </c>
      <c r="W47" s="1039">
        <v>36690</v>
      </c>
      <c r="X47" s="1039">
        <v>36682</v>
      </c>
      <c r="Y47" s="1039"/>
      <c r="Z47" s="1039"/>
      <c r="AA47" s="168"/>
      <c r="AB47" s="168"/>
      <c r="AC47" s="168">
        <v>5</v>
      </c>
      <c r="AD47" s="168">
        <v>2</v>
      </c>
      <c r="AE47" s="168">
        <v>2921</v>
      </c>
      <c r="AF47" s="167">
        <v>2921</v>
      </c>
    </row>
    <row r="48" spans="1:32" ht="21.75" customHeight="1">
      <c r="A48" s="1776"/>
      <c r="B48" s="165" t="s">
        <v>124</v>
      </c>
      <c r="C48" s="428">
        <f t="shared" si="234"/>
        <v>14700</v>
      </c>
      <c r="D48" s="429">
        <f t="shared" si="235"/>
        <v>4769</v>
      </c>
      <c r="E48" s="1038">
        <f t="shared" si="236"/>
        <v>5558</v>
      </c>
      <c r="F48" s="1039">
        <f t="shared" si="237"/>
        <v>2225</v>
      </c>
      <c r="G48" s="1039">
        <v>2845</v>
      </c>
      <c r="H48" s="1039">
        <v>1235</v>
      </c>
      <c r="I48" s="1039">
        <v>878</v>
      </c>
      <c r="J48" s="1039">
        <v>421</v>
      </c>
      <c r="K48" s="1039">
        <v>1805</v>
      </c>
      <c r="L48" s="1039">
        <v>569</v>
      </c>
      <c r="M48" s="1039"/>
      <c r="N48" s="1039"/>
      <c r="O48" s="1039"/>
      <c r="P48" s="1039"/>
      <c r="Q48" s="1039"/>
      <c r="R48" s="1039"/>
      <c r="S48" s="1039">
        <v>30</v>
      </c>
      <c r="T48" s="1040"/>
      <c r="U48" s="870">
        <f t="shared" ref="U48:U49" si="238">SUM(W48,Y48,AA48,AC48,AE48)</f>
        <v>9142</v>
      </c>
      <c r="V48" s="871">
        <f t="shared" ref="V48:V49" si="239">SUM(X48,Z48,AB48,AD48,AF48)</f>
        <v>2544</v>
      </c>
      <c r="W48" s="1039">
        <v>6280</v>
      </c>
      <c r="X48" s="1039">
        <v>2233</v>
      </c>
      <c r="Y48" s="1039"/>
      <c r="Z48" s="1039"/>
      <c r="AA48" s="168"/>
      <c r="AB48" s="168"/>
      <c r="AC48" s="168">
        <v>11</v>
      </c>
      <c r="AD48" s="168"/>
      <c r="AE48" s="168">
        <v>2851</v>
      </c>
      <c r="AF48" s="167">
        <v>311</v>
      </c>
    </row>
    <row r="49" spans="1:32" ht="21.75" customHeight="1" thickBot="1">
      <c r="A49" s="1777"/>
      <c r="B49" s="169" t="s">
        <v>126</v>
      </c>
      <c r="C49" s="430">
        <f t="shared" si="234"/>
        <v>6148</v>
      </c>
      <c r="D49" s="431">
        <f t="shared" si="235"/>
        <v>2485</v>
      </c>
      <c r="E49" s="1033">
        <f t="shared" si="236"/>
        <v>5928</v>
      </c>
      <c r="F49" s="1034">
        <f t="shared" si="237"/>
        <v>2306</v>
      </c>
      <c r="G49" s="1034">
        <v>374</v>
      </c>
      <c r="H49" s="1034">
        <v>218</v>
      </c>
      <c r="I49" s="1034">
        <v>15</v>
      </c>
      <c r="J49" s="1034">
        <v>9</v>
      </c>
      <c r="K49" s="1034">
        <v>5530</v>
      </c>
      <c r="L49" s="1034">
        <v>2079</v>
      </c>
      <c r="M49" s="1034"/>
      <c r="N49" s="1034"/>
      <c r="O49" s="1034"/>
      <c r="P49" s="1034"/>
      <c r="Q49" s="1034"/>
      <c r="R49" s="1034"/>
      <c r="S49" s="1034">
        <v>9</v>
      </c>
      <c r="T49" s="1041"/>
      <c r="U49" s="874">
        <f t="shared" si="238"/>
        <v>220</v>
      </c>
      <c r="V49" s="875">
        <f t="shared" si="239"/>
        <v>179</v>
      </c>
      <c r="W49" s="1034">
        <v>98</v>
      </c>
      <c r="X49" s="1034">
        <v>75</v>
      </c>
      <c r="Y49" s="1034"/>
      <c r="Z49" s="1034"/>
      <c r="AA49" s="172"/>
      <c r="AB49" s="172"/>
      <c r="AC49" s="172"/>
      <c r="AD49" s="172"/>
      <c r="AE49" s="172">
        <v>122</v>
      </c>
      <c r="AF49" s="171">
        <v>104</v>
      </c>
    </row>
    <row r="50" spans="1:32" s="434" customFormat="1" ht="21.75" customHeight="1">
      <c r="A50" s="1775" t="s">
        <v>148</v>
      </c>
      <c r="B50" s="173" t="s">
        <v>185</v>
      </c>
      <c r="C50" s="440">
        <f>SUM(C51:C53)</f>
        <v>139642</v>
      </c>
      <c r="D50" s="441">
        <f>SUM(D51:D53)</f>
        <v>139568</v>
      </c>
      <c r="E50" s="442">
        <f>SUM(E51:E53)</f>
        <v>50874</v>
      </c>
      <c r="F50" s="443">
        <f>SUM(F51:F53)</f>
        <v>50811</v>
      </c>
      <c r="G50" s="443">
        <f t="shared" ref="G50" si="240">SUM(G51:G53)</f>
        <v>9530</v>
      </c>
      <c r="H50" s="443">
        <f t="shared" ref="H50" si="241">SUM(H51:H53)</f>
        <v>9470</v>
      </c>
      <c r="I50" s="443">
        <f t="shared" ref="I50" si="242">SUM(I51:I53)</f>
        <v>32891</v>
      </c>
      <c r="J50" s="443">
        <f t="shared" ref="J50" si="243">SUM(J51:J53)</f>
        <v>32891</v>
      </c>
      <c r="K50" s="443">
        <f t="shared" ref="K50" si="244">SUM(K51:K53)</f>
        <v>314</v>
      </c>
      <c r="L50" s="443">
        <f>SUM(L51:L53)</f>
        <v>314</v>
      </c>
      <c r="M50" s="443">
        <f t="shared" ref="M50" si="245">SUM(M51:M53)</f>
        <v>8034</v>
      </c>
      <c r="N50" s="443">
        <f t="shared" ref="N50" si="246">SUM(N51:N53)</f>
        <v>8031</v>
      </c>
      <c r="O50" s="443">
        <f t="shared" ref="O50" si="247">SUM(O51:O53)</f>
        <v>0</v>
      </c>
      <c r="P50" s="443">
        <f t="shared" ref="P50" si="248">SUM(P51:P53)</f>
        <v>0</v>
      </c>
      <c r="Q50" s="443">
        <f t="shared" ref="Q50" si="249">SUM(Q51:Q53)</f>
        <v>0</v>
      </c>
      <c r="R50" s="443">
        <f t="shared" ref="R50" si="250">SUM(R51:R53)</f>
        <v>0</v>
      </c>
      <c r="S50" s="443">
        <f t="shared" ref="S50" si="251">SUM(S51:S53)</f>
        <v>105</v>
      </c>
      <c r="T50" s="444">
        <f>SUM(T51:T53)</f>
        <v>105</v>
      </c>
      <c r="U50" s="442">
        <f>SUM(U51:U53)</f>
        <v>88768</v>
      </c>
      <c r="V50" s="443">
        <f t="shared" ref="V50" si="252">SUM(V51:V53)</f>
        <v>88757</v>
      </c>
      <c r="W50" s="443">
        <f t="shared" ref="W50" si="253">SUM(W51:W53)</f>
        <v>59015</v>
      </c>
      <c r="X50" s="443">
        <f t="shared" ref="X50" si="254">SUM(X51:X53)</f>
        <v>59006</v>
      </c>
      <c r="Y50" s="443">
        <f t="shared" ref="Y50" si="255">SUM(Y51:Y53)</f>
        <v>0</v>
      </c>
      <c r="Z50" s="443">
        <f t="shared" ref="Z50" si="256">SUM(Z51:Z53)</f>
        <v>0</v>
      </c>
      <c r="AA50" s="443">
        <f t="shared" ref="AA50" si="257">SUM(AA51:AA53)</f>
        <v>0</v>
      </c>
      <c r="AB50" s="443">
        <f t="shared" ref="AB50" si="258">SUM(AB51:AB53)</f>
        <v>0</v>
      </c>
      <c r="AC50" s="443">
        <f t="shared" ref="AC50" si="259">SUM(AC51:AC53)</f>
        <v>0</v>
      </c>
      <c r="AD50" s="443">
        <f t="shared" ref="AD50" si="260">SUM(AD51:AD53)</f>
        <v>0</v>
      </c>
      <c r="AE50" s="443">
        <f t="shared" ref="AE50" si="261">SUM(AE51:AE53)</f>
        <v>29753</v>
      </c>
      <c r="AF50" s="444">
        <f>SUM(AF51:AF53)</f>
        <v>29751</v>
      </c>
    </row>
    <row r="51" spans="1:32" ht="21.75" customHeight="1">
      <c r="A51" s="1776"/>
      <c r="B51" s="165" t="s">
        <v>186</v>
      </c>
      <c r="C51" s="428">
        <f t="shared" ref="C51:C53" si="262">E51+U51</f>
        <v>139015</v>
      </c>
      <c r="D51" s="429">
        <f t="shared" ref="D51:D53" si="263">F51+V51</f>
        <v>138941</v>
      </c>
      <c r="E51" s="166">
        <f t="shared" ref="E51:E53" si="264">G51+I51+K51+M51+O51+Q51+S51</f>
        <v>50491</v>
      </c>
      <c r="F51" s="168">
        <f t="shared" ref="F51:F53" si="265">H51+J51+L51+N51+P51+R51+T51</f>
        <v>50428</v>
      </c>
      <c r="G51" s="168">
        <v>9416</v>
      </c>
      <c r="H51" s="168">
        <v>9356</v>
      </c>
      <c r="I51" s="168">
        <v>32622</v>
      </c>
      <c r="J51" s="168">
        <v>32622</v>
      </c>
      <c r="K51" s="168">
        <v>314</v>
      </c>
      <c r="L51" s="168">
        <v>314</v>
      </c>
      <c r="M51" s="168">
        <v>8034</v>
      </c>
      <c r="N51" s="168">
        <v>8031</v>
      </c>
      <c r="O51" s="168"/>
      <c r="P51" s="168"/>
      <c r="Q51" s="168"/>
      <c r="R51" s="168"/>
      <c r="S51" s="168">
        <v>105</v>
      </c>
      <c r="T51" s="167">
        <v>105</v>
      </c>
      <c r="U51" s="435">
        <f>SUM(W51,Y51,AA51,AC51,AE51)</f>
        <v>88524</v>
      </c>
      <c r="V51" s="436">
        <f>SUM(X51,Z51,AB51,AD51,AF51)</f>
        <v>88513</v>
      </c>
      <c r="W51" s="168">
        <v>58916</v>
      </c>
      <c r="X51" s="168">
        <v>58907</v>
      </c>
      <c r="Y51" s="168"/>
      <c r="Z51" s="168"/>
      <c r="AA51" s="168"/>
      <c r="AB51" s="168"/>
      <c r="AC51" s="168"/>
      <c r="AD51" s="168"/>
      <c r="AE51" s="168">
        <v>29608</v>
      </c>
      <c r="AF51" s="167">
        <v>29606</v>
      </c>
    </row>
    <row r="52" spans="1:32" ht="21.75" customHeight="1">
      <c r="A52" s="1776"/>
      <c r="B52" s="165" t="s">
        <v>124</v>
      </c>
      <c r="C52" s="428">
        <f t="shared" si="262"/>
        <v>627</v>
      </c>
      <c r="D52" s="429">
        <f t="shared" si="263"/>
        <v>627</v>
      </c>
      <c r="E52" s="166">
        <f t="shared" si="264"/>
        <v>383</v>
      </c>
      <c r="F52" s="168">
        <f t="shared" si="265"/>
        <v>383</v>
      </c>
      <c r="G52" s="168">
        <v>114</v>
      </c>
      <c r="H52" s="168">
        <v>114</v>
      </c>
      <c r="I52" s="168">
        <v>269</v>
      </c>
      <c r="J52" s="168">
        <v>269</v>
      </c>
      <c r="K52" s="168"/>
      <c r="L52" s="168"/>
      <c r="M52" s="168"/>
      <c r="N52" s="168"/>
      <c r="O52" s="168"/>
      <c r="P52" s="168"/>
      <c r="Q52" s="168"/>
      <c r="R52" s="168"/>
      <c r="S52" s="168"/>
      <c r="T52" s="167"/>
      <c r="U52" s="435">
        <f t="shared" ref="U52:U53" si="266">SUM(W52,Y52,AA52,AC52,AE52)</f>
        <v>244</v>
      </c>
      <c r="V52" s="436">
        <f t="shared" ref="V52:V53" si="267">SUM(X52,Z52,AB52,AD52,AF52)</f>
        <v>244</v>
      </c>
      <c r="W52" s="168">
        <v>99</v>
      </c>
      <c r="X52" s="168">
        <v>99</v>
      </c>
      <c r="Y52" s="168"/>
      <c r="Z52" s="168"/>
      <c r="AA52" s="168"/>
      <c r="AB52" s="168"/>
      <c r="AC52" s="168"/>
      <c r="AD52" s="168"/>
      <c r="AE52" s="168">
        <v>145</v>
      </c>
      <c r="AF52" s="167">
        <v>145</v>
      </c>
    </row>
    <row r="53" spans="1:32" ht="21.75" customHeight="1" thickBot="1">
      <c r="A53" s="1777"/>
      <c r="B53" s="169" t="s">
        <v>126</v>
      </c>
      <c r="C53" s="430">
        <f t="shared" si="262"/>
        <v>0</v>
      </c>
      <c r="D53" s="431">
        <f t="shared" si="263"/>
        <v>0</v>
      </c>
      <c r="E53" s="170">
        <f t="shared" si="264"/>
        <v>0</v>
      </c>
      <c r="F53" s="172">
        <f t="shared" si="265"/>
        <v>0</v>
      </c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1"/>
      <c r="U53" s="438">
        <f t="shared" si="266"/>
        <v>0</v>
      </c>
      <c r="V53" s="439">
        <f t="shared" si="267"/>
        <v>0</v>
      </c>
      <c r="W53" s="172"/>
      <c r="X53" s="172"/>
      <c r="Y53" s="172"/>
      <c r="Z53" s="172"/>
      <c r="AA53" s="172"/>
      <c r="AB53" s="172"/>
      <c r="AC53" s="172"/>
      <c r="AD53" s="172"/>
      <c r="AE53" s="172"/>
      <c r="AF53" s="171"/>
    </row>
    <row r="54" spans="1:32" s="434" customFormat="1" ht="21.75" customHeight="1">
      <c r="A54" s="1775" t="s">
        <v>172</v>
      </c>
      <c r="B54" s="173" t="s">
        <v>185</v>
      </c>
      <c r="C54" s="440">
        <f>SUM(C55:C57)</f>
        <v>162747</v>
      </c>
      <c r="D54" s="441">
        <f>SUM(D55:D57)</f>
        <v>152232</v>
      </c>
      <c r="E54" s="442">
        <f>SUM(E55:E57)</f>
        <v>92037</v>
      </c>
      <c r="F54" s="443">
        <f>SUM(F55:F57)</f>
        <v>85059</v>
      </c>
      <c r="G54" s="443">
        <f t="shared" ref="G54" si="268">SUM(G55:G57)</f>
        <v>52783</v>
      </c>
      <c r="H54" s="443">
        <f t="shared" ref="H54" si="269">SUM(H55:H57)</f>
        <v>48969</v>
      </c>
      <c r="I54" s="443">
        <f t="shared" ref="I54" si="270">SUM(I55:I57)</f>
        <v>7938</v>
      </c>
      <c r="J54" s="443">
        <f t="shared" ref="J54" si="271">SUM(J55:J57)</f>
        <v>7689</v>
      </c>
      <c r="K54" s="443">
        <f t="shared" ref="K54" si="272">SUM(K55:K57)</f>
        <v>1194</v>
      </c>
      <c r="L54" s="443">
        <f t="shared" ref="L54" si="273">SUM(L55:L57)</f>
        <v>1191</v>
      </c>
      <c r="M54" s="443">
        <f t="shared" ref="M54" si="274">SUM(M55:M57)</f>
        <v>23852</v>
      </c>
      <c r="N54" s="443">
        <f t="shared" ref="N54" si="275">SUM(N55:N57)</f>
        <v>21809</v>
      </c>
      <c r="O54" s="443">
        <f t="shared" ref="O54" si="276">SUM(O55:O57)</f>
        <v>0</v>
      </c>
      <c r="P54" s="443">
        <f t="shared" ref="P54" si="277">SUM(P55:P57)</f>
        <v>0</v>
      </c>
      <c r="Q54" s="443">
        <f t="shared" ref="Q54" si="278">SUM(Q55:Q57)</f>
        <v>0</v>
      </c>
      <c r="R54" s="443">
        <f t="shared" ref="R54" si="279">SUM(R55:R57)</f>
        <v>0</v>
      </c>
      <c r="S54" s="443">
        <f t="shared" ref="S54" si="280">SUM(S55:S57)</f>
        <v>6270</v>
      </c>
      <c r="T54" s="444">
        <f>SUM(T55:T57)</f>
        <v>5401</v>
      </c>
      <c r="U54" s="442">
        <f>SUM(U55:U57)</f>
        <v>70710</v>
      </c>
      <c r="V54" s="443">
        <f t="shared" ref="V54" si="281">SUM(V55:V57)</f>
        <v>67173</v>
      </c>
      <c r="W54" s="443">
        <f t="shared" ref="W54" si="282">SUM(W55:W57)</f>
        <v>52757</v>
      </c>
      <c r="X54" s="443">
        <f t="shared" ref="X54" si="283">SUM(X55:X57)</f>
        <v>50534</v>
      </c>
      <c r="Y54" s="443">
        <f t="shared" ref="Y54" si="284">SUM(Y55:Y57)</f>
        <v>0</v>
      </c>
      <c r="Z54" s="443">
        <f t="shared" ref="Z54" si="285">SUM(Z55:Z57)</f>
        <v>0</v>
      </c>
      <c r="AA54" s="443">
        <f t="shared" ref="AA54" si="286">SUM(AA55:AA57)</f>
        <v>0</v>
      </c>
      <c r="AB54" s="443">
        <f t="shared" ref="AB54" si="287">SUM(AB55:AB57)</f>
        <v>0</v>
      </c>
      <c r="AC54" s="443">
        <f t="shared" ref="AC54" si="288">SUM(AC55:AC57)</f>
        <v>0</v>
      </c>
      <c r="AD54" s="443">
        <f t="shared" ref="AD54" si="289">SUM(AD55:AD57)</f>
        <v>0</v>
      </c>
      <c r="AE54" s="443">
        <f t="shared" ref="AE54" si="290">SUM(AE55:AE57)</f>
        <v>17953</v>
      </c>
      <c r="AF54" s="444">
        <f>SUM(AF55:AF57)</f>
        <v>16639</v>
      </c>
    </row>
    <row r="55" spans="1:32" ht="21.75" customHeight="1">
      <c r="A55" s="1776"/>
      <c r="B55" s="165" t="s">
        <v>186</v>
      </c>
      <c r="C55" s="428">
        <f t="shared" ref="C55:C57" si="291">E55+U55</f>
        <v>151047</v>
      </c>
      <c r="D55" s="429">
        <f t="shared" ref="D55:D57" si="292">F55+V55</f>
        <v>140598</v>
      </c>
      <c r="E55" s="166">
        <f t="shared" ref="E55:E57" si="293">G55+I55+K55+M55+O55+Q55+S55</f>
        <v>85990</v>
      </c>
      <c r="F55" s="168">
        <f t="shared" ref="F55:F57" si="294">H55+J55+L55+N55+P55+R55+T55</f>
        <v>79051</v>
      </c>
      <c r="G55" s="168">
        <v>47755</v>
      </c>
      <c r="H55" s="168">
        <v>43942</v>
      </c>
      <c r="I55" s="168">
        <v>7928</v>
      </c>
      <c r="J55" s="168">
        <v>7680</v>
      </c>
      <c r="K55" s="168">
        <v>1194</v>
      </c>
      <c r="L55" s="168">
        <v>1191</v>
      </c>
      <c r="M55" s="168">
        <v>23815</v>
      </c>
      <c r="N55" s="168">
        <v>21809</v>
      </c>
      <c r="O55" s="168"/>
      <c r="P55" s="168"/>
      <c r="Q55" s="168"/>
      <c r="R55" s="168"/>
      <c r="S55" s="168">
        <v>5298</v>
      </c>
      <c r="T55" s="167">
        <v>4429</v>
      </c>
      <c r="U55" s="435">
        <f>SUM(W55,Y55,AA55,AC55,AE55)</f>
        <v>65057</v>
      </c>
      <c r="V55" s="436">
        <f>SUM(X55,Z55,AB55,AD55,AF55)</f>
        <v>61547</v>
      </c>
      <c r="W55" s="168">
        <v>47609</v>
      </c>
      <c r="X55" s="168">
        <v>45408</v>
      </c>
      <c r="Y55" s="168"/>
      <c r="Z55" s="168"/>
      <c r="AA55" s="168"/>
      <c r="AB55" s="168"/>
      <c r="AC55" s="168"/>
      <c r="AD55" s="168"/>
      <c r="AE55" s="168">
        <v>17448</v>
      </c>
      <c r="AF55" s="167">
        <v>16139</v>
      </c>
    </row>
    <row r="56" spans="1:32" ht="21.75" customHeight="1">
      <c r="A56" s="1776"/>
      <c r="B56" s="165" t="s">
        <v>124</v>
      </c>
      <c r="C56" s="428">
        <f t="shared" si="291"/>
        <v>11700</v>
      </c>
      <c r="D56" s="429">
        <f t="shared" si="292"/>
        <v>11634</v>
      </c>
      <c r="E56" s="166">
        <f t="shared" si="293"/>
        <v>6047</v>
      </c>
      <c r="F56" s="168">
        <f t="shared" si="294"/>
        <v>6008</v>
      </c>
      <c r="G56" s="168">
        <v>5028</v>
      </c>
      <c r="H56" s="168">
        <v>5027</v>
      </c>
      <c r="I56" s="168">
        <v>10</v>
      </c>
      <c r="J56" s="168">
        <v>9</v>
      </c>
      <c r="K56" s="168"/>
      <c r="L56" s="168"/>
      <c r="M56" s="168">
        <v>37</v>
      </c>
      <c r="N56" s="168"/>
      <c r="O56" s="168"/>
      <c r="P56" s="168"/>
      <c r="Q56" s="168"/>
      <c r="R56" s="168"/>
      <c r="S56" s="168">
        <v>972</v>
      </c>
      <c r="T56" s="167">
        <v>972</v>
      </c>
      <c r="U56" s="435">
        <f t="shared" ref="U56:U57" si="295">SUM(W56,Y56,AA56,AC56,AE56)</f>
        <v>5653</v>
      </c>
      <c r="V56" s="436">
        <f t="shared" ref="V56:V57" si="296">SUM(X56,Z56,AB56,AD56,AF56)</f>
        <v>5626</v>
      </c>
      <c r="W56" s="168">
        <v>5148</v>
      </c>
      <c r="X56" s="168">
        <v>5126</v>
      </c>
      <c r="Y56" s="168"/>
      <c r="Z56" s="168"/>
      <c r="AA56" s="168"/>
      <c r="AB56" s="168"/>
      <c r="AC56" s="168"/>
      <c r="AD56" s="168"/>
      <c r="AE56" s="168">
        <v>505</v>
      </c>
      <c r="AF56" s="167">
        <v>500</v>
      </c>
    </row>
    <row r="57" spans="1:32" ht="21.75" customHeight="1" thickBot="1">
      <c r="A57" s="1777"/>
      <c r="B57" s="169" t="s">
        <v>81</v>
      </c>
      <c r="C57" s="430">
        <f t="shared" si="291"/>
        <v>0</v>
      </c>
      <c r="D57" s="431">
        <f t="shared" si="292"/>
        <v>0</v>
      </c>
      <c r="E57" s="170">
        <f t="shared" si="293"/>
        <v>0</v>
      </c>
      <c r="F57" s="172">
        <f t="shared" si="294"/>
        <v>0</v>
      </c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1"/>
      <c r="U57" s="438">
        <f t="shared" si="295"/>
        <v>0</v>
      </c>
      <c r="V57" s="439">
        <f t="shared" si="296"/>
        <v>0</v>
      </c>
      <c r="W57" s="172"/>
      <c r="X57" s="172"/>
      <c r="Y57" s="172"/>
      <c r="Z57" s="172"/>
      <c r="AA57" s="172"/>
      <c r="AB57" s="172"/>
      <c r="AC57" s="172"/>
      <c r="AD57" s="172"/>
      <c r="AE57" s="172"/>
      <c r="AF57" s="171"/>
    </row>
    <row r="58" spans="1:32" s="434" customFormat="1" ht="27" customHeight="1">
      <c r="A58" s="1775" t="s">
        <v>150</v>
      </c>
      <c r="B58" s="173" t="s">
        <v>185</v>
      </c>
      <c r="C58" s="440">
        <f>SUM(C59:C61)</f>
        <v>93118</v>
      </c>
      <c r="D58" s="441">
        <f>SUM(D59:D61)</f>
        <v>87825</v>
      </c>
      <c r="E58" s="442">
        <f>SUM(E59:E61)</f>
        <v>71589</v>
      </c>
      <c r="F58" s="443">
        <f>SUM(F59:F61)</f>
        <v>67885</v>
      </c>
      <c r="G58" s="443">
        <f t="shared" ref="G58" si="297">SUM(G59:G61)</f>
        <v>46088</v>
      </c>
      <c r="H58" s="443">
        <f t="shared" ref="H58" si="298">SUM(H59:H61)</f>
        <v>43657</v>
      </c>
      <c r="I58" s="443">
        <f t="shared" ref="I58" si="299">SUM(I59:I61)</f>
        <v>8800</v>
      </c>
      <c r="J58" s="443">
        <f t="shared" ref="J58" si="300">SUM(J59:J61)</f>
        <v>8655</v>
      </c>
      <c r="K58" s="443">
        <f t="shared" ref="K58" si="301">SUM(K59:K61)</f>
        <v>0</v>
      </c>
      <c r="L58" s="443">
        <f t="shared" ref="L58" si="302">SUM(L59:L61)</f>
        <v>0</v>
      </c>
      <c r="M58" s="443">
        <f t="shared" ref="M58" si="303">SUM(M59:M61)</f>
        <v>14510</v>
      </c>
      <c r="N58" s="443">
        <f t="shared" ref="N58" si="304">SUM(N59:N61)</f>
        <v>13541</v>
      </c>
      <c r="O58" s="443">
        <f t="shared" ref="O58" si="305">SUM(O59:O61)</f>
        <v>0</v>
      </c>
      <c r="P58" s="443">
        <f t="shared" ref="P58" si="306">SUM(P59:P61)</f>
        <v>0</v>
      </c>
      <c r="Q58" s="443">
        <f t="shared" ref="Q58" si="307">SUM(Q59:Q61)</f>
        <v>972</v>
      </c>
      <c r="R58" s="443">
        <f t="shared" ref="R58" si="308">SUM(R59:R61)</f>
        <v>862</v>
      </c>
      <c r="S58" s="443">
        <f t="shared" ref="S58" si="309">SUM(S59:S61)</f>
        <v>1219</v>
      </c>
      <c r="T58" s="444">
        <f>SUM(T59:T61)</f>
        <v>1170</v>
      </c>
      <c r="U58" s="442">
        <f>SUM(U59:U61)</f>
        <v>21529</v>
      </c>
      <c r="V58" s="443">
        <f t="shared" ref="V58" si="310">SUM(V59:V61)</f>
        <v>19940</v>
      </c>
      <c r="W58" s="443">
        <f t="shared" ref="W58" si="311">SUM(W59:W61)</f>
        <v>16203</v>
      </c>
      <c r="X58" s="443">
        <f t="shared" ref="X58" si="312">SUM(X59:X61)</f>
        <v>15124</v>
      </c>
      <c r="Y58" s="443">
        <f t="shared" ref="Y58" si="313">SUM(Y59:Y61)</f>
        <v>0</v>
      </c>
      <c r="Z58" s="443">
        <f t="shared" ref="Z58" si="314">SUM(Z59:Z61)</f>
        <v>0</v>
      </c>
      <c r="AA58" s="443">
        <f t="shared" ref="AA58" si="315">SUM(AA59:AA61)</f>
        <v>0</v>
      </c>
      <c r="AB58" s="443">
        <f t="shared" ref="AB58" si="316">SUM(AB59:AB61)</f>
        <v>0</v>
      </c>
      <c r="AC58" s="443">
        <f t="shared" ref="AC58" si="317">SUM(AC59:AC61)</f>
        <v>0</v>
      </c>
      <c r="AD58" s="443">
        <f t="shared" ref="AD58" si="318">SUM(AD59:AD61)</f>
        <v>0</v>
      </c>
      <c r="AE58" s="443">
        <f t="shared" ref="AE58" si="319">SUM(AE59:AE61)</f>
        <v>5326</v>
      </c>
      <c r="AF58" s="444">
        <f>SUM(AF59:AF61)</f>
        <v>4816</v>
      </c>
    </row>
    <row r="59" spans="1:32" ht="27" customHeight="1">
      <c r="A59" s="1776"/>
      <c r="B59" s="165" t="s">
        <v>186</v>
      </c>
      <c r="C59" s="428">
        <f t="shared" ref="C59:C61" si="320">E59+U59</f>
        <v>90847</v>
      </c>
      <c r="D59" s="429">
        <f t="shared" ref="D59:D61" si="321">F59+V59</f>
        <v>85724</v>
      </c>
      <c r="E59" s="166">
        <f t="shared" ref="E59:E61" si="322">G59+I59+K59+M59+O59+Q59+S59</f>
        <v>69674</v>
      </c>
      <c r="F59" s="168">
        <f t="shared" ref="F59:F61" si="323">H59+J59+L59+N59+P59+R59+T59</f>
        <v>66080</v>
      </c>
      <c r="G59" s="432">
        <v>44978</v>
      </c>
      <c r="H59" s="432">
        <v>42547</v>
      </c>
      <c r="I59" s="432">
        <v>8800</v>
      </c>
      <c r="J59" s="432">
        <v>8655</v>
      </c>
      <c r="K59" s="432"/>
      <c r="L59" s="432"/>
      <c r="M59" s="432">
        <v>14238</v>
      </c>
      <c r="N59" s="432">
        <v>13269</v>
      </c>
      <c r="O59" s="432"/>
      <c r="P59" s="432"/>
      <c r="Q59" s="432">
        <v>471</v>
      </c>
      <c r="R59" s="432">
        <v>471</v>
      </c>
      <c r="S59" s="432">
        <v>1187</v>
      </c>
      <c r="T59" s="433">
        <v>1138</v>
      </c>
      <c r="U59" s="435">
        <f>SUM(W59,Y59,AA59,AC59,AE59)</f>
        <v>21173</v>
      </c>
      <c r="V59" s="436">
        <f>SUM(X59,Z59,AB59,AD59,AF59)</f>
        <v>19644</v>
      </c>
      <c r="W59" s="432">
        <v>15907</v>
      </c>
      <c r="X59" s="432">
        <v>14888</v>
      </c>
      <c r="Y59" s="432"/>
      <c r="Z59" s="432"/>
      <c r="AA59" s="432"/>
      <c r="AB59" s="432"/>
      <c r="AC59" s="432"/>
      <c r="AD59" s="432"/>
      <c r="AE59" s="432">
        <v>5266</v>
      </c>
      <c r="AF59" s="433">
        <v>4756</v>
      </c>
    </row>
    <row r="60" spans="1:32" ht="27" customHeight="1">
      <c r="A60" s="1776"/>
      <c r="B60" s="165" t="s">
        <v>124</v>
      </c>
      <c r="C60" s="428">
        <f t="shared" si="320"/>
        <v>2199</v>
      </c>
      <c r="D60" s="429">
        <f t="shared" si="321"/>
        <v>2029</v>
      </c>
      <c r="E60" s="166">
        <f t="shared" si="322"/>
        <v>1883</v>
      </c>
      <c r="F60" s="168">
        <f t="shared" si="323"/>
        <v>1773</v>
      </c>
      <c r="G60" s="432">
        <v>1110</v>
      </c>
      <c r="H60" s="432">
        <v>1110</v>
      </c>
      <c r="I60" s="432"/>
      <c r="J60" s="432"/>
      <c r="K60" s="432"/>
      <c r="L60" s="432"/>
      <c r="M60" s="432">
        <v>272</v>
      </c>
      <c r="N60" s="432">
        <v>272</v>
      </c>
      <c r="O60" s="432"/>
      <c r="P60" s="432"/>
      <c r="Q60" s="432">
        <v>501</v>
      </c>
      <c r="R60" s="432">
        <v>391</v>
      </c>
      <c r="S60" s="432"/>
      <c r="T60" s="433"/>
      <c r="U60" s="435">
        <f t="shared" ref="U60:U61" si="324">SUM(W60,Y60,AA60,AC60,AE60)</f>
        <v>316</v>
      </c>
      <c r="V60" s="436">
        <f t="shared" ref="V60:V61" si="325">SUM(X60,Z60,AB60,AD60,AF60)</f>
        <v>256</v>
      </c>
      <c r="W60" s="432">
        <v>296</v>
      </c>
      <c r="X60" s="432">
        <v>236</v>
      </c>
      <c r="Y60" s="432"/>
      <c r="Z60" s="432"/>
      <c r="AA60" s="432"/>
      <c r="AB60" s="432"/>
      <c r="AC60" s="432"/>
      <c r="AD60" s="432"/>
      <c r="AE60" s="432">
        <v>20</v>
      </c>
      <c r="AF60" s="433">
        <v>20</v>
      </c>
    </row>
    <row r="61" spans="1:32" ht="27" customHeight="1" thickBot="1">
      <c r="A61" s="1777"/>
      <c r="B61" s="169" t="s">
        <v>81</v>
      </c>
      <c r="C61" s="430">
        <f t="shared" si="320"/>
        <v>72</v>
      </c>
      <c r="D61" s="431">
        <f t="shared" si="321"/>
        <v>72</v>
      </c>
      <c r="E61" s="170">
        <f t="shared" si="322"/>
        <v>32</v>
      </c>
      <c r="F61" s="172">
        <f t="shared" si="323"/>
        <v>32</v>
      </c>
      <c r="G61" s="437"/>
      <c r="H61" s="437"/>
      <c r="I61" s="437"/>
      <c r="J61" s="437"/>
      <c r="K61" s="437"/>
      <c r="L61" s="437"/>
      <c r="M61" s="437"/>
      <c r="N61" s="437"/>
      <c r="O61" s="437"/>
      <c r="P61" s="437"/>
      <c r="Q61" s="437"/>
      <c r="R61" s="437"/>
      <c r="S61" s="437">
        <v>32</v>
      </c>
      <c r="T61" s="908">
        <v>32</v>
      </c>
      <c r="U61" s="438">
        <f t="shared" si="324"/>
        <v>40</v>
      </c>
      <c r="V61" s="439">
        <f t="shared" si="325"/>
        <v>40</v>
      </c>
      <c r="W61" s="437"/>
      <c r="X61" s="437"/>
      <c r="Y61" s="437"/>
      <c r="Z61" s="437"/>
      <c r="AA61" s="437"/>
      <c r="AB61" s="437"/>
      <c r="AC61" s="437"/>
      <c r="AD61" s="437"/>
      <c r="AE61" s="437">
        <v>40</v>
      </c>
      <c r="AF61" s="908">
        <v>40</v>
      </c>
    </row>
    <row r="62" spans="1:32" s="434" customFormat="1" ht="27" customHeight="1">
      <c r="A62" s="1776" t="s">
        <v>187</v>
      </c>
      <c r="B62" s="173" t="s">
        <v>185</v>
      </c>
      <c r="C62" s="440">
        <f>SUM(C63:C65)</f>
        <v>87088</v>
      </c>
      <c r="D62" s="441">
        <f>SUM(D63:D65)</f>
        <v>64932</v>
      </c>
      <c r="E62" s="442">
        <f>SUM(E63:E65)</f>
        <v>58638</v>
      </c>
      <c r="F62" s="443">
        <f>SUM(F63:F65)</f>
        <v>42727</v>
      </c>
      <c r="G62" s="443">
        <f t="shared" ref="G62" si="326">SUM(G63:G65)</f>
        <v>37454</v>
      </c>
      <c r="H62" s="443">
        <f t="shared" ref="H62" si="327">SUM(H63:H65)</f>
        <v>28788</v>
      </c>
      <c r="I62" s="443">
        <f t="shared" ref="I62" si="328">SUM(I63:I65)</f>
        <v>759</v>
      </c>
      <c r="J62" s="443">
        <f t="shared" ref="J62" si="329">SUM(J63:J65)</f>
        <v>459</v>
      </c>
      <c r="K62" s="443">
        <f t="shared" ref="K62" si="330">SUM(K63:K65)</f>
        <v>252</v>
      </c>
      <c r="L62" s="443">
        <f t="shared" ref="L62" si="331">SUM(L63:L65)</f>
        <v>2</v>
      </c>
      <c r="M62" s="443">
        <f t="shared" ref="M62" si="332">SUM(M63:M65)</f>
        <v>8612</v>
      </c>
      <c r="N62" s="443">
        <f t="shared" ref="N62" si="333">SUM(N63:N65)</f>
        <v>6378</v>
      </c>
      <c r="O62" s="443">
        <f t="shared" ref="O62" si="334">SUM(O63:O65)</f>
        <v>638</v>
      </c>
      <c r="P62" s="443">
        <f t="shared" ref="P62" si="335">SUM(P63:P65)</f>
        <v>169</v>
      </c>
      <c r="Q62" s="443">
        <f t="shared" ref="Q62" si="336">SUM(Q63:Q65)</f>
        <v>2670</v>
      </c>
      <c r="R62" s="443">
        <f t="shared" ref="R62" si="337">SUM(R63:R65)</f>
        <v>1305</v>
      </c>
      <c r="S62" s="443">
        <f t="shared" ref="S62" si="338">SUM(S63:S65)</f>
        <v>8253</v>
      </c>
      <c r="T62" s="444">
        <f>SUM(T63:T65)</f>
        <v>5626</v>
      </c>
      <c r="U62" s="442">
        <f>SUM(U63:U65)</f>
        <v>28450</v>
      </c>
      <c r="V62" s="443">
        <f t="shared" ref="V62" si="339">SUM(V63:V65)</f>
        <v>22205</v>
      </c>
      <c r="W62" s="443">
        <f t="shared" ref="W62" si="340">SUM(W63:W65)</f>
        <v>13918</v>
      </c>
      <c r="X62" s="443">
        <f t="shared" ref="X62" si="341">SUM(X63:X65)</f>
        <v>11687</v>
      </c>
      <c r="Y62" s="443">
        <f t="shared" ref="Y62" si="342">SUM(Y63:Y65)</f>
        <v>0</v>
      </c>
      <c r="Z62" s="443">
        <f t="shared" ref="Z62" si="343">SUM(Z63:Z65)</f>
        <v>0</v>
      </c>
      <c r="AA62" s="443">
        <f t="shared" ref="AA62" si="344">SUM(AA63:AA65)</f>
        <v>0</v>
      </c>
      <c r="AB62" s="443">
        <f t="shared" ref="AB62" si="345">SUM(AB63:AB65)</f>
        <v>0</v>
      </c>
      <c r="AC62" s="443">
        <f>SUM(AC63:AC65)</f>
        <v>0</v>
      </c>
      <c r="AD62" s="443">
        <f t="shared" ref="AD62" si="346">SUM(AD63:AD65)</f>
        <v>0</v>
      </c>
      <c r="AE62" s="443">
        <f t="shared" ref="AE62" si="347">SUM(AE63:AE65)</f>
        <v>14532</v>
      </c>
      <c r="AF62" s="444">
        <f>SUM(AF63:AF65)</f>
        <v>10518</v>
      </c>
    </row>
    <row r="63" spans="1:32" ht="27" customHeight="1">
      <c r="A63" s="1776"/>
      <c r="B63" s="165" t="s">
        <v>186</v>
      </c>
      <c r="C63" s="428">
        <f t="shared" ref="C63:C65" si="348">E63+U63</f>
        <v>57910</v>
      </c>
      <c r="D63" s="429">
        <f t="shared" ref="D63:D65" si="349">F63+V63</f>
        <v>52068</v>
      </c>
      <c r="E63" s="166">
        <f t="shared" ref="E63:E65" si="350">G63+I63+K63+M63+O63+Q63+S63</f>
        <v>40378</v>
      </c>
      <c r="F63" s="168">
        <f t="shared" ref="F63:F65" si="351">H63+J63+L63+N63+P63+R63+T63</f>
        <v>36614</v>
      </c>
      <c r="G63" s="307">
        <v>26670</v>
      </c>
      <c r="H63" s="307">
        <v>23913</v>
      </c>
      <c r="I63" s="307"/>
      <c r="J63" s="307"/>
      <c r="K63" s="307">
        <v>2</v>
      </c>
      <c r="L63" s="307">
        <v>2</v>
      </c>
      <c r="M63" s="307">
        <v>7212</v>
      </c>
      <c r="N63" s="307">
        <v>6378</v>
      </c>
      <c r="O63" s="307">
        <v>169</v>
      </c>
      <c r="P63" s="307">
        <v>169</v>
      </c>
      <c r="Q63" s="307">
        <v>993</v>
      </c>
      <c r="R63" s="307">
        <v>829</v>
      </c>
      <c r="S63" s="307">
        <v>5332</v>
      </c>
      <c r="T63" s="306">
        <v>5323</v>
      </c>
      <c r="U63" s="435">
        <f>SUM(W63,Y63,AA63,AC63,AE63)</f>
        <v>17532</v>
      </c>
      <c r="V63" s="436">
        <f>SUM(X63,Z63,AB63,AD63,AF63)</f>
        <v>15454</v>
      </c>
      <c r="W63" s="307">
        <v>6775</v>
      </c>
      <c r="X63" s="307">
        <v>6130</v>
      </c>
      <c r="Y63" s="307"/>
      <c r="Z63" s="307"/>
      <c r="AA63" s="307"/>
      <c r="AB63" s="307"/>
      <c r="AC63" s="307"/>
      <c r="AD63" s="307"/>
      <c r="AE63" s="307">
        <v>10757</v>
      </c>
      <c r="AF63" s="306">
        <v>9324</v>
      </c>
    </row>
    <row r="64" spans="1:32" ht="27" customHeight="1">
      <c r="A64" s="1776"/>
      <c r="B64" s="165" t="s">
        <v>124</v>
      </c>
      <c r="C64" s="428">
        <f t="shared" si="348"/>
        <v>16741</v>
      </c>
      <c r="D64" s="429">
        <f t="shared" si="349"/>
        <v>4875</v>
      </c>
      <c r="E64" s="166">
        <f t="shared" si="350"/>
        <v>10703</v>
      </c>
      <c r="F64" s="168">
        <f t="shared" si="351"/>
        <v>2818</v>
      </c>
      <c r="G64" s="307">
        <v>3238</v>
      </c>
      <c r="H64" s="307">
        <v>1591</v>
      </c>
      <c r="I64" s="307">
        <v>759</v>
      </c>
      <c r="J64" s="307">
        <v>459</v>
      </c>
      <c r="K64" s="307">
        <v>250</v>
      </c>
      <c r="L64" s="307"/>
      <c r="M64" s="307">
        <v>1400</v>
      </c>
      <c r="N64" s="307"/>
      <c r="O64" s="307">
        <v>469</v>
      </c>
      <c r="P64" s="307"/>
      <c r="Q64" s="307">
        <v>1677</v>
      </c>
      <c r="R64" s="307">
        <v>476</v>
      </c>
      <c r="S64" s="307">
        <v>2910</v>
      </c>
      <c r="T64" s="306">
        <v>292</v>
      </c>
      <c r="U64" s="435">
        <f t="shared" ref="U64:U65" si="352">SUM(W64,Y64,AA64,AC64,AE64)</f>
        <v>6038</v>
      </c>
      <c r="V64" s="436">
        <v>2057</v>
      </c>
      <c r="W64" s="307">
        <v>2263</v>
      </c>
      <c r="X64" s="307">
        <v>863</v>
      </c>
      <c r="Y64" s="307"/>
      <c r="Z64" s="307"/>
      <c r="AA64" s="307"/>
      <c r="AB64" s="307"/>
      <c r="AC64" s="307"/>
      <c r="AD64" s="307"/>
      <c r="AE64" s="307">
        <v>3775</v>
      </c>
      <c r="AF64" s="306">
        <v>1194</v>
      </c>
    </row>
    <row r="65" spans="1:32" ht="27" customHeight="1" thickBot="1">
      <c r="A65" s="1777"/>
      <c r="B65" s="169" t="s">
        <v>126</v>
      </c>
      <c r="C65" s="430">
        <f t="shared" si="348"/>
        <v>12437</v>
      </c>
      <c r="D65" s="431">
        <f t="shared" si="349"/>
        <v>7989</v>
      </c>
      <c r="E65" s="170">
        <f t="shared" si="350"/>
        <v>7557</v>
      </c>
      <c r="F65" s="172">
        <f t="shared" si="351"/>
        <v>3295</v>
      </c>
      <c r="G65" s="309">
        <v>7546</v>
      </c>
      <c r="H65" s="309">
        <v>3284</v>
      </c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>
        <v>11</v>
      </c>
      <c r="T65" s="308">
        <v>11</v>
      </c>
      <c r="U65" s="438">
        <f t="shared" si="352"/>
        <v>4880</v>
      </c>
      <c r="V65" s="439">
        <f t="shared" ref="V65" si="353">SUM(X65,Z65,AB65,AD65,AF65)</f>
        <v>4694</v>
      </c>
      <c r="W65" s="309">
        <v>4880</v>
      </c>
      <c r="X65" s="309">
        <v>4694</v>
      </c>
      <c r="Y65" s="309"/>
      <c r="Z65" s="309"/>
      <c r="AA65" s="309"/>
      <c r="AB65" s="309"/>
      <c r="AC65" s="309"/>
      <c r="AD65" s="309"/>
      <c r="AE65" s="309"/>
      <c r="AF65" s="308"/>
    </row>
    <row r="66" spans="1:32" s="508" customFormat="1" ht="24.75" customHeight="1">
      <c r="A66" s="1775" t="s">
        <v>188</v>
      </c>
      <c r="B66" s="173" t="s">
        <v>185</v>
      </c>
      <c r="C66" s="440">
        <f>SUM(C67:C69)</f>
        <v>325014</v>
      </c>
      <c r="D66" s="441">
        <f>SUM(D67:D69)</f>
        <v>282622</v>
      </c>
      <c r="E66" s="442">
        <f>SUM(E67:E69)</f>
        <v>190949</v>
      </c>
      <c r="F66" s="443">
        <f>SUM(F67:F69)</f>
        <v>155396</v>
      </c>
      <c r="G66" s="443">
        <f t="shared" ref="G66" si="354">SUM(G67:G69)</f>
        <v>148841</v>
      </c>
      <c r="H66" s="443">
        <f t="shared" ref="H66" si="355">SUM(H67:H69)</f>
        <v>115619</v>
      </c>
      <c r="I66" s="443">
        <f t="shared" ref="I66" si="356">SUM(I67:I69)</f>
        <v>33198</v>
      </c>
      <c r="J66" s="443">
        <f t="shared" ref="J66" si="357">SUM(J67:J69)</f>
        <v>31305</v>
      </c>
      <c r="K66" s="443">
        <f t="shared" ref="K66" si="358">SUM(K67:K69)</f>
        <v>1590</v>
      </c>
      <c r="L66" s="443">
        <f t="shared" ref="L66" si="359">SUM(L67:L69)</f>
        <v>1425</v>
      </c>
      <c r="M66" s="443">
        <f t="shared" ref="M66" si="360">SUM(M67:M69)</f>
        <v>7159</v>
      </c>
      <c r="N66" s="443">
        <f t="shared" ref="N66" si="361">SUM(N67:N69)</f>
        <v>6894</v>
      </c>
      <c r="O66" s="443">
        <f t="shared" ref="O66" si="362">SUM(O67:O69)</f>
        <v>0</v>
      </c>
      <c r="P66" s="443">
        <f t="shared" ref="P66" si="363">SUM(P67:P69)</f>
        <v>0</v>
      </c>
      <c r="Q66" s="443">
        <f t="shared" ref="Q66" si="364">SUM(Q67:Q69)</f>
        <v>0</v>
      </c>
      <c r="R66" s="443">
        <f t="shared" ref="R66" si="365">SUM(R67:R69)</f>
        <v>0</v>
      </c>
      <c r="S66" s="443">
        <f t="shared" ref="S66" si="366">SUM(S67:S69)</f>
        <v>161</v>
      </c>
      <c r="T66" s="444">
        <f>SUM(T67:T69)</f>
        <v>153</v>
      </c>
      <c r="U66" s="442">
        <f>SUM(U67:U69)</f>
        <v>134065</v>
      </c>
      <c r="V66" s="443">
        <f t="shared" ref="V66" si="367">SUM(V67:V69)</f>
        <v>127226</v>
      </c>
      <c r="W66" s="443">
        <f t="shared" ref="W66" si="368">SUM(W67:W69)</f>
        <v>106356</v>
      </c>
      <c r="X66" s="443">
        <f t="shared" ref="X66" si="369">SUM(X67:X69)</f>
        <v>100835</v>
      </c>
      <c r="Y66" s="443">
        <f t="shared" ref="Y66" si="370">SUM(Y67:Y69)</f>
        <v>59</v>
      </c>
      <c r="Z66" s="443">
        <f t="shared" ref="Z66" si="371">SUM(Z67:Z69)</f>
        <v>8</v>
      </c>
      <c r="AA66" s="443">
        <f t="shared" ref="AA66" si="372">SUM(AA67:AA69)</f>
        <v>0</v>
      </c>
      <c r="AB66" s="443">
        <f t="shared" ref="AB66" si="373">SUM(AB67:AB69)</f>
        <v>0</v>
      </c>
      <c r="AC66" s="443">
        <f t="shared" ref="AC66" si="374">SUM(AC67:AC69)</f>
        <v>0</v>
      </c>
      <c r="AD66" s="443">
        <f t="shared" ref="AD66" si="375">SUM(AD67:AD69)</f>
        <v>0</v>
      </c>
      <c r="AE66" s="443">
        <f t="shared" ref="AE66" si="376">SUM(AE67:AE69)</f>
        <v>27650</v>
      </c>
      <c r="AF66" s="444">
        <f>SUM(AF67:AF69)</f>
        <v>26383</v>
      </c>
    </row>
    <row r="67" spans="1:32" s="509" customFormat="1" ht="24.75" customHeight="1">
      <c r="A67" s="1776"/>
      <c r="B67" s="165" t="s">
        <v>186</v>
      </c>
      <c r="C67" s="428">
        <f t="shared" ref="C67:C69" si="377">E67+U67</f>
        <v>242957</v>
      </c>
      <c r="D67" s="429">
        <f t="shared" ref="D67:D69" si="378">F67+V67</f>
        <v>227811</v>
      </c>
      <c r="E67" s="166">
        <f t="shared" ref="E67:E69" si="379">G67+I67+K67+M67+O67+Q67+S67</f>
        <v>114545</v>
      </c>
      <c r="F67" s="168">
        <f t="shared" ref="F67:F69" si="380">H67+J67+L67+N67+P67+R67+T67</f>
        <v>102821</v>
      </c>
      <c r="G67" s="168">
        <v>72986</v>
      </c>
      <c r="H67" s="168">
        <v>63294</v>
      </c>
      <c r="I67" s="168">
        <v>32998</v>
      </c>
      <c r="J67" s="168">
        <v>31196</v>
      </c>
      <c r="K67" s="168">
        <v>1496</v>
      </c>
      <c r="L67" s="168">
        <v>1422</v>
      </c>
      <c r="M67" s="168">
        <v>7003</v>
      </c>
      <c r="N67" s="168">
        <v>6851</v>
      </c>
      <c r="O67" s="168"/>
      <c r="P67" s="168"/>
      <c r="Q67" s="168"/>
      <c r="R67" s="168"/>
      <c r="S67" s="168">
        <v>62</v>
      </c>
      <c r="T67" s="167">
        <v>58</v>
      </c>
      <c r="U67" s="435">
        <f>SUM(W67,Y67,AA67,AC67,AE67)</f>
        <v>128412</v>
      </c>
      <c r="V67" s="436">
        <f>SUM(X67,Z67,AB67,AD67,AF67)</f>
        <v>124990</v>
      </c>
      <c r="W67" s="168">
        <v>101351</v>
      </c>
      <c r="X67" s="168">
        <v>98729</v>
      </c>
      <c r="Y67" s="168"/>
      <c r="Z67" s="168"/>
      <c r="AA67" s="168"/>
      <c r="AB67" s="168"/>
      <c r="AC67" s="168"/>
      <c r="AD67" s="168"/>
      <c r="AE67" s="168">
        <v>27061</v>
      </c>
      <c r="AF67" s="167">
        <v>26261</v>
      </c>
    </row>
    <row r="68" spans="1:32" s="509" customFormat="1" ht="24.75" customHeight="1">
      <c r="A68" s="1776"/>
      <c r="B68" s="165" t="s">
        <v>124</v>
      </c>
      <c r="C68" s="428">
        <f t="shared" si="377"/>
        <v>69910</v>
      </c>
      <c r="D68" s="429">
        <f t="shared" si="378"/>
        <v>48048</v>
      </c>
      <c r="E68" s="166">
        <f t="shared" si="379"/>
        <v>64467</v>
      </c>
      <c r="F68" s="168">
        <f t="shared" si="380"/>
        <v>46022</v>
      </c>
      <c r="G68" s="168">
        <v>64158</v>
      </c>
      <c r="H68" s="168">
        <v>46012</v>
      </c>
      <c r="I68" s="168">
        <v>93</v>
      </c>
      <c r="J68" s="168">
        <v>2</v>
      </c>
      <c r="K68" s="168">
        <v>92</v>
      </c>
      <c r="L68" s="168">
        <v>1</v>
      </c>
      <c r="M68" s="168">
        <v>119</v>
      </c>
      <c r="N68" s="168">
        <v>6</v>
      </c>
      <c r="O68" s="168"/>
      <c r="P68" s="168"/>
      <c r="Q68" s="168"/>
      <c r="R68" s="168"/>
      <c r="S68" s="168">
        <v>5</v>
      </c>
      <c r="T68" s="167">
        <v>1</v>
      </c>
      <c r="U68" s="435">
        <f t="shared" ref="U68:U69" si="381">SUM(W68,Y68,AA68,AC68,AE68)</f>
        <v>5443</v>
      </c>
      <c r="V68" s="436">
        <f t="shared" ref="V68:V69" si="382">SUM(X68,Z68,AB68,AD68,AF68)</f>
        <v>2026</v>
      </c>
      <c r="W68" s="168">
        <v>4892</v>
      </c>
      <c r="X68" s="168">
        <v>1993</v>
      </c>
      <c r="Y68" s="168">
        <v>59</v>
      </c>
      <c r="Z68" s="168">
        <v>8</v>
      </c>
      <c r="AA68" s="168"/>
      <c r="AB68" s="168"/>
      <c r="AC68" s="168"/>
      <c r="AD68" s="168"/>
      <c r="AE68" s="168">
        <v>492</v>
      </c>
      <c r="AF68" s="167">
        <v>25</v>
      </c>
    </row>
    <row r="69" spans="1:32" s="509" customFormat="1" ht="24.75" customHeight="1" thickBot="1">
      <c r="A69" s="1777"/>
      <c r="B69" s="169" t="s">
        <v>81</v>
      </c>
      <c r="C69" s="430">
        <f t="shared" si="377"/>
        <v>12147</v>
      </c>
      <c r="D69" s="431">
        <f t="shared" si="378"/>
        <v>6763</v>
      </c>
      <c r="E69" s="170">
        <f t="shared" si="379"/>
        <v>11937</v>
      </c>
      <c r="F69" s="172">
        <f t="shared" si="380"/>
        <v>6553</v>
      </c>
      <c r="G69" s="172">
        <v>11697</v>
      </c>
      <c r="H69" s="172">
        <v>6313</v>
      </c>
      <c r="I69" s="172">
        <v>107</v>
      </c>
      <c r="J69" s="172">
        <v>107</v>
      </c>
      <c r="K69" s="172">
        <v>2</v>
      </c>
      <c r="L69" s="172">
        <v>2</v>
      </c>
      <c r="M69" s="172">
        <v>37</v>
      </c>
      <c r="N69" s="172">
        <v>37</v>
      </c>
      <c r="O69" s="172"/>
      <c r="P69" s="172"/>
      <c r="Q69" s="172"/>
      <c r="R69" s="172"/>
      <c r="S69" s="172">
        <v>94</v>
      </c>
      <c r="T69" s="171">
        <v>94</v>
      </c>
      <c r="U69" s="438">
        <f t="shared" si="381"/>
        <v>210</v>
      </c>
      <c r="V69" s="439">
        <f t="shared" si="382"/>
        <v>210</v>
      </c>
      <c r="W69" s="172">
        <v>113</v>
      </c>
      <c r="X69" s="172">
        <v>113</v>
      </c>
      <c r="Y69" s="172"/>
      <c r="Z69" s="172"/>
      <c r="AA69" s="172"/>
      <c r="AB69" s="172"/>
      <c r="AC69" s="172"/>
      <c r="AD69" s="172"/>
      <c r="AE69" s="172">
        <v>97</v>
      </c>
      <c r="AF69" s="171">
        <v>97</v>
      </c>
    </row>
    <row r="70" spans="1:32" s="472" customFormat="1" ht="24.75" customHeight="1">
      <c r="A70" s="1788" t="s">
        <v>153</v>
      </c>
      <c r="B70" s="471" t="s">
        <v>185</v>
      </c>
      <c r="C70" s="1388">
        <f>SUM(C71:C73)</f>
        <v>139247</v>
      </c>
      <c r="D70" s="1389">
        <f>SUM(D71:D73)</f>
        <v>100866</v>
      </c>
      <c r="E70" s="442">
        <f>SUM(E71:E73)</f>
        <v>104080</v>
      </c>
      <c r="F70" s="443">
        <f>SUM(F71:F73)</f>
        <v>75548</v>
      </c>
      <c r="G70" s="443">
        <f t="shared" ref="G70:S70" si="383">SUM(G71:G73)</f>
        <v>74377</v>
      </c>
      <c r="H70" s="443">
        <f t="shared" si="383"/>
        <v>47806</v>
      </c>
      <c r="I70" s="443">
        <f t="shared" si="383"/>
        <v>8681</v>
      </c>
      <c r="J70" s="443">
        <f t="shared" si="383"/>
        <v>8659</v>
      </c>
      <c r="K70" s="443">
        <f t="shared" si="383"/>
        <v>268</v>
      </c>
      <c r="L70" s="443">
        <f t="shared" si="383"/>
        <v>259</v>
      </c>
      <c r="M70" s="443">
        <f t="shared" si="383"/>
        <v>3567</v>
      </c>
      <c r="N70" s="443">
        <f t="shared" si="383"/>
        <v>2875</v>
      </c>
      <c r="O70" s="443">
        <f t="shared" si="383"/>
        <v>0</v>
      </c>
      <c r="P70" s="443">
        <f t="shared" si="383"/>
        <v>0</v>
      </c>
      <c r="Q70" s="443">
        <f t="shared" si="383"/>
        <v>24</v>
      </c>
      <c r="R70" s="443">
        <f t="shared" si="383"/>
        <v>1</v>
      </c>
      <c r="S70" s="443">
        <f t="shared" si="383"/>
        <v>17163</v>
      </c>
      <c r="T70" s="444">
        <f>SUM(T71:T73)</f>
        <v>15948</v>
      </c>
      <c r="U70" s="442">
        <f>SUM(U71:U73)</f>
        <v>35167</v>
      </c>
      <c r="V70" s="443">
        <f t="shared" ref="V70:AE70" si="384">SUM(V71:V73)</f>
        <v>25318</v>
      </c>
      <c r="W70" s="443">
        <f t="shared" si="384"/>
        <v>14991</v>
      </c>
      <c r="X70" s="443">
        <f t="shared" si="384"/>
        <v>13569</v>
      </c>
      <c r="Y70" s="443">
        <f t="shared" si="384"/>
        <v>0</v>
      </c>
      <c r="Z70" s="443">
        <f t="shared" si="384"/>
        <v>0</v>
      </c>
      <c r="AA70" s="443">
        <f t="shared" si="384"/>
        <v>0</v>
      </c>
      <c r="AB70" s="443">
        <f t="shared" si="384"/>
        <v>0</v>
      </c>
      <c r="AC70" s="443">
        <f t="shared" si="384"/>
        <v>0</v>
      </c>
      <c r="AD70" s="443">
        <f t="shared" si="384"/>
        <v>0</v>
      </c>
      <c r="AE70" s="443">
        <f t="shared" si="384"/>
        <v>20176</v>
      </c>
      <c r="AF70" s="444">
        <f>SUM(AF71:AF73)</f>
        <v>11749</v>
      </c>
    </row>
    <row r="71" spans="1:32" s="470" customFormat="1" ht="24.75" customHeight="1">
      <c r="A71" s="1789"/>
      <c r="B71" s="467" t="s">
        <v>186</v>
      </c>
      <c r="C71" s="428">
        <f t="shared" ref="C71:C73" si="385">E71+U71</f>
        <v>97726</v>
      </c>
      <c r="D71" s="429">
        <f t="shared" ref="D71:D73" si="386">F71+V71</f>
        <v>79029</v>
      </c>
      <c r="E71" s="166">
        <f t="shared" ref="E71:E73" si="387">G71+I71+K71+M71+O71+Q71+S71</f>
        <v>70795</v>
      </c>
      <c r="F71" s="168">
        <f t="shared" ref="F71:F73" si="388">H71+J71+L71+N71+P71+R71+T71</f>
        <v>58251</v>
      </c>
      <c r="G71" s="168">
        <v>42118</v>
      </c>
      <c r="H71" s="168">
        <v>31085</v>
      </c>
      <c r="I71" s="168">
        <v>8624</v>
      </c>
      <c r="J71" s="168">
        <v>8602</v>
      </c>
      <c r="K71" s="168">
        <v>107</v>
      </c>
      <c r="L71" s="168">
        <v>98</v>
      </c>
      <c r="M71" s="168">
        <v>2783</v>
      </c>
      <c r="N71" s="168">
        <v>2518</v>
      </c>
      <c r="O71" s="168"/>
      <c r="P71" s="168"/>
      <c r="Q71" s="168"/>
      <c r="R71" s="168"/>
      <c r="S71" s="168">
        <v>17163</v>
      </c>
      <c r="T71" s="167">
        <v>15948</v>
      </c>
      <c r="U71" s="435">
        <f>SUM(W71,Y71,AA71,AC71,AE71)</f>
        <v>26931</v>
      </c>
      <c r="V71" s="436">
        <f>SUM(X71,Z71,AB71,AD71,AF71)</f>
        <v>20778</v>
      </c>
      <c r="W71" s="168">
        <v>12596</v>
      </c>
      <c r="X71" s="168">
        <v>12207</v>
      </c>
      <c r="Y71" s="168"/>
      <c r="Z71" s="168"/>
      <c r="AA71" s="168"/>
      <c r="AB71" s="168"/>
      <c r="AC71" s="168"/>
      <c r="AD71" s="168"/>
      <c r="AE71" s="168">
        <v>14335</v>
      </c>
      <c r="AF71" s="167">
        <v>8571</v>
      </c>
    </row>
    <row r="72" spans="1:32" s="470" customFormat="1" ht="24.75" customHeight="1">
      <c r="A72" s="1789"/>
      <c r="B72" s="467" t="s">
        <v>124</v>
      </c>
      <c r="C72" s="428">
        <f t="shared" si="385"/>
        <v>35338</v>
      </c>
      <c r="D72" s="429">
        <f t="shared" si="386"/>
        <v>21158</v>
      </c>
      <c r="E72" s="166">
        <f t="shared" si="387"/>
        <v>28695</v>
      </c>
      <c r="F72" s="168">
        <f t="shared" si="388"/>
        <v>16764</v>
      </c>
      <c r="G72" s="168">
        <v>27808</v>
      </c>
      <c r="H72" s="168">
        <v>16201</v>
      </c>
      <c r="I72" s="168">
        <v>57</v>
      </c>
      <c r="J72" s="168">
        <v>57</v>
      </c>
      <c r="K72" s="168">
        <v>161</v>
      </c>
      <c r="L72" s="168">
        <v>161</v>
      </c>
      <c r="M72" s="168">
        <v>646</v>
      </c>
      <c r="N72" s="168">
        <v>345</v>
      </c>
      <c r="O72" s="168"/>
      <c r="P72" s="168"/>
      <c r="Q72" s="168">
        <v>23</v>
      </c>
      <c r="R72" s="168"/>
      <c r="S72" s="168"/>
      <c r="T72" s="167"/>
      <c r="U72" s="435">
        <f t="shared" ref="U72:U73" si="389">SUM(W72,Y72,AA72,AC72,AE72)</f>
        <v>6643</v>
      </c>
      <c r="V72" s="436">
        <f t="shared" ref="V72:V73" si="390">SUM(X72,Z72,AB72,AD72,AF72)</f>
        <v>4394</v>
      </c>
      <c r="W72" s="168">
        <v>1779</v>
      </c>
      <c r="X72" s="168">
        <v>1362</v>
      </c>
      <c r="Y72" s="168"/>
      <c r="Z72" s="168"/>
      <c r="AA72" s="168"/>
      <c r="AB72" s="168"/>
      <c r="AC72" s="168"/>
      <c r="AD72" s="168"/>
      <c r="AE72" s="168">
        <v>4864</v>
      </c>
      <c r="AF72" s="167">
        <v>3032</v>
      </c>
    </row>
    <row r="73" spans="1:32" s="470" customFormat="1" ht="24.75" customHeight="1" thickBot="1">
      <c r="A73" s="1790"/>
      <c r="B73" s="473" t="s">
        <v>81</v>
      </c>
      <c r="C73" s="430">
        <f t="shared" si="385"/>
        <v>6183</v>
      </c>
      <c r="D73" s="431">
        <f t="shared" si="386"/>
        <v>679</v>
      </c>
      <c r="E73" s="170">
        <f t="shared" si="387"/>
        <v>4590</v>
      </c>
      <c r="F73" s="172">
        <f t="shared" si="388"/>
        <v>533</v>
      </c>
      <c r="G73" s="172">
        <v>4451</v>
      </c>
      <c r="H73" s="172">
        <v>520</v>
      </c>
      <c r="I73" s="172"/>
      <c r="J73" s="172"/>
      <c r="K73" s="172"/>
      <c r="L73" s="172"/>
      <c r="M73" s="172">
        <v>138</v>
      </c>
      <c r="N73" s="172">
        <v>12</v>
      </c>
      <c r="O73" s="172"/>
      <c r="P73" s="172"/>
      <c r="Q73" s="172">
        <v>1</v>
      </c>
      <c r="R73" s="172">
        <v>1</v>
      </c>
      <c r="S73" s="172"/>
      <c r="T73" s="171"/>
      <c r="U73" s="438">
        <f t="shared" si="389"/>
        <v>1593</v>
      </c>
      <c r="V73" s="439">
        <f t="shared" si="390"/>
        <v>146</v>
      </c>
      <c r="W73" s="172">
        <v>616</v>
      </c>
      <c r="X73" s="172"/>
      <c r="Y73" s="172"/>
      <c r="Z73" s="172"/>
      <c r="AA73" s="172"/>
      <c r="AB73" s="172"/>
      <c r="AC73" s="172"/>
      <c r="AD73" s="172"/>
      <c r="AE73" s="172">
        <v>977</v>
      </c>
      <c r="AF73" s="171">
        <v>146</v>
      </c>
    </row>
    <row r="74" spans="1:32" s="434" customFormat="1" ht="24.75" customHeight="1">
      <c r="A74" s="1779" t="s">
        <v>197</v>
      </c>
      <c r="B74" s="173" t="s">
        <v>185</v>
      </c>
      <c r="C74" s="1386">
        <f>SUM(C75:C77)</f>
        <v>55064</v>
      </c>
      <c r="D74" s="1387">
        <f>SUM(D75:D77)</f>
        <v>55064</v>
      </c>
      <c r="E74" s="1016">
        <f>SUM(E75:E77)</f>
        <v>54815</v>
      </c>
      <c r="F74" s="1013">
        <f>SUM(F75:F77)</f>
        <v>54815</v>
      </c>
      <c r="G74" s="1013">
        <f t="shared" ref="G74" si="391">SUM(G75:G77)</f>
        <v>54082</v>
      </c>
      <c r="H74" s="1013">
        <f t="shared" ref="H74" si="392">SUM(H75:H77)</f>
        <v>54082</v>
      </c>
      <c r="I74" s="1013">
        <f t="shared" ref="I74" si="393">SUM(I75:I77)</f>
        <v>0</v>
      </c>
      <c r="J74" s="1013">
        <f t="shared" ref="J74" si="394">SUM(J75:J77)</f>
        <v>0</v>
      </c>
      <c r="K74" s="1013">
        <f t="shared" ref="K74" si="395">SUM(K75:K77)</f>
        <v>0</v>
      </c>
      <c r="L74" s="1013">
        <f t="shared" ref="L74" si="396">SUM(L75:L77)</f>
        <v>0</v>
      </c>
      <c r="M74" s="1013">
        <f t="shared" ref="M74" si="397">SUM(M75:M77)</f>
        <v>0</v>
      </c>
      <c r="N74" s="1013">
        <f t="shared" ref="N74" si="398">SUM(N75:N77)</f>
        <v>0</v>
      </c>
      <c r="O74" s="1013">
        <f t="shared" ref="O74" si="399">SUM(O75:O77)</f>
        <v>733</v>
      </c>
      <c r="P74" s="1013">
        <f t="shared" ref="P74" si="400">SUM(P75:P77)</f>
        <v>733</v>
      </c>
      <c r="Q74" s="1013">
        <f t="shared" ref="Q74" si="401">SUM(Q75:Q77)</f>
        <v>0</v>
      </c>
      <c r="R74" s="1013">
        <f t="shared" ref="R74" si="402">SUM(R75:R77)</f>
        <v>0</v>
      </c>
      <c r="S74" s="1013">
        <f t="shared" ref="S74" si="403">SUM(S75:S77)</f>
        <v>0</v>
      </c>
      <c r="T74" s="1014">
        <f>SUM(T75:T77)</f>
        <v>0</v>
      </c>
      <c r="U74" s="1016">
        <f>SUM(U75:U77)</f>
        <v>249</v>
      </c>
      <c r="V74" s="1013">
        <f t="shared" ref="V74" si="404">SUM(V75:V77)</f>
        <v>249</v>
      </c>
      <c r="W74" s="1013">
        <f t="shared" ref="W74" si="405">SUM(W75:W77)</f>
        <v>249</v>
      </c>
      <c r="X74" s="1013">
        <f t="shared" ref="X74" si="406">SUM(X75:X77)</f>
        <v>249</v>
      </c>
      <c r="Y74" s="1013">
        <f t="shared" ref="Y74" si="407">SUM(Y75:Y77)</f>
        <v>0</v>
      </c>
      <c r="Z74" s="1013">
        <f t="shared" ref="Z74" si="408">SUM(Z75:Z77)</f>
        <v>0</v>
      </c>
      <c r="AA74" s="1013">
        <f t="shared" ref="AA74" si="409">SUM(AA75:AA77)</f>
        <v>0</v>
      </c>
      <c r="AB74" s="1013">
        <f t="shared" ref="AB74" si="410">SUM(AB75:AB77)</f>
        <v>0</v>
      </c>
      <c r="AC74" s="1013">
        <f t="shared" ref="AC74" si="411">SUM(AC75:AC77)</f>
        <v>0</v>
      </c>
      <c r="AD74" s="1013">
        <f t="shared" ref="AD74" si="412">SUM(AD75:AD77)</f>
        <v>0</v>
      </c>
      <c r="AE74" s="1013">
        <f t="shared" ref="AE74" si="413">SUM(AE75:AE77)</f>
        <v>0</v>
      </c>
      <c r="AF74" s="1014">
        <f>SUM(AF75:AF77)</f>
        <v>0</v>
      </c>
    </row>
    <row r="75" spans="1:32" ht="24.75" customHeight="1">
      <c r="A75" s="1780"/>
      <c r="B75" s="165" t="s">
        <v>186</v>
      </c>
      <c r="C75" s="1017">
        <f t="shared" ref="C75:C77" si="414">E75+U75</f>
        <v>609</v>
      </c>
      <c r="D75" s="1018">
        <f t="shared" ref="D75:D77" si="415">F75+V75</f>
        <v>609</v>
      </c>
      <c r="E75" s="1019">
        <f t="shared" ref="E75:E77" si="416">G75+I75+K75+M75+O75+Q75+S75</f>
        <v>609</v>
      </c>
      <c r="F75" s="307">
        <f t="shared" ref="F75:F77" si="417">H75+J75+L75+N75+P75+R75+T75</f>
        <v>609</v>
      </c>
      <c r="G75" s="436"/>
      <c r="H75" s="436"/>
      <c r="I75" s="436"/>
      <c r="J75" s="436"/>
      <c r="K75" s="436"/>
      <c r="L75" s="436"/>
      <c r="M75" s="436"/>
      <c r="N75" s="436"/>
      <c r="O75" s="436">
        <v>609</v>
      </c>
      <c r="P75" s="436">
        <v>609</v>
      </c>
      <c r="Q75" s="436"/>
      <c r="R75" s="436"/>
      <c r="S75" s="436"/>
      <c r="T75" s="801"/>
      <c r="U75" s="1020">
        <f>SUM(W75,Y75,AA75,AC75,AE75)</f>
        <v>0</v>
      </c>
      <c r="V75" s="800">
        <f>SUM(X75,Z75,AB75,AD75,AF75)</f>
        <v>0</v>
      </c>
      <c r="W75" s="436"/>
      <c r="X75" s="436"/>
      <c r="Y75" s="436"/>
      <c r="Z75" s="436"/>
      <c r="AA75" s="436"/>
      <c r="AB75" s="436"/>
      <c r="AC75" s="436"/>
      <c r="AD75" s="436"/>
      <c r="AE75" s="436"/>
      <c r="AF75" s="801"/>
    </row>
    <row r="76" spans="1:32" ht="24.75" customHeight="1">
      <c r="A76" s="1780"/>
      <c r="B76" s="165" t="s">
        <v>124</v>
      </c>
      <c r="C76" s="1017">
        <f t="shared" si="414"/>
        <v>302</v>
      </c>
      <c r="D76" s="1018">
        <f t="shared" si="415"/>
        <v>302</v>
      </c>
      <c r="E76" s="1019">
        <f t="shared" si="416"/>
        <v>124</v>
      </c>
      <c r="F76" s="307">
        <f t="shared" si="417"/>
        <v>124</v>
      </c>
      <c r="G76" s="436"/>
      <c r="H76" s="436"/>
      <c r="I76" s="436"/>
      <c r="J76" s="436"/>
      <c r="K76" s="436"/>
      <c r="L76" s="436"/>
      <c r="M76" s="436"/>
      <c r="N76" s="436"/>
      <c r="O76" s="436">
        <v>124</v>
      </c>
      <c r="P76" s="436">
        <v>124</v>
      </c>
      <c r="Q76" s="436"/>
      <c r="R76" s="436"/>
      <c r="S76" s="436"/>
      <c r="T76" s="801"/>
      <c r="U76" s="1020">
        <f t="shared" ref="U76:U77" si="418">SUM(W76,Y76,AA76,AC76,AE76)</f>
        <v>178</v>
      </c>
      <c r="V76" s="800">
        <f t="shared" ref="V76:V77" si="419">SUM(X76,Z76,AB76,AD76,AF76)</f>
        <v>178</v>
      </c>
      <c r="W76" s="436">
        <v>178</v>
      </c>
      <c r="X76" s="436">
        <v>178</v>
      </c>
      <c r="Y76" s="436"/>
      <c r="Z76" s="436"/>
      <c r="AA76" s="436"/>
      <c r="AB76" s="436"/>
      <c r="AC76" s="436"/>
      <c r="AD76" s="436"/>
      <c r="AE76" s="436"/>
      <c r="AF76" s="801"/>
    </row>
    <row r="77" spans="1:32" ht="24.75" customHeight="1" thickBot="1">
      <c r="A77" s="1781"/>
      <c r="B77" s="169" t="s">
        <v>81</v>
      </c>
      <c r="C77" s="1021">
        <f t="shared" si="414"/>
        <v>54153</v>
      </c>
      <c r="D77" s="1022">
        <f t="shared" si="415"/>
        <v>54153</v>
      </c>
      <c r="E77" s="1023">
        <f t="shared" si="416"/>
        <v>54082</v>
      </c>
      <c r="F77" s="309">
        <f t="shared" si="417"/>
        <v>54082</v>
      </c>
      <c r="G77" s="439">
        <v>54082</v>
      </c>
      <c r="H77" s="439">
        <v>54082</v>
      </c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1015"/>
      <c r="U77" s="1024">
        <f t="shared" si="418"/>
        <v>71</v>
      </c>
      <c r="V77" s="1025">
        <f t="shared" si="419"/>
        <v>71</v>
      </c>
      <c r="W77" s="439">
        <v>71</v>
      </c>
      <c r="X77" s="439">
        <v>71</v>
      </c>
      <c r="Y77" s="439"/>
      <c r="Z77" s="439"/>
      <c r="AA77" s="439"/>
      <c r="AB77" s="439"/>
      <c r="AC77" s="439"/>
      <c r="AD77" s="439"/>
      <c r="AE77" s="439"/>
      <c r="AF77" s="1015"/>
    </row>
    <row r="78" spans="1:32" s="434" customFormat="1" ht="27.75" customHeight="1">
      <c r="A78" s="1775" t="s">
        <v>189</v>
      </c>
      <c r="B78" s="173" t="s">
        <v>185</v>
      </c>
      <c r="C78" s="1388">
        <f>SUM(C79:C81)</f>
        <v>4457</v>
      </c>
      <c r="D78" s="1389">
        <f>SUM(D79:D81)</f>
        <v>4457</v>
      </c>
      <c r="E78" s="442">
        <f>SUM(E79:E81)</f>
        <v>1679</v>
      </c>
      <c r="F78" s="443">
        <f>SUM(F79:F81)</f>
        <v>1679</v>
      </c>
      <c r="G78" s="443">
        <f t="shared" ref="G78" si="420">SUM(G79:G81)</f>
        <v>443</v>
      </c>
      <c r="H78" s="443">
        <f t="shared" ref="H78" si="421">SUM(H79:H81)</f>
        <v>443</v>
      </c>
      <c r="I78" s="443">
        <f t="shared" ref="I78" si="422">SUM(I79:I81)</f>
        <v>97</v>
      </c>
      <c r="J78" s="443">
        <f t="shared" ref="J78" si="423">SUM(J79:J81)</f>
        <v>97</v>
      </c>
      <c r="K78" s="443">
        <f t="shared" ref="K78" si="424">SUM(K79:K81)</f>
        <v>1</v>
      </c>
      <c r="L78" s="443">
        <f t="shared" ref="L78" si="425">SUM(L79:L81)</f>
        <v>1</v>
      </c>
      <c r="M78" s="443">
        <f t="shared" ref="M78" si="426">SUM(M79:M81)</f>
        <v>1136</v>
      </c>
      <c r="N78" s="443">
        <f t="shared" ref="N78" si="427">SUM(N79:N81)</f>
        <v>1136</v>
      </c>
      <c r="O78" s="443">
        <f t="shared" ref="O78" si="428">SUM(O79:O81)</f>
        <v>0</v>
      </c>
      <c r="P78" s="443">
        <f t="shared" ref="P78" si="429">SUM(P79:P81)</f>
        <v>0</v>
      </c>
      <c r="Q78" s="443">
        <f t="shared" ref="Q78" si="430">SUM(Q79:Q81)</f>
        <v>1</v>
      </c>
      <c r="R78" s="443">
        <f t="shared" ref="R78" si="431">SUM(R79:R81)</f>
        <v>1</v>
      </c>
      <c r="S78" s="443">
        <f t="shared" ref="S78" si="432">SUM(S79:S81)</f>
        <v>1</v>
      </c>
      <c r="T78" s="444">
        <f>SUM(T79:T81)</f>
        <v>1</v>
      </c>
      <c r="U78" s="442">
        <f>SUM(U79:U81)</f>
        <v>2778</v>
      </c>
      <c r="V78" s="443">
        <f t="shared" ref="V78" si="433">SUM(V79:V81)</f>
        <v>2778</v>
      </c>
      <c r="W78" s="443">
        <f t="shared" ref="W78" si="434">SUM(W79:W81)</f>
        <v>2123</v>
      </c>
      <c r="X78" s="443">
        <f t="shared" ref="X78" si="435">SUM(X79:X81)</f>
        <v>2123</v>
      </c>
      <c r="Y78" s="443">
        <f t="shared" ref="Y78" si="436">SUM(Y79:Y81)</f>
        <v>0</v>
      </c>
      <c r="Z78" s="443">
        <f t="shared" ref="Z78" si="437">SUM(Z79:Z81)</f>
        <v>0</v>
      </c>
      <c r="AA78" s="443">
        <f t="shared" ref="AA78" si="438">SUM(AA79:AA81)</f>
        <v>0</v>
      </c>
      <c r="AB78" s="443">
        <f t="shared" ref="AB78" si="439">SUM(AB79:AB81)</f>
        <v>0</v>
      </c>
      <c r="AC78" s="443">
        <f t="shared" ref="AC78" si="440">SUM(AC79:AC81)</f>
        <v>0</v>
      </c>
      <c r="AD78" s="443">
        <f t="shared" ref="AD78" si="441">SUM(AD79:AD81)</f>
        <v>0</v>
      </c>
      <c r="AE78" s="443">
        <f t="shared" ref="AE78" si="442">SUM(AE79:AE81)</f>
        <v>655</v>
      </c>
      <c r="AF78" s="444">
        <f>SUM(AF79:AF81)</f>
        <v>655</v>
      </c>
    </row>
    <row r="79" spans="1:32" ht="27.75" customHeight="1">
      <c r="A79" s="1776"/>
      <c r="B79" s="165" t="s">
        <v>186</v>
      </c>
      <c r="C79" s="428">
        <f t="shared" ref="C79:C81" si="443">E79+U79</f>
        <v>4457</v>
      </c>
      <c r="D79" s="429">
        <f t="shared" ref="D79:D81" si="444">F79+V79</f>
        <v>4457</v>
      </c>
      <c r="E79" s="166">
        <f t="shared" ref="E79:E81" si="445">G79+I79+K79+M79+O79+Q79+S79</f>
        <v>1679</v>
      </c>
      <c r="F79" s="168">
        <f t="shared" ref="F79:F81" si="446">H79+J79+L79+N79+P79+R79+T79</f>
        <v>1679</v>
      </c>
      <c r="G79" s="168">
        <v>443</v>
      </c>
      <c r="H79" s="168">
        <v>443</v>
      </c>
      <c r="I79" s="168">
        <v>97</v>
      </c>
      <c r="J79" s="168">
        <v>97</v>
      </c>
      <c r="K79" s="168">
        <v>1</v>
      </c>
      <c r="L79" s="168">
        <v>1</v>
      </c>
      <c r="M79" s="168">
        <v>1136</v>
      </c>
      <c r="N79" s="168">
        <v>1136</v>
      </c>
      <c r="O79" s="168"/>
      <c r="P79" s="168"/>
      <c r="Q79" s="168">
        <v>1</v>
      </c>
      <c r="R79" s="168">
        <v>1</v>
      </c>
      <c r="S79" s="168">
        <v>1</v>
      </c>
      <c r="T79" s="167">
        <v>1</v>
      </c>
      <c r="U79" s="468">
        <f>SUM(W79,Y79,AA79,AC79,AE79)</f>
        <v>2778</v>
      </c>
      <c r="V79" s="469">
        <f>SUM(X79,Z79,AB79,AD79,AF79)</f>
        <v>2778</v>
      </c>
      <c r="W79" s="168">
        <v>2123</v>
      </c>
      <c r="X79" s="168">
        <v>2123</v>
      </c>
      <c r="Y79" s="168"/>
      <c r="Z79" s="168"/>
      <c r="AA79" s="168"/>
      <c r="AB79" s="168"/>
      <c r="AC79" s="168"/>
      <c r="AD79" s="168"/>
      <c r="AE79" s="168">
        <v>655</v>
      </c>
      <c r="AF79" s="167">
        <v>655</v>
      </c>
    </row>
    <row r="80" spans="1:32" ht="27.75" customHeight="1">
      <c r="A80" s="1776"/>
      <c r="B80" s="165" t="s">
        <v>124</v>
      </c>
      <c r="C80" s="428">
        <f t="shared" si="443"/>
        <v>0</v>
      </c>
      <c r="D80" s="429">
        <f t="shared" si="444"/>
        <v>0</v>
      </c>
      <c r="E80" s="166">
        <f t="shared" si="445"/>
        <v>0</v>
      </c>
      <c r="F80" s="168">
        <f t="shared" si="446"/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7"/>
      <c r="U80" s="468">
        <f t="shared" ref="U80:U81" si="447">SUM(W80,Y80,AA80,AC80,AE80)</f>
        <v>0</v>
      </c>
      <c r="V80" s="469">
        <f t="shared" ref="V80:V81" si="448">SUM(X80,Z80,AB80,AD80,AF80)</f>
        <v>0</v>
      </c>
      <c r="W80" s="168"/>
      <c r="X80" s="168"/>
      <c r="Y80" s="168"/>
      <c r="Z80" s="168"/>
      <c r="AA80" s="168"/>
      <c r="AB80" s="168"/>
      <c r="AC80" s="168"/>
      <c r="AD80" s="168"/>
      <c r="AE80" s="168"/>
      <c r="AF80" s="167"/>
    </row>
    <row r="81" spans="1:32" ht="27.75" customHeight="1" thickBot="1">
      <c r="A81" s="1777"/>
      <c r="B81" s="169" t="s">
        <v>81</v>
      </c>
      <c r="C81" s="430">
        <f t="shared" si="443"/>
        <v>0</v>
      </c>
      <c r="D81" s="431">
        <f t="shared" si="444"/>
        <v>0</v>
      </c>
      <c r="E81" s="170">
        <f t="shared" si="445"/>
        <v>0</v>
      </c>
      <c r="F81" s="172">
        <f t="shared" si="446"/>
        <v>0</v>
      </c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1"/>
      <c r="U81" s="474">
        <f t="shared" si="447"/>
        <v>0</v>
      </c>
      <c r="V81" s="475">
        <f t="shared" si="448"/>
        <v>0</v>
      </c>
      <c r="W81" s="172"/>
      <c r="X81" s="172"/>
      <c r="Y81" s="172"/>
      <c r="Z81" s="172"/>
      <c r="AA81" s="172"/>
      <c r="AB81" s="172"/>
      <c r="AC81" s="172"/>
      <c r="AD81" s="172"/>
      <c r="AE81" s="172"/>
      <c r="AF81" s="171"/>
    </row>
    <row r="82" spans="1:32" s="445" customFormat="1" ht="27.75" customHeight="1">
      <c r="A82" s="1785" t="s">
        <v>171</v>
      </c>
      <c r="B82" s="492" t="s">
        <v>185</v>
      </c>
      <c r="C82" s="462">
        <f>SUM(C83:C85)</f>
        <v>59865</v>
      </c>
      <c r="D82" s="463">
        <f>SUM(D83:D85)</f>
        <v>52279</v>
      </c>
      <c r="E82" s="505">
        <f>SUM(E83:E85)</f>
        <v>33910</v>
      </c>
      <c r="F82" s="465">
        <f>SUM(F83:F85)</f>
        <v>29668</v>
      </c>
      <c r="G82" s="465">
        <f t="shared" ref="G82:S82" si="449">SUM(G83:G85)</f>
        <v>18178</v>
      </c>
      <c r="H82" s="465">
        <f t="shared" si="449"/>
        <v>16258</v>
      </c>
      <c r="I82" s="465">
        <f t="shared" si="449"/>
        <v>8762</v>
      </c>
      <c r="J82" s="465">
        <f t="shared" si="449"/>
        <v>7133</v>
      </c>
      <c r="K82" s="465">
        <f t="shared" si="449"/>
        <v>2216</v>
      </c>
      <c r="L82" s="465">
        <f t="shared" si="449"/>
        <v>2051</v>
      </c>
      <c r="M82" s="465">
        <f t="shared" si="449"/>
        <v>2819</v>
      </c>
      <c r="N82" s="465">
        <f t="shared" si="449"/>
        <v>2617</v>
      </c>
      <c r="O82" s="465">
        <f t="shared" si="449"/>
        <v>827</v>
      </c>
      <c r="P82" s="465">
        <f t="shared" si="449"/>
        <v>676</v>
      </c>
      <c r="Q82" s="465">
        <f t="shared" si="449"/>
        <v>1066</v>
      </c>
      <c r="R82" s="465">
        <f t="shared" si="449"/>
        <v>894</v>
      </c>
      <c r="S82" s="465">
        <f t="shared" si="449"/>
        <v>42</v>
      </c>
      <c r="T82" s="466">
        <f>SUM(T83:T85)</f>
        <v>39</v>
      </c>
      <c r="U82" s="464">
        <f>SUM(U83:U85)</f>
        <v>25955</v>
      </c>
      <c r="V82" s="465">
        <f t="shared" ref="V82:AE82" si="450">SUM(V83:V85)</f>
        <v>22611</v>
      </c>
      <c r="W82" s="465">
        <f t="shared" si="450"/>
        <v>8824</v>
      </c>
      <c r="X82" s="465">
        <f t="shared" si="450"/>
        <v>7032</v>
      </c>
      <c r="Y82" s="465">
        <f t="shared" si="450"/>
        <v>27</v>
      </c>
      <c r="Z82" s="465">
        <f t="shared" si="450"/>
        <v>0</v>
      </c>
      <c r="AA82" s="465">
        <f t="shared" si="450"/>
        <v>0</v>
      </c>
      <c r="AB82" s="465">
        <f t="shared" si="450"/>
        <v>0</v>
      </c>
      <c r="AC82" s="465">
        <f t="shared" si="450"/>
        <v>144</v>
      </c>
      <c r="AD82" s="465">
        <f t="shared" si="450"/>
        <v>1</v>
      </c>
      <c r="AE82" s="465">
        <f t="shared" si="450"/>
        <v>16960</v>
      </c>
      <c r="AF82" s="466">
        <f>SUM(AF83:AF85)</f>
        <v>15578</v>
      </c>
    </row>
    <row r="83" spans="1:32" s="445" customFormat="1" ht="27.75" customHeight="1">
      <c r="A83" s="1786"/>
      <c r="B83" s="446" t="s">
        <v>186</v>
      </c>
      <c r="C83" s="447">
        <f t="shared" ref="C83:C85" si="451">E83+U83</f>
        <v>46968</v>
      </c>
      <c r="D83" s="448">
        <f t="shared" ref="D83:D85" si="452">F83+V83</f>
        <v>43617</v>
      </c>
      <c r="E83" s="506">
        <f t="shared" ref="E83:F83" si="453">G83+I83+K83+M83+O83+Q83+S83</f>
        <v>23574</v>
      </c>
      <c r="F83" s="450">
        <f t="shared" si="453"/>
        <v>22275</v>
      </c>
      <c r="G83" s="450">
        <f>SUM(G87,G91,G95,G99,G103,G107,G111,G115)</f>
        <v>14685</v>
      </c>
      <c r="H83" s="450">
        <f t="shared" ref="H83:T83" si="454">SUM(H87,H91,H95,H99,H103,H107,H111,H115)</f>
        <v>13900</v>
      </c>
      <c r="I83" s="450">
        <f t="shared" si="454"/>
        <v>4460</v>
      </c>
      <c r="J83" s="450">
        <f t="shared" si="454"/>
        <v>4188</v>
      </c>
      <c r="K83" s="450">
        <f t="shared" si="454"/>
        <v>1662</v>
      </c>
      <c r="L83" s="450">
        <f t="shared" si="454"/>
        <v>1595</v>
      </c>
      <c r="M83" s="450">
        <f t="shared" si="454"/>
        <v>2654</v>
      </c>
      <c r="N83" s="450">
        <f t="shared" si="454"/>
        <v>2493</v>
      </c>
      <c r="O83" s="450">
        <f t="shared" si="454"/>
        <v>0</v>
      </c>
      <c r="P83" s="450">
        <f t="shared" si="454"/>
        <v>0</v>
      </c>
      <c r="Q83" s="450">
        <f t="shared" si="454"/>
        <v>71</v>
      </c>
      <c r="R83" s="450">
        <f t="shared" si="454"/>
        <v>60</v>
      </c>
      <c r="S83" s="450">
        <f t="shared" si="454"/>
        <v>42</v>
      </c>
      <c r="T83" s="450">
        <f t="shared" si="454"/>
        <v>39</v>
      </c>
      <c r="U83" s="452">
        <f>SUM(W83,Y83,AA83,AC83,AE83)</f>
        <v>23394</v>
      </c>
      <c r="V83" s="451">
        <f>SUM(X83,Z83,AB83,AD83,AF83)</f>
        <v>21342</v>
      </c>
      <c r="W83" s="450">
        <f t="shared" ref="W83:AF83" si="455">SUM(W87,W91,W95,W99,W103,W107,W111,W115)</f>
        <v>7772</v>
      </c>
      <c r="X83" s="450">
        <f t="shared" si="455"/>
        <v>6907</v>
      </c>
      <c r="Y83" s="450">
        <f t="shared" si="455"/>
        <v>0</v>
      </c>
      <c r="Z83" s="450">
        <f t="shared" si="455"/>
        <v>0</v>
      </c>
      <c r="AA83" s="450">
        <f t="shared" si="455"/>
        <v>0</v>
      </c>
      <c r="AB83" s="450">
        <f t="shared" si="455"/>
        <v>0</v>
      </c>
      <c r="AC83" s="450">
        <f t="shared" si="455"/>
        <v>2</v>
      </c>
      <c r="AD83" s="450">
        <f t="shared" si="455"/>
        <v>1</v>
      </c>
      <c r="AE83" s="450">
        <f t="shared" si="455"/>
        <v>15620</v>
      </c>
      <c r="AF83" s="460">
        <f t="shared" si="455"/>
        <v>14434</v>
      </c>
    </row>
    <row r="84" spans="1:32" s="445" customFormat="1" ht="27.75" customHeight="1">
      <c r="A84" s="1786"/>
      <c r="B84" s="446" t="s">
        <v>124</v>
      </c>
      <c r="C84" s="447">
        <f t="shared" si="451"/>
        <v>12190</v>
      </c>
      <c r="D84" s="448">
        <f t="shared" si="452"/>
        <v>8037</v>
      </c>
      <c r="E84" s="506">
        <f t="shared" ref="E84:E85" si="456">G84+I84+K84+M84+O84+Q84+S84</f>
        <v>9895</v>
      </c>
      <c r="F84" s="450">
        <f t="shared" ref="F84:F85" si="457">H84+J84+L84+N84+P84+R84+T84</f>
        <v>7034</v>
      </c>
      <c r="G84" s="450">
        <f t="shared" ref="G84:T84" si="458">SUM(G88,G92,G96,G100,G104,G108,G112,G116)</f>
        <v>3402</v>
      </c>
      <c r="H84" s="450">
        <f t="shared" si="458"/>
        <v>2349</v>
      </c>
      <c r="I84" s="450">
        <f t="shared" si="458"/>
        <v>4000</v>
      </c>
      <c r="J84" s="450">
        <f t="shared" si="458"/>
        <v>2643</v>
      </c>
      <c r="K84" s="450">
        <f t="shared" si="458"/>
        <v>534</v>
      </c>
      <c r="L84" s="450">
        <f t="shared" si="458"/>
        <v>436</v>
      </c>
      <c r="M84" s="450">
        <f t="shared" si="458"/>
        <v>137</v>
      </c>
      <c r="N84" s="450">
        <f t="shared" si="458"/>
        <v>96</v>
      </c>
      <c r="O84" s="450">
        <f t="shared" si="458"/>
        <v>827</v>
      </c>
      <c r="P84" s="450">
        <f t="shared" si="458"/>
        <v>676</v>
      </c>
      <c r="Q84" s="450">
        <f t="shared" si="458"/>
        <v>995</v>
      </c>
      <c r="R84" s="450">
        <f t="shared" si="458"/>
        <v>834</v>
      </c>
      <c r="S84" s="450">
        <f t="shared" si="458"/>
        <v>0</v>
      </c>
      <c r="T84" s="450">
        <f t="shared" si="458"/>
        <v>0</v>
      </c>
      <c r="U84" s="452">
        <f t="shared" ref="U84:U85" si="459">SUM(W84,Y84,AA84,AC84,AE84)</f>
        <v>2295</v>
      </c>
      <c r="V84" s="451">
        <f t="shared" ref="V84:V85" si="460">SUM(X84,Z84,AB84,AD84,AF84)</f>
        <v>1003</v>
      </c>
      <c r="W84" s="450">
        <f t="shared" ref="W84:AF84" si="461">SUM(W88,W92,W96,W100,W104,W108,W112,W116)</f>
        <v>937</v>
      </c>
      <c r="X84" s="450">
        <f t="shared" si="461"/>
        <v>10</v>
      </c>
      <c r="Y84" s="450">
        <f t="shared" si="461"/>
        <v>27</v>
      </c>
      <c r="Z84" s="450">
        <f t="shared" si="461"/>
        <v>0</v>
      </c>
      <c r="AA84" s="450">
        <f t="shared" si="461"/>
        <v>0</v>
      </c>
      <c r="AB84" s="450">
        <f t="shared" si="461"/>
        <v>0</v>
      </c>
      <c r="AC84" s="450">
        <f t="shared" si="461"/>
        <v>142</v>
      </c>
      <c r="AD84" s="450">
        <f t="shared" si="461"/>
        <v>0</v>
      </c>
      <c r="AE84" s="450">
        <f t="shared" si="461"/>
        <v>1189</v>
      </c>
      <c r="AF84" s="460">
        <f t="shared" si="461"/>
        <v>993</v>
      </c>
    </row>
    <row r="85" spans="1:32" s="445" customFormat="1" ht="27.75" customHeight="1" thickBot="1">
      <c r="A85" s="1787"/>
      <c r="B85" s="493" t="s">
        <v>81</v>
      </c>
      <c r="C85" s="453">
        <f t="shared" si="451"/>
        <v>707</v>
      </c>
      <c r="D85" s="454">
        <f t="shared" si="452"/>
        <v>625</v>
      </c>
      <c r="E85" s="507">
        <f t="shared" si="456"/>
        <v>441</v>
      </c>
      <c r="F85" s="456">
        <f t="shared" si="457"/>
        <v>359</v>
      </c>
      <c r="G85" s="456">
        <f t="shared" ref="G85:T85" si="462">SUM(G89,G93,G97,G101,G105,G109,G113,G117)</f>
        <v>91</v>
      </c>
      <c r="H85" s="456">
        <f t="shared" si="462"/>
        <v>9</v>
      </c>
      <c r="I85" s="456">
        <f t="shared" si="462"/>
        <v>302</v>
      </c>
      <c r="J85" s="456">
        <f t="shared" si="462"/>
        <v>302</v>
      </c>
      <c r="K85" s="456">
        <f t="shared" si="462"/>
        <v>20</v>
      </c>
      <c r="L85" s="456">
        <f t="shared" si="462"/>
        <v>20</v>
      </c>
      <c r="M85" s="456">
        <f t="shared" si="462"/>
        <v>28</v>
      </c>
      <c r="N85" s="456">
        <f t="shared" si="462"/>
        <v>28</v>
      </c>
      <c r="O85" s="456">
        <f t="shared" si="462"/>
        <v>0</v>
      </c>
      <c r="P85" s="456">
        <f t="shared" si="462"/>
        <v>0</v>
      </c>
      <c r="Q85" s="456">
        <f t="shared" si="462"/>
        <v>0</v>
      </c>
      <c r="R85" s="456">
        <f t="shared" si="462"/>
        <v>0</v>
      </c>
      <c r="S85" s="456">
        <f t="shared" si="462"/>
        <v>0</v>
      </c>
      <c r="T85" s="456">
        <f t="shared" si="462"/>
        <v>0</v>
      </c>
      <c r="U85" s="458">
        <f t="shared" si="459"/>
        <v>266</v>
      </c>
      <c r="V85" s="457">
        <f t="shared" si="460"/>
        <v>266</v>
      </c>
      <c r="W85" s="456">
        <f t="shared" ref="W85:AF85" si="463">SUM(W89,W93,W97,W101,W105,W109,W113,W117)</f>
        <v>115</v>
      </c>
      <c r="X85" s="456">
        <f t="shared" si="463"/>
        <v>115</v>
      </c>
      <c r="Y85" s="456">
        <f t="shared" si="463"/>
        <v>0</v>
      </c>
      <c r="Z85" s="456">
        <f t="shared" si="463"/>
        <v>0</v>
      </c>
      <c r="AA85" s="456">
        <f t="shared" si="463"/>
        <v>0</v>
      </c>
      <c r="AB85" s="456">
        <f t="shared" si="463"/>
        <v>0</v>
      </c>
      <c r="AC85" s="456">
        <f t="shared" si="463"/>
        <v>0</v>
      </c>
      <c r="AD85" s="456">
        <f t="shared" si="463"/>
        <v>0</v>
      </c>
      <c r="AE85" s="456">
        <f t="shared" si="463"/>
        <v>151</v>
      </c>
      <c r="AF85" s="461">
        <f t="shared" si="463"/>
        <v>151</v>
      </c>
    </row>
    <row r="86" spans="1:32" s="434" customFormat="1" ht="27" customHeight="1">
      <c r="A86" s="1776" t="s">
        <v>49</v>
      </c>
      <c r="B86" s="459" t="s">
        <v>185</v>
      </c>
      <c r="C86" s="1388">
        <f>SUM(C87:C89)</f>
        <v>13713</v>
      </c>
      <c r="D86" s="1389">
        <f>SUM(D87:D89)</f>
        <v>13412</v>
      </c>
      <c r="E86" s="442">
        <f>SUM(E87:E89)</f>
        <v>5535</v>
      </c>
      <c r="F86" s="443">
        <f>SUM(F87:F89)</f>
        <v>5445</v>
      </c>
      <c r="G86" s="443">
        <f t="shared" ref="G86" si="464">SUM(G87:G89)</f>
        <v>890</v>
      </c>
      <c r="H86" s="443">
        <f t="shared" ref="H86" si="465">SUM(H87:H89)</f>
        <v>857</v>
      </c>
      <c r="I86" s="443">
        <f t="shared" ref="I86" si="466">SUM(I87:I89)</f>
        <v>1986</v>
      </c>
      <c r="J86" s="443">
        <f t="shared" ref="J86" si="467">SUM(J87:J89)</f>
        <v>1986</v>
      </c>
      <c r="K86" s="443">
        <f t="shared" ref="K86" si="468">SUM(K87:K89)</f>
        <v>1411</v>
      </c>
      <c r="L86" s="443">
        <f t="shared" ref="L86" si="469">SUM(L87:L89)</f>
        <v>1354</v>
      </c>
      <c r="M86" s="443">
        <f t="shared" ref="M86" si="470">SUM(M87:M89)</f>
        <v>1226</v>
      </c>
      <c r="N86" s="443">
        <f t="shared" ref="N86" si="471">SUM(N87:N89)</f>
        <v>1226</v>
      </c>
      <c r="O86" s="443">
        <f t="shared" ref="O86" si="472">SUM(O87:O89)</f>
        <v>0</v>
      </c>
      <c r="P86" s="443">
        <f t="shared" ref="P86" si="473">SUM(P87:P89)</f>
        <v>0</v>
      </c>
      <c r="Q86" s="443">
        <f t="shared" ref="Q86" si="474">SUM(Q87:Q89)</f>
        <v>0</v>
      </c>
      <c r="R86" s="443">
        <f t="shared" ref="R86" si="475">SUM(R87:R89)</f>
        <v>0</v>
      </c>
      <c r="S86" s="443">
        <f>SUM(S87:S89)</f>
        <v>22</v>
      </c>
      <c r="T86" s="444">
        <f>SUM(T87:T89)</f>
        <v>22</v>
      </c>
      <c r="U86" s="442">
        <f>SUM(U87:U89)</f>
        <v>8178</v>
      </c>
      <c r="V86" s="443">
        <f t="shared" ref="V86" si="476">SUM(V87:V89)</f>
        <v>7967</v>
      </c>
      <c r="W86" s="443">
        <f t="shared" ref="W86" si="477">SUM(W87:W89)</f>
        <v>1648</v>
      </c>
      <c r="X86" s="443">
        <f t="shared" ref="X86" si="478">SUM(X87:X89)</f>
        <v>1648</v>
      </c>
      <c r="Y86" s="443">
        <f t="shared" ref="Y86" si="479">SUM(Y87:Y89)</f>
        <v>27</v>
      </c>
      <c r="Z86" s="443">
        <f t="shared" ref="Z86" si="480">SUM(Z87:Z89)</f>
        <v>0</v>
      </c>
      <c r="AA86" s="443">
        <f t="shared" ref="AA86" si="481">SUM(AA87:AA89)</f>
        <v>0</v>
      </c>
      <c r="AB86" s="443">
        <f t="shared" ref="AB86" si="482">SUM(AB87:AB89)</f>
        <v>0</v>
      </c>
      <c r="AC86" s="443">
        <f t="shared" ref="AC86" si="483">SUM(AC87:AC89)</f>
        <v>142</v>
      </c>
      <c r="AD86" s="443">
        <f t="shared" ref="AD86" si="484">SUM(AD87:AD89)</f>
        <v>0</v>
      </c>
      <c r="AE86" s="443">
        <f t="shared" ref="AE86" si="485">SUM(AE87:AE89)</f>
        <v>6361</v>
      </c>
      <c r="AF86" s="444">
        <f>SUM(AF87:AF89)</f>
        <v>6319</v>
      </c>
    </row>
    <row r="87" spans="1:32" ht="27" customHeight="1">
      <c r="A87" s="1776"/>
      <c r="B87" s="165" t="s">
        <v>186</v>
      </c>
      <c r="C87" s="428">
        <f t="shared" ref="C87:C89" si="486">E87+U87</f>
        <v>12549</v>
      </c>
      <c r="D87" s="429">
        <f t="shared" ref="D87:D89" si="487">F87+V87</f>
        <v>12549</v>
      </c>
      <c r="E87" s="166">
        <f t="shared" ref="E87:E89" si="488">G87+I87+K87+M87+O87+Q87+S87</f>
        <v>4882</v>
      </c>
      <c r="F87" s="168">
        <f t="shared" ref="F87:F89" si="489">H87+J87+L87+N87+P87+R87+T87</f>
        <v>4882</v>
      </c>
      <c r="G87" s="168">
        <v>848</v>
      </c>
      <c r="H87" s="168">
        <v>848</v>
      </c>
      <c r="I87" s="168">
        <v>1480</v>
      </c>
      <c r="J87" s="168">
        <v>1480</v>
      </c>
      <c r="K87" s="168">
        <v>1334</v>
      </c>
      <c r="L87" s="168">
        <v>1334</v>
      </c>
      <c r="M87" s="168">
        <v>1198</v>
      </c>
      <c r="N87" s="168">
        <v>1198</v>
      </c>
      <c r="O87" s="168"/>
      <c r="P87" s="168"/>
      <c r="Q87" s="168"/>
      <c r="R87" s="168"/>
      <c r="S87" s="168">
        <v>22</v>
      </c>
      <c r="T87" s="167">
        <v>22</v>
      </c>
      <c r="U87" s="435">
        <f>SUM(W87,Y87,AA87,AC87,AE87)</f>
        <v>7667</v>
      </c>
      <c r="V87" s="436">
        <f>SUM(X87,Z87,AB87,AD87,AF87)</f>
        <v>7667</v>
      </c>
      <c r="W87" s="168">
        <v>1533</v>
      </c>
      <c r="X87" s="168">
        <v>1533</v>
      </c>
      <c r="Y87" s="168"/>
      <c r="Z87" s="168"/>
      <c r="AA87" s="168"/>
      <c r="AB87" s="168"/>
      <c r="AC87" s="168"/>
      <c r="AD87" s="168"/>
      <c r="AE87" s="168">
        <v>6134</v>
      </c>
      <c r="AF87" s="167">
        <v>6134</v>
      </c>
    </row>
    <row r="88" spans="1:32" ht="27" customHeight="1">
      <c r="A88" s="1776"/>
      <c r="B88" s="165" t="s">
        <v>124</v>
      </c>
      <c r="C88" s="428">
        <f t="shared" si="486"/>
        <v>539</v>
      </c>
      <c r="D88" s="429">
        <f t="shared" si="487"/>
        <v>238</v>
      </c>
      <c r="E88" s="166">
        <f t="shared" si="488"/>
        <v>294</v>
      </c>
      <c r="F88" s="168">
        <f t="shared" si="489"/>
        <v>204</v>
      </c>
      <c r="G88" s="168">
        <v>33</v>
      </c>
      <c r="H88" s="168"/>
      <c r="I88" s="168">
        <v>204</v>
      </c>
      <c r="J88" s="168">
        <v>204</v>
      </c>
      <c r="K88" s="168">
        <v>57</v>
      </c>
      <c r="L88" s="168"/>
      <c r="M88" s="168"/>
      <c r="N88" s="168"/>
      <c r="O88" s="168"/>
      <c r="P88" s="168"/>
      <c r="Q88" s="168"/>
      <c r="R88" s="168"/>
      <c r="S88" s="168"/>
      <c r="T88" s="167"/>
      <c r="U88" s="435">
        <f t="shared" ref="U88:U89" si="490">SUM(W88,Y88,AA88,AC88,AE88)</f>
        <v>245</v>
      </c>
      <c r="V88" s="436">
        <f t="shared" ref="V88:V89" si="491">SUM(X88,Z88,AB88,AD88,AF88)</f>
        <v>34</v>
      </c>
      <c r="W88" s="168"/>
      <c r="X88" s="168"/>
      <c r="Y88" s="168">
        <v>27</v>
      </c>
      <c r="Z88" s="168"/>
      <c r="AA88" s="168"/>
      <c r="AB88" s="168"/>
      <c r="AC88" s="168">
        <v>142</v>
      </c>
      <c r="AD88" s="168"/>
      <c r="AE88" s="168">
        <v>76</v>
      </c>
      <c r="AF88" s="167">
        <v>34</v>
      </c>
    </row>
    <row r="89" spans="1:32" ht="27" customHeight="1" thickBot="1">
      <c r="A89" s="1777"/>
      <c r="B89" s="169" t="s">
        <v>81</v>
      </c>
      <c r="C89" s="430">
        <f t="shared" si="486"/>
        <v>625</v>
      </c>
      <c r="D89" s="431">
        <f t="shared" si="487"/>
        <v>625</v>
      </c>
      <c r="E89" s="170">
        <f t="shared" si="488"/>
        <v>359</v>
      </c>
      <c r="F89" s="172">
        <f t="shared" si="489"/>
        <v>359</v>
      </c>
      <c r="G89" s="172">
        <v>9</v>
      </c>
      <c r="H89" s="172">
        <v>9</v>
      </c>
      <c r="I89" s="172">
        <v>302</v>
      </c>
      <c r="J89" s="172">
        <v>302</v>
      </c>
      <c r="K89" s="172">
        <v>20</v>
      </c>
      <c r="L89" s="172">
        <v>20</v>
      </c>
      <c r="M89" s="172">
        <v>28</v>
      </c>
      <c r="N89" s="172">
        <v>28</v>
      </c>
      <c r="O89" s="172"/>
      <c r="P89" s="172"/>
      <c r="Q89" s="172"/>
      <c r="R89" s="172"/>
      <c r="S89" s="172"/>
      <c r="T89" s="171"/>
      <c r="U89" s="438">
        <f t="shared" si="490"/>
        <v>266</v>
      </c>
      <c r="V89" s="439">
        <f t="shared" si="491"/>
        <v>266</v>
      </c>
      <c r="W89" s="172">
        <v>115</v>
      </c>
      <c r="X89" s="172">
        <v>115</v>
      </c>
      <c r="Y89" s="172"/>
      <c r="Z89" s="172"/>
      <c r="AA89" s="172"/>
      <c r="AB89" s="172"/>
      <c r="AC89" s="172"/>
      <c r="AD89" s="172"/>
      <c r="AE89" s="172">
        <v>151</v>
      </c>
      <c r="AF89" s="171">
        <v>151</v>
      </c>
    </row>
    <row r="90" spans="1:32" s="434" customFormat="1" ht="27" customHeight="1">
      <c r="A90" s="1775" t="s">
        <v>50</v>
      </c>
      <c r="B90" s="173" t="s">
        <v>185</v>
      </c>
      <c r="C90" s="1388">
        <f>SUM(C91:C93)</f>
        <v>6623</v>
      </c>
      <c r="D90" s="1389">
        <f>SUM(D91:D93)</f>
        <v>5617</v>
      </c>
      <c r="E90" s="1035">
        <f>SUM(E91:E93)</f>
        <v>3849</v>
      </c>
      <c r="F90" s="1036">
        <f>SUM(F91:F93)</f>
        <v>3427</v>
      </c>
      <c r="G90" s="1013">
        <f t="shared" ref="G90" si="492">SUM(G91:G93)</f>
        <v>2658</v>
      </c>
      <c r="H90" s="1013">
        <f t="shared" ref="H90" si="493">SUM(H91:H93)</f>
        <v>2374</v>
      </c>
      <c r="I90" s="1013">
        <f t="shared" ref="I90" si="494">SUM(I91:I93)</f>
        <v>1096</v>
      </c>
      <c r="J90" s="1013">
        <f t="shared" ref="J90" si="495">SUM(J91:J93)</f>
        <v>973</v>
      </c>
      <c r="K90" s="1013">
        <f t="shared" ref="K90" si="496">SUM(K91:K93)</f>
        <v>93</v>
      </c>
      <c r="L90" s="1013">
        <f t="shared" ref="L90" si="497">SUM(L91:L93)</f>
        <v>79</v>
      </c>
      <c r="M90" s="1013">
        <f t="shared" ref="M90" si="498">SUM(M91:M93)</f>
        <v>2</v>
      </c>
      <c r="N90" s="1013">
        <f t="shared" ref="N90" si="499">SUM(N91:N93)</f>
        <v>1</v>
      </c>
      <c r="O90" s="1013">
        <f t="shared" ref="O90" si="500">SUM(O91:O93)</f>
        <v>0</v>
      </c>
      <c r="P90" s="1013">
        <f t="shared" ref="P90" si="501">SUM(P91:P93)</f>
        <v>0</v>
      </c>
      <c r="Q90" s="1013">
        <f t="shared" ref="Q90" si="502">SUM(Q91:Q93)</f>
        <v>0</v>
      </c>
      <c r="R90" s="1013">
        <f t="shared" ref="R90" si="503">SUM(R91:R93)</f>
        <v>0</v>
      </c>
      <c r="S90" s="1013">
        <f t="shared" ref="S90" si="504">SUM(S91:S93)</f>
        <v>0</v>
      </c>
      <c r="T90" s="444">
        <f>SUM(T91:T93)</f>
        <v>0</v>
      </c>
      <c r="U90" s="1051">
        <f>SUM(U91:U93)</f>
        <v>2774</v>
      </c>
      <c r="V90" s="1052">
        <f t="shared" ref="V90" si="505">SUM(V91:V93)</f>
        <v>2190</v>
      </c>
      <c r="W90" s="443">
        <f t="shared" ref="W90" si="506">SUM(W91:W93)</f>
        <v>2323</v>
      </c>
      <c r="X90" s="443">
        <f t="shared" ref="X90" si="507">SUM(X91:X93)</f>
        <v>1858</v>
      </c>
      <c r="Y90" s="443">
        <f t="shared" ref="Y90" si="508">SUM(Y91:Y93)</f>
        <v>0</v>
      </c>
      <c r="Z90" s="443">
        <f t="shared" ref="Z90" si="509">SUM(Z91:Z93)</f>
        <v>0</v>
      </c>
      <c r="AA90" s="443">
        <f t="shared" ref="AA90" si="510">SUM(AA91:AA93)</f>
        <v>0</v>
      </c>
      <c r="AB90" s="443">
        <f t="shared" ref="AB90" si="511">SUM(AB91:AB93)</f>
        <v>0</v>
      </c>
      <c r="AC90" s="443">
        <f t="shared" ref="AC90" si="512">SUM(AC91:AC93)</f>
        <v>2</v>
      </c>
      <c r="AD90" s="443">
        <f t="shared" ref="AD90" si="513">SUM(AD91:AD93)</f>
        <v>1</v>
      </c>
      <c r="AE90" s="443">
        <f t="shared" ref="AE90" si="514">SUM(AE91:AE93)</f>
        <v>449</v>
      </c>
      <c r="AF90" s="444">
        <f>SUM(AF91:AF93)</f>
        <v>331</v>
      </c>
    </row>
    <row r="91" spans="1:32" ht="27" customHeight="1">
      <c r="A91" s="1776"/>
      <c r="B91" s="165" t="s">
        <v>186</v>
      </c>
      <c r="C91" s="428">
        <f t="shared" ref="C91:C93" si="515">E91+U91</f>
        <v>5610</v>
      </c>
      <c r="D91" s="429">
        <f t="shared" ref="D91:D93" si="516">F91+V91</f>
        <v>4719</v>
      </c>
      <c r="E91" s="166">
        <f t="shared" ref="E91:E93" si="517">G91+I91+K91+M91+O91+Q91+S91</f>
        <v>2848</v>
      </c>
      <c r="F91" s="168">
        <f t="shared" ref="F91:F93" si="518">H91+J91+L91+N91+P91+R91+T91</f>
        <v>2538</v>
      </c>
      <c r="G91" s="307">
        <v>2467</v>
      </c>
      <c r="H91" s="307">
        <v>2197</v>
      </c>
      <c r="I91" s="307">
        <v>293</v>
      </c>
      <c r="J91" s="307">
        <v>267</v>
      </c>
      <c r="K91" s="307">
        <v>86</v>
      </c>
      <c r="L91" s="307">
        <v>73</v>
      </c>
      <c r="M91" s="307">
        <v>2</v>
      </c>
      <c r="N91" s="307">
        <v>1</v>
      </c>
      <c r="O91" s="307"/>
      <c r="P91" s="307"/>
      <c r="Q91" s="307"/>
      <c r="R91" s="307"/>
      <c r="S91" s="307"/>
      <c r="T91" s="167"/>
      <c r="U91" s="435">
        <f>SUM(W91,Y91,AA91,AC91,AE91)</f>
        <v>2762</v>
      </c>
      <c r="V91" s="436">
        <f>SUM(X91,Z91,AB91,AD91,AF91)</f>
        <v>2181</v>
      </c>
      <c r="W91" s="168">
        <v>2311</v>
      </c>
      <c r="X91" s="168">
        <v>1849</v>
      </c>
      <c r="Y91" s="168"/>
      <c r="Z91" s="168"/>
      <c r="AA91" s="168"/>
      <c r="AB91" s="168"/>
      <c r="AC91" s="168">
        <v>2</v>
      </c>
      <c r="AD91" s="168">
        <v>1</v>
      </c>
      <c r="AE91" s="168">
        <v>449</v>
      </c>
      <c r="AF91" s="167">
        <v>331</v>
      </c>
    </row>
    <row r="92" spans="1:32" ht="27" customHeight="1">
      <c r="A92" s="1776"/>
      <c r="B92" s="165" t="s">
        <v>124</v>
      </c>
      <c r="C92" s="428">
        <f t="shared" si="515"/>
        <v>1013</v>
      </c>
      <c r="D92" s="429">
        <f t="shared" si="516"/>
        <v>898</v>
      </c>
      <c r="E92" s="166">
        <f t="shared" si="517"/>
        <v>1001</v>
      </c>
      <c r="F92" s="168">
        <f t="shared" si="518"/>
        <v>889</v>
      </c>
      <c r="G92" s="307">
        <v>191</v>
      </c>
      <c r="H92" s="307">
        <v>177</v>
      </c>
      <c r="I92" s="307">
        <v>803</v>
      </c>
      <c r="J92" s="307">
        <v>706</v>
      </c>
      <c r="K92" s="307">
        <v>7</v>
      </c>
      <c r="L92" s="307">
        <v>6</v>
      </c>
      <c r="M92" s="307"/>
      <c r="N92" s="307"/>
      <c r="O92" s="307"/>
      <c r="P92" s="307"/>
      <c r="Q92" s="307"/>
      <c r="R92" s="307"/>
      <c r="S92" s="307"/>
      <c r="T92" s="167"/>
      <c r="U92" s="435">
        <f t="shared" ref="U92:U93" si="519">SUM(W92,Y92,AA92,AC92,AE92)</f>
        <v>12</v>
      </c>
      <c r="V92" s="436">
        <f t="shared" ref="V92:V93" si="520">SUM(X92,Z92,AB92,AD92,AF92)</f>
        <v>9</v>
      </c>
      <c r="W92" s="168">
        <v>12</v>
      </c>
      <c r="X92" s="168">
        <v>9</v>
      </c>
      <c r="Y92" s="168"/>
      <c r="Z92" s="168"/>
      <c r="AA92" s="168"/>
      <c r="AB92" s="168"/>
      <c r="AC92" s="168"/>
      <c r="AD92" s="168"/>
      <c r="AE92" s="168"/>
      <c r="AF92" s="167"/>
    </row>
    <row r="93" spans="1:32" ht="27" customHeight="1" thickBot="1">
      <c r="A93" s="1777"/>
      <c r="B93" s="169" t="s">
        <v>81</v>
      </c>
      <c r="C93" s="430">
        <f t="shared" si="515"/>
        <v>0</v>
      </c>
      <c r="D93" s="431">
        <f t="shared" si="516"/>
        <v>0</v>
      </c>
      <c r="E93" s="170">
        <f t="shared" si="517"/>
        <v>0</v>
      </c>
      <c r="F93" s="172">
        <f t="shared" si="518"/>
        <v>0</v>
      </c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1"/>
      <c r="U93" s="438">
        <f t="shared" si="519"/>
        <v>0</v>
      </c>
      <c r="V93" s="439">
        <f t="shared" si="520"/>
        <v>0</v>
      </c>
      <c r="W93" s="172"/>
      <c r="X93" s="172"/>
      <c r="Y93" s="172"/>
      <c r="Z93" s="172"/>
      <c r="AA93" s="172"/>
      <c r="AB93" s="172"/>
      <c r="AC93" s="172"/>
      <c r="AD93" s="172"/>
      <c r="AE93" s="172"/>
      <c r="AF93" s="171"/>
    </row>
    <row r="94" spans="1:32" s="434" customFormat="1" ht="27" customHeight="1">
      <c r="A94" s="1776" t="s">
        <v>51</v>
      </c>
      <c r="B94" s="173" t="s">
        <v>185</v>
      </c>
      <c r="C94" s="440">
        <f>SUM(C95:C97)</f>
        <v>20489</v>
      </c>
      <c r="D94" s="441">
        <f>SUM(D95:D97)</f>
        <v>17213</v>
      </c>
      <c r="E94" s="442">
        <f>SUM(E95:E97)</f>
        <v>12420</v>
      </c>
      <c r="F94" s="443">
        <f>SUM(F95:F97)</f>
        <v>10164</v>
      </c>
      <c r="G94" s="443">
        <f t="shared" ref="G94" si="521">SUM(G95:G97)</f>
        <v>8696</v>
      </c>
      <c r="H94" s="443">
        <f t="shared" ref="H94" si="522">SUM(H95:H97)</f>
        <v>7738</v>
      </c>
      <c r="I94" s="443">
        <f t="shared" ref="I94" si="523">SUM(I95:I97)</f>
        <v>3063</v>
      </c>
      <c r="J94" s="443">
        <f t="shared" ref="J94" si="524">SUM(J95:J97)</f>
        <v>1803</v>
      </c>
      <c r="K94" s="443">
        <f t="shared" ref="K94" si="525">SUM(K95:K97)</f>
        <v>381</v>
      </c>
      <c r="L94" s="443">
        <f t="shared" ref="L94" si="526">SUM(L95:L97)</f>
        <v>343</v>
      </c>
      <c r="M94" s="443">
        <f t="shared" ref="M94" si="527">SUM(M95:M97)</f>
        <v>280</v>
      </c>
      <c r="N94" s="443">
        <f t="shared" ref="N94" si="528">SUM(N95:N97)</f>
        <v>280</v>
      </c>
      <c r="O94" s="443">
        <f t="shared" ref="O94" si="529">SUM(O95:O97)</f>
        <v>0</v>
      </c>
      <c r="P94" s="443">
        <f t="shared" ref="P94" si="530">SUM(P95:P97)</f>
        <v>0</v>
      </c>
      <c r="Q94" s="443">
        <f t="shared" ref="Q94" si="531">SUM(Q95:Q97)</f>
        <v>0</v>
      </c>
      <c r="R94" s="443">
        <f t="shared" ref="R94" si="532">SUM(R95:R97)</f>
        <v>0</v>
      </c>
      <c r="S94" s="443">
        <f t="shared" ref="S94" si="533">SUM(S95:S97)</f>
        <v>0</v>
      </c>
      <c r="T94" s="444">
        <f>SUM(T95:T97)</f>
        <v>0</v>
      </c>
      <c r="U94" s="442">
        <f>SUM(U95:U97)</f>
        <v>8069</v>
      </c>
      <c r="V94" s="443">
        <f t="shared" ref="V94" si="534">SUM(V95:V97)</f>
        <v>7049</v>
      </c>
      <c r="W94" s="443">
        <f t="shared" ref="W94" si="535">SUM(W95:W97)</f>
        <v>3005</v>
      </c>
      <c r="X94" s="443">
        <f t="shared" ref="X94" si="536">SUM(X95:X97)</f>
        <v>2081</v>
      </c>
      <c r="Y94" s="443">
        <f t="shared" ref="Y94" si="537">SUM(Y95:Y97)</f>
        <v>0</v>
      </c>
      <c r="Z94" s="443">
        <f t="shared" ref="Z94" si="538">SUM(Z95:Z97)</f>
        <v>0</v>
      </c>
      <c r="AA94" s="443">
        <f t="shared" ref="AA94" si="539">SUM(AA95:AA97)</f>
        <v>0</v>
      </c>
      <c r="AB94" s="443">
        <f t="shared" ref="AB94" si="540">SUM(AB95:AB97)</f>
        <v>0</v>
      </c>
      <c r="AC94" s="443">
        <f t="shared" ref="AC94" si="541">SUM(AC95:AC97)</f>
        <v>0</v>
      </c>
      <c r="AD94" s="443">
        <f t="shared" ref="AD94" si="542">SUM(AD95:AD97)</f>
        <v>0</v>
      </c>
      <c r="AE94" s="443">
        <f t="shared" ref="AE94" si="543">SUM(AE95:AE97)</f>
        <v>5064</v>
      </c>
      <c r="AF94" s="444">
        <f>SUM(AF95:AF97)</f>
        <v>4968</v>
      </c>
    </row>
    <row r="95" spans="1:32" ht="27" customHeight="1">
      <c r="A95" s="1776"/>
      <c r="B95" s="165" t="s">
        <v>186</v>
      </c>
      <c r="C95" s="428">
        <f t="shared" ref="C95:C97" si="544">E95+U95</f>
        <v>12994</v>
      </c>
      <c r="D95" s="429">
        <f t="shared" ref="D95:D97" si="545">F95+V95</f>
        <v>12994</v>
      </c>
      <c r="E95" s="166">
        <f t="shared" ref="E95:E97" si="546">G95+I95+K95+M95+O95+Q95+S95</f>
        <v>6609</v>
      </c>
      <c r="F95" s="168">
        <f t="shared" ref="F95:F97" si="547">H95+J95+L95+N95+P95+R95+T95</f>
        <v>6609</v>
      </c>
      <c r="G95" s="168">
        <v>5713</v>
      </c>
      <c r="H95" s="168">
        <v>5713</v>
      </c>
      <c r="I95" s="168">
        <v>613</v>
      </c>
      <c r="J95" s="168">
        <v>613</v>
      </c>
      <c r="K95" s="168">
        <v>3</v>
      </c>
      <c r="L95" s="168">
        <v>3</v>
      </c>
      <c r="M95" s="168">
        <v>280</v>
      </c>
      <c r="N95" s="168">
        <v>280</v>
      </c>
      <c r="O95" s="168"/>
      <c r="P95" s="168"/>
      <c r="Q95" s="168"/>
      <c r="R95" s="168"/>
      <c r="S95" s="168"/>
      <c r="T95" s="167"/>
      <c r="U95" s="435">
        <f>SUM(W95,Y95,AA95,AC95,AE95)</f>
        <v>6385</v>
      </c>
      <c r="V95" s="436">
        <f>SUM(X95,Z95,AB95,AD95,AF95)</f>
        <v>6385</v>
      </c>
      <c r="W95" s="168">
        <v>2080</v>
      </c>
      <c r="X95" s="168">
        <v>2080</v>
      </c>
      <c r="Y95" s="168"/>
      <c r="Z95" s="168"/>
      <c r="AA95" s="168"/>
      <c r="AB95" s="168"/>
      <c r="AC95" s="168"/>
      <c r="AD95" s="168"/>
      <c r="AE95" s="168">
        <v>4305</v>
      </c>
      <c r="AF95" s="167">
        <v>4305</v>
      </c>
    </row>
    <row r="96" spans="1:32" ht="27" customHeight="1">
      <c r="A96" s="1776"/>
      <c r="B96" s="165" t="s">
        <v>124</v>
      </c>
      <c r="C96" s="428">
        <f t="shared" si="544"/>
        <v>7495</v>
      </c>
      <c r="D96" s="429">
        <f t="shared" si="545"/>
        <v>4219</v>
      </c>
      <c r="E96" s="166">
        <f t="shared" si="546"/>
        <v>5811</v>
      </c>
      <c r="F96" s="168">
        <f t="shared" si="547"/>
        <v>3555</v>
      </c>
      <c r="G96" s="168">
        <v>2983</v>
      </c>
      <c r="H96" s="168">
        <v>2025</v>
      </c>
      <c r="I96" s="168">
        <v>2450</v>
      </c>
      <c r="J96" s="168">
        <v>1190</v>
      </c>
      <c r="K96" s="168">
        <v>378</v>
      </c>
      <c r="L96" s="168">
        <v>340</v>
      </c>
      <c r="M96" s="168"/>
      <c r="N96" s="168"/>
      <c r="O96" s="168"/>
      <c r="P96" s="168"/>
      <c r="Q96" s="168"/>
      <c r="R96" s="168"/>
      <c r="S96" s="168"/>
      <c r="T96" s="167"/>
      <c r="U96" s="435">
        <f t="shared" ref="U96:U97" si="548">SUM(W96,Y96,AA96,AC96,AE96)</f>
        <v>1684</v>
      </c>
      <c r="V96" s="436">
        <f t="shared" ref="V96:V97" si="549">SUM(X96,Z96,AB96,AD96,AF96)</f>
        <v>664</v>
      </c>
      <c r="W96" s="168">
        <v>925</v>
      </c>
      <c r="X96" s="168">
        <v>1</v>
      </c>
      <c r="Y96" s="168"/>
      <c r="Z96" s="168"/>
      <c r="AA96" s="168"/>
      <c r="AB96" s="168"/>
      <c r="AC96" s="168"/>
      <c r="AD96" s="168"/>
      <c r="AE96" s="168">
        <v>759</v>
      </c>
      <c r="AF96" s="167">
        <v>663</v>
      </c>
    </row>
    <row r="97" spans="1:32" ht="27" customHeight="1" thickBot="1">
      <c r="A97" s="1777"/>
      <c r="B97" s="169" t="s">
        <v>81</v>
      </c>
      <c r="C97" s="430">
        <f t="shared" si="544"/>
        <v>0</v>
      </c>
      <c r="D97" s="431">
        <f t="shared" si="545"/>
        <v>0</v>
      </c>
      <c r="E97" s="170">
        <f t="shared" si="546"/>
        <v>0</v>
      </c>
      <c r="F97" s="172">
        <f t="shared" si="547"/>
        <v>0</v>
      </c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1"/>
      <c r="U97" s="438">
        <f t="shared" si="548"/>
        <v>0</v>
      </c>
      <c r="V97" s="439">
        <f t="shared" si="549"/>
        <v>0</v>
      </c>
      <c r="W97" s="172"/>
      <c r="X97" s="172"/>
      <c r="Y97" s="172"/>
      <c r="Z97" s="172"/>
      <c r="AA97" s="172"/>
      <c r="AB97" s="172"/>
      <c r="AC97" s="172"/>
      <c r="AD97" s="172"/>
      <c r="AE97" s="172"/>
      <c r="AF97" s="171"/>
    </row>
    <row r="98" spans="1:32" s="434" customFormat="1" ht="27" customHeight="1">
      <c r="A98" s="1779" t="s" ph="1">
        <v>222</v>
      </c>
      <c r="B98" s="173" t="s">
        <v>185</v>
      </c>
      <c r="C98" s="440">
        <f>SUM(C99:C101)</f>
        <v>4012</v>
      </c>
      <c r="D98" s="441">
        <f>SUM(D99:D101)</f>
        <v>4012</v>
      </c>
      <c r="E98" s="442">
        <f>SUM(E99:E101)</f>
        <v>2974</v>
      </c>
      <c r="F98" s="443">
        <f>SUM(F99:F101)</f>
        <v>2974</v>
      </c>
      <c r="G98" s="443">
        <f t="shared" ref="G98" si="550">SUM(G99:G101)</f>
        <v>2213</v>
      </c>
      <c r="H98" s="443">
        <f t="shared" ref="H98" si="551">SUM(H99:H101)</f>
        <v>2213</v>
      </c>
      <c r="I98" s="443">
        <f t="shared" ref="I98" si="552">SUM(I99:I101)</f>
        <v>552</v>
      </c>
      <c r="J98" s="443">
        <f t="shared" ref="J98" si="553">SUM(J99:J101)</f>
        <v>552</v>
      </c>
      <c r="K98" s="443">
        <f t="shared" ref="K98" si="554">SUM(K99:K101)</f>
        <v>24</v>
      </c>
      <c r="L98" s="443">
        <f t="shared" ref="L98" si="555">SUM(L99:L101)</f>
        <v>24</v>
      </c>
      <c r="M98" s="443">
        <f t="shared" ref="M98" si="556">SUM(M99:M101)</f>
        <v>185</v>
      </c>
      <c r="N98" s="443">
        <f t="shared" ref="N98" si="557">SUM(N99:N101)</f>
        <v>185</v>
      </c>
      <c r="O98" s="443">
        <f t="shared" ref="O98" si="558">SUM(O99:O101)</f>
        <v>0</v>
      </c>
      <c r="P98" s="443">
        <f t="shared" ref="P98" si="559">SUM(P99:P101)</f>
        <v>0</v>
      </c>
      <c r="Q98" s="443">
        <f t="shared" ref="Q98" si="560">SUM(Q99:Q101)</f>
        <v>0</v>
      </c>
      <c r="R98" s="443">
        <f t="shared" ref="R98" si="561">SUM(R99:R101)</f>
        <v>0</v>
      </c>
      <c r="S98" s="443">
        <f t="shared" ref="S98" si="562">SUM(S99:S101)</f>
        <v>0</v>
      </c>
      <c r="T98" s="444">
        <f>SUM(T99:T101)</f>
        <v>0</v>
      </c>
      <c r="U98" s="442">
        <f>SUM(U99:U101)</f>
        <v>1038</v>
      </c>
      <c r="V98" s="443">
        <f t="shared" ref="V98" si="563">SUM(V99:V101)</f>
        <v>1038</v>
      </c>
      <c r="W98" s="443">
        <f t="shared" ref="W98" si="564">SUM(W99:W101)</f>
        <v>173</v>
      </c>
      <c r="X98" s="443">
        <f t="shared" ref="X98" si="565">SUM(X99:X101)</f>
        <v>173</v>
      </c>
      <c r="Y98" s="443">
        <f t="shared" ref="Y98" si="566">SUM(Y99:Y101)</f>
        <v>0</v>
      </c>
      <c r="Z98" s="443">
        <f t="shared" ref="Z98" si="567">SUM(Z99:Z101)</f>
        <v>0</v>
      </c>
      <c r="AA98" s="443">
        <f t="shared" ref="AA98" si="568">SUM(AA99:AA101)</f>
        <v>0</v>
      </c>
      <c r="AB98" s="443">
        <f t="shared" ref="AB98" si="569">SUM(AB99:AB101)</f>
        <v>0</v>
      </c>
      <c r="AC98" s="443">
        <f t="shared" ref="AC98" si="570">SUM(AC99:AC101)</f>
        <v>0</v>
      </c>
      <c r="AD98" s="443">
        <f t="shared" ref="AD98" si="571">SUM(AD99:AD101)</f>
        <v>0</v>
      </c>
      <c r="AE98" s="443">
        <f t="shared" ref="AE98" si="572">SUM(AE99:AE101)</f>
        <v>865</v>
      </c>
      <c r="AF98" s="444">
        <f>SUM(AF99:AF101)</f>
        <v>865</v>
      </c>
    </row>
    <row r="99" spans="1:32" ht="27" customHeight="1">
      <c r="A99" s="1780" ph="1"/>
      <c r="B99" s="165" t="s">
        <v>186</v>
      </c>
      <c r="C99" s="428">
        <f t="shared" ref="C99:C101" si="573">E99+U99</f>
        <v>3328</v>
      </c>
      <c r="D99" s="429">
        <f t="shared" ref="D99:D101" si="574">F99+V99</f>
        <v>3328</v>
      </c>
      <c r="E99" s="166">
        <f t="shared" ref="E99:E101" si="575">G99+I99+K99+M99+O99+Q99+S99</f>
        <v>2361</v>
      </c>
      <c r="F99" s="168">
        <f t="shared" ref="F99:F101" si="576">H99+J99+L99+N99+P99+R99+T99</f>
        <v>2361</v>
      </c>
      <c r="G99" s="168">
        <v>2162</v>
      </c>
      <c r="H99" s="168">
        <v>2162</v>
      </c>
      <c r="I99" s="168">
        <v>9</v>
      </c>
      <c r="J99" s="168">
        <v>9</v>
      </c>
      <c r="K99" s="168">
        <v>5</v>
      </c>
      <c r="L99" s="168">
        <v>5</v>
      </c>
      <c r="M99" s="168">
        <v>185</v>
      </c>
      <c r="N99" s="168">
        <v>185</v>
      </c>
      <c r="O99" s="168"/>
      <c r="P99" s="168"/>
      <c r="Q99" s="168"/>
      <c r="R99" s="168"/>
      <c r="S99" s="168"/>
      <c r="T99" s="167"/>
      <c r="U99" s="435">
        <f>SUM(W99,Y99,AA99,AC99,AE99)</f>
        <v>967</v>
      </c>
      <c r="V99" s="436">
        <f>SUM(X99,Z99,AB99,AD99,AF99)</f>
        <v>967</v>
      </c>
      <c r="W99" s="168">
        <v>173</v>
      </c>
      <c r="X99" s="168">
        <v>173</v>
      </c>
      <c r="Y99" s="168"/>
      <c r="Z99" s="168"/>
      <c r="AA99" s="168"/>
      <c r="AB99" s="168"/>
      <c r="AC99" s="168"/>
      <c r="AD99" s="168"/>
      <c r="AE99" s="168">
        <v>794</v>
      </c>
      <c r="AF99" s="167">
        <v>794</v>
      </c>
    </row>
    <row r="100" spans="1:32" ht="27" customHeight="1">
      <c r="A100" s="1780" ph="1"/>
      <c r="B100" s="165" t="s">
        <v>124</v>
      </c>
      <c r="C100" s="428">
        <f t="shared" si="573"/>
        <v>684</v>
      </c>
      <c r="D100" s="429">
        <f t="shared" si="574"/>
        <v>684</v>
      </c>
      <c r="E100" s="166">
        <f t="shared" si="575"/>
        <v>613</v>
      </c>
      <c r="F100" s="168">
        <f t="shared" si="576"/>
        <v>613</v>
      </c>
      <c r="G100" s="168">
        <v>51</v>
      </c>
      <c r="H100" s="168">
        <v>51</v>
      </c>
      <c r="I100" s="168">
        <v>543</v>
      </c>
      <c r="J100" s="168">
        <v>543</v>
      </c>
      <c r="K100" s="168">
        <v>19</v>
      </c>
      <c r="L100" s="168">
        <v>19</v>
      </c>
      <c r="M100" s="168"/>
      <c r="N100" s="168"/>
      <c r="O100" s="168"/>
      <c r="P100" s="168"/>
      <c r="Q100" s="168"/>
      <c r="R100" s="168"/>
      <c r="S100" s="168"/>
      <c r="T100" s="167"/>
      <c r="U100" s="435">
        <f t="shared" ref="U100:U101" si="577">SUM(W100,Y100,AA100,AC100,AE100)</f>
        <v>71</v>
      </c>
      <c r="V100" s="436">
        <f t="shared" ref="V100:V101" si="578">SUM(X100,Z100,AB100,AD100,AF100)</f>
        <v>71</v>
      </c>
      <c r="W100" s="168"/>
      <c r="X100" s="168"/>
      <c r="Y100" s="168"/>
      <c r="Z100" s="168"/>
      <c r="AA100" s="168"/>
      <c r="AB100" s="168"/>
      <c r="AC100" s="168"/>
      <c r="AD100" s="168"/>
      <c r="AE100" s="168">
        <v>71</v>
      </c>
      <c r="AF100" s="167">
        <v>71</v>
      </c>
    </row>
    <row r="101" spans="1:32" ht="27" customHeight="1" thickBot="1">
      <c r="A101" s="1781" ph="1"/>
      <c r="B101" s="169" t="s">
        <v>126</v>
      </c>
      <c r="C101" s="430">
        <f t="shared" si="573"/>
        <v>0</v>
      </c>
      <c r="D101" s="431">
        <f t="shared" si="574"/>
        <v>0</v>
      </c>
      <c r="E101" s="170">
        <f t="shared" si="575"/>
        <v>0</v>
      </c>
      <c r="F101" s="172">
        <f t="shared" si="576"/>
        <v>0</v>
      </c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1"/>
      <c r="U101" s="438">
        <f t="shared" si="577"/>
        <v>0</v>
      </c>
      <c r="V101" s="439">
        <f t="shared" si="578"/>
        <v>0</v>
      </c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1"/>
    </row>
    <row r="102" spans="1:32" s="434" customFormat="1" ht="27" customHeight="1">
      <c r="A102" s="1775" t="s">
        <v>53</v>
      </c>
      <c r="B102" s="173" t="s">
        <v>185</v>
      </c>
      <c r="C102" s="440">
        <f>SUM(C103:C105)</f>
        <v>14550</v>
      </c>
      <c r="D102" s="1389">
        <f>SUM(D103:D105)</f>
        <v>11720</v>
      </c>
      <c r="E102" s="442">
        <f>SUM(E103:E105)</f>
        <v>8791</v>
      </c>
      <c r="F102" s="443">
        <f>SUM(F103:F105)</f>
        <v>7457</v>
      </c>
      <c r="G102" s="443">
        <f t="shared" ref="G102" si="579">SUM(G103:G105)</f>
        <v>3614</v>
      </c>
      <c r="H102" s="443">
        <f t="shared" ref="H102" si="580">SUM(H103:H105)</f>
        <v>3055</v>
      </c>
      <c r="I102" s="443">
        <f t="shared" ref="I102" si="581">SUM(I103:I105)</f>
        <v>2065</v>
      </c>
      <c r="J102" s="443">
        <f t="shared" ref="J102" si="582">SUM(J103:J105)</f>
        <v>1819</v>
      </c>
      <c r="K102" s="443">
        <f t="shared" ref="K102" si="583">SUM(K103:K105)</f>
        <v>73</v>
      </c>
      <c r="L102" s="443">
        <f t="shared" ref="L102" si="584">SUM(L103:L105)</f>
        <v>71</v>
      </c>
      <c r="M102" s="443">
        <f t="shared" ref="M102" si="585">SUM(M103:M105)</f>
        <v>1126</v>
      </c>
      <c r="N102" s="443">
        <f t="shared" ref="N102" si="586">SUM(N103:N105)</f>
        <v>925</v>
      </c>
      <c r="O102" s="443">
        <f t="shared" ref="O102" si="587">SUM(O103:O105)</f>
        <v>827</v>
      </c>
      <c r="P102" s="443">
        <f t="shared" ref="P102" si="588">SUM(P103:P105)</f>
        <v>676</v>
      </c>
      <c r="Q102" s="443">
        <f t="shared" ref="Q102" si="589">SUM(Q103:Q105)</f>
        <v>1066</v>
      </c>
      <c r="R102" s="443">
        <f t="shared" ref="R102" si="590">SUM(R103:R105)</f>
        <v>894</v>
      </c>
      <c r="S102" s="443">
        <f t="shared" ref="S102" si="591">SUM(S103:S105)</f>
        <v>20</v>
      </c>
      <c r="T102" s="444">
        <f>SUM(T103:T105)</f>
        <v>17</v>
      </c>
      <c r="U102" s="442">
        <f>SUM(U103:U105)</f>
        <v>5759</v>
      </c>
      <c r="V102" s="443">
        <f t="shared" ref="V102" si="592">SUM(V103:V105)</f>
        <v>4263</v>
      </c>
      <c r="W102" s="443">
        <f t="shared" ref="W102" si="593">SUM(W103:W105)</f>
        <v>1675</v>
      </c>
      <c r="X102" s="443">
        <f t="shared" ref="X102" si="594">SUM(X103:X105)</f>
        <v>1272</v>
      </c>
      <c r="Y102" s="443">
        <f t="shared" ref="Y102" si="595">SUM(Y103:Y105)</f>
        <v>0</v>
      </c>
      <c r="Z102" s="443">
        <f t="shared" ref="Z102" si="596">SUM(Z103:Z105)</f>
        <v>0</v>
      </c>
      <c r="AA102" s="443">
        <f t="shared" ref="AA102" si="597">SUM(AA103:AA105)</f>
        <v>0</v>
      </c>
      <c r="AB102" s="443">
        <f t="shared" ref="AB102" si="598">SUM(AB103:AB105)</f>
        <v>0</v>
      </c>
      <c r="AC102" s="443">
        <f t="shared" ref="AC102" si="599">SUM(AC103:AC105)</f>
        <v>0</v>
      </c>
      <c r="AD102" s="443">
        <f t="shared" ref="AD102" si="600">SUM(AD103:AD105)</f>
        <v>0</v>
      </c>
      <c r="AE102" s="443">
        <f t="shared" ref="AE102" si="601">SUM(AE103:AE105)</f>
        <v>4084</v>
      </c>
      <c r="AF102" s="444">
        <f>SUM(AF103:AF105)</f>
        <v>2991</v>
      </c>
    </row>
    <row r="103" spans="1:32" ht="27" customHeight="1">
      <c r="A103" s="1776"/>
      <c r="B103" s="165" t="s">
        <v>186</v>
      </c>
      <c r="C103" s="428">
        <f t="shared" ref="C103:C105" si="602">E103+U103</f>
        <v>12091</v>
      </c>
      <c r="D103" s="429">
        <f t="shared" ref="D103:D105" si="603">F103+V103</f>
        <v>9722</v>
      </c>
      <c r="E103" s="166">
        <f t="shared" ref="E103:E105" si="604">G103+I103+K103+M103+O103+Q103+S103</f>
        <v>6615</v>
      </c>
      <c r="F103" s="168">
        <f t="shared" ref="F103:F105" si="605">H103+J103+L103+N103+P103+R103+T103</f>
        <v>5684</v>
      </c>
      <c r="G103" s="168">
        <v>3470</v>
      </c>
      <c r="H103" s="168">
        <v>2959</v>
      </c>
      <c r="I103" s="168">
        <v>2065</v>
      </c>
      <c r="J103" s="168">
        <v>1819</v>
      </c>
      <c r="K103" s="168"/>
      <c r="L103" s="168"/>
      <c r="M103" s="168">
        <v>989</v>
      </c>
      <c r="N103" s="168">
        <v>829</v>
      </c>
      <c r="O103" s="168"/>
      <c r="P103" s="168"/>
      <c r="Q103" s="168">
        <v>71</v>
      </c>
      <c r="R103" s="168">
        <v>60</v>
      </c>
      <c r="S103" s="168">
        <v>20</v>
      </c>
      <c r="T103" s="167">
        <v>17</v>
      </c>
      <c r="U103" s="435">
        <f>SUM(W103,Y103,AA103,AC103,AE103)</f>
        <v>5476</v>
      </c>
      <c r="V103" s="436">
        <f>SUM(X103,Z103,AB103,AD103,AF103)</f>
        <v>4038</v>
      </c>
      <c r="W103" s="168">
        <v>1675</v>
      </c>
      <c r="X103" s="168">
        <v>1272</v>
      </c>
      <c r="Y103" s="168"/>
      <c r="Z103" s="168"/>
      <c r="AA103" s="168"/>
      <c r="AB103" s="168"/>
      <c r="AC103" s="168"/>
      <c r="AD103" s="168"/>
      <c r="AE103" s="168">
        <v>3801</v>
      </c>
      <c r="AF103" s="167">
        <v>2766</v>
      </c>
    </row>
    <row r="104" spans="1:32" ht="27" customHeight="1">
      <c r="A104" s="1776"/>
      <c r="B104" s="165" t="s">
        <v>124</v>
      </c>
      <c r="C104" s="428">
        <f t="shared" si="602"/>
        <v>2459</v>
      </c>
      <c r="D104" s="429">
        <f t="shared" si="603"/>
        <v>1998</v>
      </c>
      <c r="E104" s="166">
        <f t="shared" si="604"/>
        <v>2176</v>
      </c>
      <c r="F104" s="168">
        <f t="shared" si="605"/>
        <v>1773</v>
      </c>
      <c r="G104" s="168">
        <v>144</v>
      </c>
      <c r="H104" s="168">
        <v>96</v>
      </c>
      <c r="I104" s="168"/>
      <c r="J104" s="168"/>
      <c r="K104" s="168">
        <v>73</v>
      </c>
      <c r="L104" s="168">
        <v>71</v>
      </c>
      <c r="M104" s="168">
        <v>137</v>
      </c>
      <c r="N104" s="168">
        <v>96</v>
      </c>
      <c r="O104" s="1039">
        <v>827</v>
      </c>
      <c r="P104" s="1039">
        <v>676</v>
      </c>
      <c r="Q104" s="168">
        <v>995</v>
      </c>
      <c r="R104" s="168">
        <v>834</v>
      </c>
      <c r="S104" s="168"/>
      <c r="T104" s="167"/>
      <c r="U104" s="435">
        <f>SUM(W104,Y104,AA104,AC104,AE104)</f>
        <v>283</v>
      </c>
      <c r="V104" s="436">
        <f t="shared" ref="V104:V105" si="606">SUM(X104,Z104,AB104,AD104,AF104)</f>
        <v>225</v>
      </c>
      <c r="W104" s="168"/>
      <c r="X104" s="168"/>
      <c r="Y104" s="168"/>
      <c r="Z104" s="168"/>
      <c r="AA104" s="168"/>
      <c r="AB104" s="168"/>
      <c r="AC104" s="168"/>
      <c r="AD104" s="168"/>
      <c r="AE104" s="168">
        <v>283</v>
      </c>
      <c r="AF104" s="167">
        <v>225</v>
      </c>
    </row>
    <row r="105" spans="1:32" ht="27" customHeight="1" thickBot="1">
      <c r="A105" s="1777"/>
      <c r="B105" s="169" t="s">
        <v>126</v>
      </c>
      <c r="C105" s="430">
        <f t="shared" si="602"/>
        <v>0</v>
      </c>
      <c r="D105" s="431">
        <f t="shared" si="603"/>
        <v>0</v>
      </c>
      <c r="E105" s="170">
        <f t="shared" si="604"/>
        <v>0</v>
      </c>
      <c r="F105" s="172">
        <f t="shared" si="605"/>
        <v>0</v>
      </c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1"/>
      <c r="U105" s="438">
        <f t="shared" ref="U105" si="607">SUM(W105,Y105,AA105,AC105,AE105)</f>
        <v>0</v>
      </c>
      <c r="V105" s="439">
        <f t="shared" si="606"/>
        <v>0</v>
      </c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1"/>
    </row>
    <row r="106" spans="1:32" s="434" customFormat="1" ht="27" customHeight="1">
      <c r="A106" s="1791" t="s">
        <v>241</v>
      </c>
      <c r="B106" s="173" t="s">
        <v>185</v>
      </c>
      <c r="C106" s="440">
        <f>SUM(C107:C109)</f>
        <v>82</v>
      </c>
      <c r="D106" s="441">
        <f>SUM(D107:D109)</f>
        <v>0</v>
      </c>
      <c r="E106" s="442">
        <f>SUM(E107:E109)</f>
        <v>82</v>
      </c>
      <c r="F106" s="443">
        <f>SUM(F107:F109)</f>
        <v>0</v>
      </c>
      <c r="G106" s="443">
        <f t="shared" ref="G106" si="608">SUM(G107:G109)</f>
        <v>82</v>
      </c>
      <c r="H106" s="443">
        <f t="shared" ref="H106" si="609">SUM(H107:H109)</f>
        <v>0</v>
      </c>
      <c r="I106" s="443">
        <f t="shared" ref="I106" si="610">SUM(I107:I109)</f>
        <v>0</v>
      </c>
      <c r="J106" s="443">
        <f t="shared" ref="J106" si="611">SUM(J107:J109)</f>
        <v>0</v>
      </c>
      <c r="K106" s="443">
        <f t="shared" ref="K106" si="612">SUM(K107:K109)</f>
        <v>0</v>
      </c>
      <c r="L106" s="443">
        <f t="shared" ref="L106" si="613">SUM(L107:L109)</f>
        <v>0</v>
      </c>
      <c r="M106" s="443">
        <f t="shared" ref="M106" si="614">SUM(M107:M109)</f>
        <v>0</v>
      </c>
      <c r="N106" s="443">
        <f t="shared" ref="N106" si="615">SUM(N107:N109)</f>
        <v>0</v>
      </c>
      <c r="O106" s="443">
        <f t="shared" ref="O106" si="616">SUM(O107:O109)</f>
        <v>0</v>
      </c>
      <c r="P106" s="443">
        <f t="shared" ref="P106" si="617">SUM(P107:P109)</f>
        <v>0</v>
      </c>
      <c r="Q106" s="443">
        <f t="shared" ref="Q106" si="618">SUM(Q107:Q109)</f>
        <v>0</v>
      </c>
      <c r="R106" s="443">
        <f t="shared" ref="R106" si="619">SUM(R107:R109)</f>
        <v>0</v>
      </c>
      <c r="S106" s="443">
        <f t="shared" ref="S106" si="620">SUM(S107:S109)</f>
        <v>0</v>
      </c>
      <c r="T106" s="444">
        <f>SUM(T107:T109)</f>
        <v>0</v>
      </c>
      <c r="U106" s="442">
        <f>SUM(U107:U109)</f>
        <v>0</v>
      </c>
      <c r="V106" s="443">
        <f t="shared" ref="V106" si="621">SUM(V107:V109)</f>
        <v>0</v>
      </c>
      <c r="W106" s="443">
        <f t="shared" ref="W106" si="622">SUM(W107:W109)</f>
        <v>0</v>
      </c>
      <c r="X106" s="443">
        <f t="shared" ref="X106" si="623">SUM(X107:X109)</f>
        <v>0</v>
      </c>
      <c r="Y106" s="443">
        <f t="shared" ref="Y106" si="624">SUM(Y107:Y109)</f>
        <v>0</v>
      </c>
      <c r="Z106" s="443">
        <f t="shared" ref="Z106" si="625">SUM(Z107:Z109)</f>
        <v>0</v>
      </c>
      <c r="AA106" s="443">
        <f>SUM(AA107:AA109)</f>
        <v>0</v>
      </c>
      <c r="AB106" s="443">
        <f t="shared" ref="AB106" si="626">SUM(AB107:AB109)</f>
        <v>0</v>
      </c>
      <c r="AC106" s="443">
        <f t="shared" ref="AC106" si="627">SUM(AC107:AC109)</f>
        <v>0</v>
      </c>
      <c r="AD106" s="443">
        <f t="shared" ref="AD106" si="628">SUM(AD107:AD109)</f>
        <v>0</v>
      </c>
      <c r="AE106" s="443">
        <f t="shared" ref="AE106" si="629">SUM(AE107:AE109)</f>
        <v>0</v>
      </c>
      <c r="AF106" s="444">
        <f>SUM(AF107:AF109)</f>
        <v>0</v>
      </c>
    </row>
    <row r="107" spans="1:32" ht="27" customHeight="1">
      <c r="A107" s="1792"/>
      <c r="B107" s="165" t="s">
        <v>186</v>
      </c>
      <c r="C107" s="428">
        <f t="shared" ref="C107:C109" si="630">E107+U107</f>
        <v>0</v>
      </c>
      <c r="D107" s="429">
        <f t="shared" ref="D107:D109" si="631">F107+V107</f>
        <v>0</v>
      </c>
      <c r="E107" s="166">
        <f t="shared" ref="E107:E109" si="632">G107+I107+K107+M107+O107+Q107+S107</f>
        <v>0</v>
      </c>
      <c r="F107" s="168">
        <f t="shared" ref="F107:F109" si="633">H107+J107+L107+N107+P107+R107+T107</f>
        <v>0</v>
      </c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7"/>
      <c r="U107" s="435">
        <f>SUM(W107,Y107,AA107,AC107,AE107)</f>
        <v>0</v>
      </c>
      <c r="V107" s="436">
        <f>SUM(X107,Z107,AB107,AD107,AF107)</f>
        <v>0</v>
      </c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7"/>
    </row>
    <row r="108" spans="1:32" ht="27" customHeight="1">
      <c r="A108" s="1792"/>
      <c r="B108" s="165" t="s">
        <v>124</v>
      </c>
      <c r="C108" s="428">
        <f t="shared" si="630"/>
        <v>0</v>
      </c>
      <c r="D108" s="429">
        <f t="shared" si="631"/>
        <v>0</v>
      </c>
      <c r="E108" s="166">
        <f t="shared" si="632"/>
        <v>0</v>
      </c>
      <c r="F108" s="168">
        <f t="shared" si="633"/>
        <v>0</v>
      </c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7"/>
      <c r="U108" s="435">
        <f t="shared" ref="U108" si="634">SUM(W108,Y108,AA108,AC108,AE108)</f>
        <v>0</v>
      </c>
      <c r="V108" s="436">
        <f t="shared" ref="V108:V109" si="635">SUM(X108,Z108,AB108,AD108,AF108)</f>
        <v>0</v>
      </c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7"/>
    </row>
    <row r="109" spans="1:32" ht="27" customHeight="1" thickBot="1">
      <c r="A109" s="1793"/>
      <c r="B109" s="169" t="s">
        <v>126</v>
      </c>
      <c r="C109" s="430">
        <f t="shared" si="630"/>
        <v>82</v>
      </c>
      <c r="D109" s="431">
        <f t="shared" si="631"/>
        <v>0</v>
      </c>
      <c r="E109" s="170">
        <f t="shared" si="632"/>
        <v>82</v>
      </c>
      <c r="F109" s="172">
        <f t="shared" si="633"/>
        <v>0</v>
      </c>
      <c r="G109" s="172">
        <v>82</v>
      </c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1"/>
      <c r="U109" s="438">
        <f>SUM(W109,Y109,AA109,AC109,AE109)</f>
        <v>0</v>
      </c>
      <c r="V109" s="439">
        <f t="shared" si="635"/>
        <v>0</v>
      </c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1"/>
    </row>
    <row r="110" spans="1:32" s="434" customFormat="1" ht="27" customHeight="1">
      <c r="A110" s="1775" t="s">
        <v>139</v>
      </c>
      <c r="B110" s="173" t="s">
        <v>185</v>
      </c>
      <c r="C110" s="440">
        <f>SUM(C111:C113)</f>
        <v>0</v>
      </c>
      <c r="D110" s="441">
        <f>SUM(D111:D113)</f>
        <v>0</v>
      </c>
      <c r="E110" s="442">
        <f>SUM(E111:E113)</f>
        <v>0</v>
      </c>
      <c r="F110" s="443">
        <f>SUM(F111:F113)</f>
        <v>0</v>
      </c>
      <c r="G110" s="443">
        <f t="shared" ref="G110" si="636">SUM(G111:G113)</f>
        <v>0</v>
      </c>
      <c r="H110" s="443">
        <f t="shared" ref="H110" si="637">SUM(H111:H113)</f>
        <v>0</v>
      </c>
      <c r="I110" s="443">
        <f t="shared" ref="I110" si="638">SUM(I111:I113)</f>
        <v>0</v>
      </c>
      <c r="J110" s="443">
        <f t="shared" ref="J110" si="639">SUM(J111:J113)</f>
        <v>0</v>
      </c>
      <c r="K110" s="443">
        <f t="shared" ref="K110" si="640">SUM(K111:K113)</f>
        <v>0</v>
      </c>
      <c r="L110" s="443">
        <f t="shared" ref="L110" si="641">SUM(L111:L113)</f>
        <v>0</v>
      </c>
      <c r="M110" s="443">
        <f t="shared" ref="M110" si="642">SUM(M111:M113)</f>
        <v>0</v>
      </c>
      <c r="N110" s="443">
        <f t="shared" ref="N110" si="643">SUM(N111:N113)</f>
        <v>0</v>
      </c>
      <c r="O110" s="443">
        <f t="shared" ref="O110" si="644">SUM(O111:O113)</f>
        <v>0</v>
      </c>
      <c r="P110" s="443">
        <f t="shared" ref="P110" si="645">SUM(P111:P113)</f>
        <v>0</v>
      </c>
      <c r="Q110" s="443">
        <f t="shared" ref="Q110" si="646">SUM(Q111:Q113)</f>
        <v>0</v>
      </c>
      <c r="R110" s="443">
        <f t="shared" ref="R110" si="647">SUM(R111:R113)</f>
        <v>0</v>
      </c>
      <c r="S110" s="443">
        <f t="shared" ref="S110" si="648">SUM(S111:S113)</f>
        <v>0</v>
      </c>
      <c r="T110" s="444">
        <f>SUM(T111:T113)</f>
        <v>0</v>
      </c>
      <c r="U110" s="442">
        <f>SUM(U111:U113)</f>
        <v>0</v>
      </c>
      <c r="V110" s="443">
        <f t="shared" ref="V110" si="649">SUM(V111:V113)</f>
        <v>0</v>
      </c>
      <c r="W110" s="443">
        <f t="shared" ref="W110" si="650">SUM(W111:W113)</f>
        <v>0</v>
      </c>
      <c r="X110" s="443">
        <f t="shared" ref="X110" si="651">SUM(X111:X113)</f>
        <v>0</v>
      </c>
      <c r="Y110" s="443">
        <f t="shared" ref="Y110" si="652">SUM(Y111:Y113)</f>
        <v>0</v>
      </c>
      <c r="Z110" s="443">
        <f t="shared" ref="Z110" si="653">SUM(Z111:Z113)</f>
        <v>0</v>
      </c>
      <c r="AA110" s="443">
        <f t="shared" ref="AA110" si="654">SUM(AA111:AA113)</f>
        <v>0</v>
      </c>
      <c r="AB110" s="443">
        <f t="shared" ref="AB110" si="655">SUM(AB111:AB113)</f>
        <v>0</v>
      </c>
      <c r="AC110" s="443">
        <f t="shared" ref="AC110" si="656">SUM(AC111:AC113)</f>
        <v>0</v>
      </c>
      <c r="AD110" s="443">
        <f t="shared" ref="AD110" si="657">SUM(AD111:AD113)</f>
        <v>0</v>
      </c>
      <c r="AE110" s="443">
        <f t="shared" ref="AE110" si="658">SUM(AE111:AE113)</f>
        <v>0</v>
      </c>
      <c r="AF110" s="444">
        <f>SUM(AF111:AF113)</f>
        <v>0</v>
      </c>
    </row>
    <row r="111" spans="1:32" ht="27" customHeight="1">
      <c r="A111" s="1776"/>
      <c r="B111" s="165" t="s">
        <v>186</v>
      </c>
      <c r="C111" s="428">
        <f t="shared" ref="C111:C113" si="659">E111+U111</f>
        <v>0</v>
      </c>
      <c r="D111" s="429">
        <f t="shared" ref="D111:D113" si="660">F111+V111</f>
        <v>0</v>
      </c>
      <c r="E111" s="166">
        <f t="shared" ref="E111:E113" si="661">G111+I111+K111+M111+O111+Q111+S111</f>
        <v>0</v>
      </c>
      <c r="F111" s="168">
        <f t="shared" ref="F111:F113" si="662">H111+J111+L111+N111+P111+R111+T111</f>
        <v>0</v>
      </c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7"/>
      <c r="U111" s="435">
        <f>SUM(W111,Y111,AA111,AC111,AE111)</f>
        <v>0</v>
      </c>
      <c r="V111" s="436">
        <f>SUM(X111,Z111,AB111,AD111,AF111)</f>
        <v>0</v>
      </c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7"/>
    </row>
    <row r="112" spans="1:32" ht="27" customHeight="1">
      <c r="A112" s="1776"/>
      <c r="B112" s="165" t="s">
        <v>124</v>
      </c>
      <c r="C112" s="428">
        <f t="shared" si="659"/>
        <v>0</v>
      </c>
      <c r="D112" s="429">
        <f t="shared" si="660"/>
        <v>0</v>
      </c>
      <c r="E112" s="166">
        <f t="shared" si="661"/>
        <v>0</v>
      </c>
      <c r="F112" s="168">
        <f t="shared" si="662"/>
        <v>0</v>
      </c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7"/>
      <c r="U112" s="435">
        <f t="shared" ref="U112:U113" si="663">SUM(W112,Y112,AA112,AC112,AE112)</f>
        <v>0</v>
      </c>
      <c r="V112" s="436">
        <f t="shared" ref="V112:V113" si="664">SUM(X112,Z112,AB112,AD112,AF112)</f>
        <v>0</v>
      </c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7"/>
    </row>
    <row r="113" spans="1:32" ht="27" customHeight="1" thickBot="1">
      <c r="A113" s="1777"/>
      <c r="B113" s="169" t="s">
        <v>81</v>
      </c>
      <c r="C113" s="430">
        <f t="shared" si="659"/>
        <v>0</v>
      </c>
      <c r="D113" s="431">
        <f t="shared" si="660"/>
        <v>0</v>
      </c>
      <c r="E113" s="170">
        <f t="shared" si="661"/>
        <v>0</v>
      </c>
      <c r="F113" s="172">
        <f t="shared" si="662"/>
        <v>0</v>
      </c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1"/>
      <c r="U113" s="438">
        <f t="shared" si="663"/>
        <v>0</v>
      </c>
      <c r="V113" s="439">
        <f t="shared" si="664"/>
        <v>0</v>
      </c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1"/>
    </row>
    <row r="114" spans="1:32" s="434" customFormat="1" ht="27" customHeight="1">
      <c r="A114" s="1775" t="s">
        <v>190</v>
      </c>
      <c r="B114" s="173" t="s">
        <v>185</v>
      </c>
      <c r="C114" s="440">
        <f>SUM(C115:C117)</f>
        <v>396</v>
      </c>
      <c r="D114" s="441">
        <f>SUM(D115:D117)</f>
        <v>305</v>
      </c>
      <c r="E114" s="442">
        <f>SUM(E115:E117)</f>
        <v>259</v>
      </c>
      <c r="F114" s="443">
        <f>SUM(F115:F117)</f>
        <v>201</v>
      </c>
      <c r="G114" s="443">
        <f t="shared" ref="G114" si="665">SUM(G115:G117)</f>
        <v>25</v>
      </c>
      <c r="H114" s="443">
        <f t="shared" ref="H114" si="666">SUM(H115:H117)</f>
        <v>21</v>
      </c>
      <c r="I114" s="443">
        <f t="shared" ref="I114" si="667">SUM(I115:I117)</f>
        <v>0</v>
      </c>
      <c r="J114" s="443">
        <f t="shared" ref="J114" si="668">SUM(J115:J117)</f>
        <v>0</v>
      </c>
      <c r="K114" s="443">
        <f t="shared" ref="K114" si="669">SUM(K115:K117)</f>
        <v>234</v>
      </c>
      <c r="L114" s="443">
        <f t="shared" ref="L114" si="670">SUM(L115:L117)</f>
        <v>180</v>
      </c>
      <c r="M114" s="443">
        <f t="shared" ref="M114" si="671">SUM(M115:M117)</f>
        <v>0</v>
      </c>
      <c r="N114" s="443">
        <f t="shared" ref="N114" si="672">SUM(N115:N117)</f>
        <v>0</v>
      </c>
      <c r="O114" s="443">
        <f t="shared" ref="O114" si="673">SUM(O115:O117)</f>
        <v>0</v>
      </c>
      <c r="P114" s="443">
        <f t="shared" ref="P114" si="674">SUM(P115:P117)</f>
        <v>0</v>
      </c>
      <c r="Q114" s="443">
        <f t="shared" ref="Q114" si="675">SUM(Q115:Q117)</f>
        <v>0</v>
      </c>
      <c r="R114" s="443">
        <f t="shared" ref="R114" si="676">SUM(R115:R117)</f>
        <v>0</v>
      </c>
      <c r="S114" s="443">
        <f t="shared" ref="S114" si="677">SUM(S115:S117)</f>
        <v>0</v>
      </c>
      <c r="T114" s="444">
        <f>SUM(T115:T117)</f>
        <v>0</v>
      </c>
      <c r="U114" s="442">
        <f>SUM(U115:U117)</f>
        <v>137</v>
      </c>
      <c r="V114" s="443">
        <f t="shared" ref="V114" si="678">SUM(V115:V117)</f>
        <v>104</v>
      </c>
      <c r="W114" s="443">
        <f t="shared" ref="W114" si="679">SUM(W115:W117)</f>
        <v>0</v>
      </c>
      <c r="X114" s="443">
        <f t="shared" ref="X114" si="680">SUM(X115:X117)</f>
        <v>0</v>
      </c>
      <c r="Y114" s="443">
        <f t="shared" ref="Y114" si="681">SUM(Y115:Y117)</f>
        <v>0</v>
      </c>
      <c r="Z114" s="443">
        <f t="shared" ref="Z114" si="682">SUM(Z115:Z117)</f>
        <v>0</v>
      </c>
      <c r="AA114" s="443">
        <f t="shared" ref="AA114" si="683">SUM(AA115:AA117)</f>
        <v>0</v>
      </c>
      <c r="AB114" s="443">
        <f t="shared" ref="AB114" si="684">SUM(AB115:AB117)</f>
        <v>0</v>
      </c>
      <c r="AC114" s="443">
        <f t="shared" ref="AC114" si="685">SUM(AC115:AC117)</f>
        <v>0</v>
      </c>
      <c r="AD114" s="443">
        <f t="shared" ref="AD114" si="686">SUM(AD115:AD117)</f>
        <v>0</v>
      </c>
      <c r="AE114" s="443">
        <f t="shared" ref="AE114" si="687">SUM(AE115:AE117)</f>
        <v>137</v>
      </c>
      <c r="AF114" s="444">
        <f>SUM(AF115:AF117)</f>
        <v>104</v>
      </c>
    </row>
    <row r="115" spans="1:32" ht="27" customHeight="1">
      <c r="A115" s="1776"/>
      <c r="B115" s="165" t="s">
        <v>186</v>
      </c>
      <c r="C115" s="428">
        <f t="shared" ref="C115:C117" si="688">E115+U115</f>
        <v>396</v>
      </c>
      <c r="D115" s="429">
        <f t="shared" ref="D115:D117" si="689">F115+V115</f>
        <v>305</v>
      </c>
      <c r="E115" s="166">
        <f t="shared" ref="E115:E117" si="690">G115+I115+K115+M115+O115+Q115+S115</f>
        <v>259</v>
      </c>
      <c r="F115" s="168">
        <f t="shared" ref="F115:F117" si="691">H115+J115+L115+N115+P115+R115+T115</f>
        <v>201</v>
      </c>
      <c r="G115" s="168">
        <v>25</v>
      </c>
      <c r="H115" s="168">
        <v>21</v>
      </c>
      <c r="I115" s="168"/>
      <c r="J115" s="168"/>
      <c r="K115" s="168">
        <v>234</v>
      </c>
      <c r="L115" s="168">
        <v>180</v>
      </c>
      <c r="M115" s="168"/>
      <c r="N115" s="168"/>
      <c r="O115" s="168"/>
      <c r="P115" s="168"/>
      <c r="Q115" s="168"/>
      <c r="R115" s="168"/>
      <c r="S115" s="168"/>
      <c r="T115" s="167"/>
      <c r="U115" s="435">
        <f>SUM(W115,Y115,AA115,AC115,AE115)</f>
        <v>137</v>
      </c>
      <c r="V115" s="436">
        <f>SUM(X115,Z115,AB115,AD115,AF115)</f>
        <v>104</v>
      </c>
      <c r="W115" s="168"/>
      <c r="X115" s="168"/>
      <c r="Y115" s="168"/>
      <c r="Z115" s="168"/>
      <c r="AA115" s="168"/>
      <c r="AB115" s="168"/>
      <c r="AC115" s="168"/>
      <c r="AD115" s="168"/>
      <c r="AE115" s="168">
        <v>137</v>
      </c>
      <c r="AF115" s="167">
        <v>104</v>
      </c>
    </row>
    <row r="116" spans="1:32" ht="27" customHeight="1">
      <c r="A116" s="1776"/>
      <c r="B116" s="165" t="s">
        <v>124</v>
      </c>
      <c r="C116" s="428">
        <f t="shared" si="688"/>
        <v>0</v>
      </c>
      <c r="D116" s="429">
        <f t="shared" si="689"/>
        <v>0</v>
      </c>
      <c r="E116" s="166">
        <f t="shared" si="690"/>
        <v>0</v>
      </c>
      <c r="F116" s="168">
        <f t="shared" si="691"/>
        <v>0</v>
      </c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7"/>
      <c r="U116" s="435">
        <f t="shared" ref="U116:U117" si="692">SUM(W116,Y116,AA116,AC116,AE116)</f>
        <v>0</v>
      </c>
      <c r="V116" s="436">
        <f t="shared" ref="V116:V117" si="693">SUM(X116,Z116,AB116,AD116,AF116)</f>
        <v>0</v>
      </c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7"/>
    </row>
    <row r="117" spans="1:32" ht="27" customHeight="1" thickBot="1">
      <c r="A117" s="1777"/>
      <c r="B117" s="169" t="s">
        <v>81</v>
      </c>
      <c r="C117" s="430">
        <f t="shared" si="688"/>
        <v>0</v>
      </c>
      <c r="D117" s="431">
        <f t="shared" si="689"/>
        <v>0</v>
      </c>
      <c r="E117" s="170">
        <f t="shared" si="690"/>
        <v>0</v>
      </c>
      <c r="F117" s="172">
        <f t="shared" si="691"/>
        <v>0</v>
      </c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1"/>
      <c r="U117" s="438">
        <f t="shared" si="692"/>
        <v>0</v>
      </c>
      <c r="V117" s="439">
        <f t="shared" si="693"/>
        <v>0</v>
      </c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1"/>
    </row>
  </sheetData>
  <mergeCells count="47">
    <mergeCell ref="A98:A101"/>
    <mergeCell ref="A102:A105"/>
    <mergeCell ref="A106:A109"/>
    <mergeCell ref="A110:A113"/>
    <mergeCell ref="A114:A117"/>
    <mergeCell ref="A38:A41"/>
    <mergeCell ref="A94:A97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6:A89"/>
    <mergeCell ref="A90:A93"/>
    <mergeCell ref="A42:A45"/>
    <mergeCell ref="A82:A85"/>
    <mergeCell ref="Y4:Z4"/>
    <mergeCell ref="A34:A37"/>
    <mergeCell ref="S4:T4"/>
    <mergeCell ref="U4:V4"/>
    <mergeCell ref="A30:A33"/>
    <mergeCell ref="A22:A25"/>
    <mergeCell ref="A26:A29"/>
    <mergeCell ref="A18:A21"/>
    <mergeCell ref="A6:A9"/>
    <mergeCell ref="A14:A17"/>
    <mergeCell ref="A10:A13"/>
    <mergeCell ref="A1:B1"/>
    <mergeCell ref="AE3:AF3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AA4:AB4"/>
    <mergeCell ref="AC4:AD4"/>
    <mergeCell ref="AE4:AF4"/>
    <mergeCell ref="W4:X4"/>
  </mergeCells>
  <phoneticPr fontId="14" type="noConversion"/>
  <pageMargins left="0.39370078740157483" right="0.21" top="0" bottom="0" header="0.31496062992125984" footer="0.31496062992125984"/>
  <pageSetup paperSize="9" scale="48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G16"/>
  <sheetViews>
    <sheetView view="pageBreakPreview" topLeftCell="A2" zoomScale="115" zoomScaleNormal="100" zoomScaleSheetLayoutView="115" workbookViewId="0">
      <selection activeCell="C8" sqref="C8"/>
    </sheetView>
  </sheetViews>
  <sheetFormatPr defaultRowHeight="13.5"/>
  <cols>
    <col min="1" max="1" width="12.5546875" style="2" customWidth="1"/>
    <col min="2" max="2" width="11" customWidth="1"/>
    <col min="3" max="3" width="10.77734375" customWidth="1"/>
    <col min="4" max="4" width="9.77734375" customWidth="1"/>
    <col min="5" max="5" width="10.21875" customWidth="1"/>
    <col min="6" max="6" width="10.5546875" customWidth="1"/>
    <col min="7" max="7" width="11" customWidth="1"/>
  </cols>
  <sheetData>
    <row r="2" spans="1:7" ht="27" customHeight="1">
      <c r="A2" s="1795" t="s">
        <v>236</v>
      </c>
      <c r="B2" s="1795"/>
      <c r="C2" s="1795"/>
      <c r="D2" s="1795"/>
      <c r="E2" s="1795"/>
      <c r="F2" s="1795"/>
      <c r="G2" s="1795"/>
    </row>
    <row r="3" spans="1:7" ht="27" customHeight="1"/>
    <row r="4" spans="1:7" ht="27" customHeight="1">
      <c r="F4" s="1799" t="s">
        <v>203</v>
      </c>
      <c r="G4" s="1799"/>
    </row>
    <row r="5" spans="1:7" ht="27" customHeight="1">
      <c r="A5" s="1796" t="s">
        <v>208</v>
      </c>
      <c r="B5" s="1796" t="s">
        <v>201</v>
      </c>
      <c r="C5" s="1796"/>
      <c r="D5" s="1796" t="s">
        <v>46</v>
      </c>
      <c r="E5" s="1796"/>
      <c r="F5" s="1797" t="s">
        <v>206</v>
      </c>
      <c r="G5" s="1796" t="s">
        <v>202</v>
      </c>
    </row>
    <row r="6" spans="1:7" s="2" customFormat="1" ht="27" customHeight="1" thickBot="1">
      <c r="A6" s="1798"/>
      <c r="B6" s="825" t="s">
        <v>205</v>
      </c>
      <c r="C6" s="826" t="s">
        <v>204</v>
      </c>
      <c r="D6" s="825" t="s">
        <v>205</v>
      </c>
      <c r="E6" s="826" t="s">
        <v>204</v>
      </c>
      <c r="F6" s="1798"/>
      <c r="G6" s="1798"/>
    </row>
    <row r="7" spans="1:7" s="2" customFormat="1" ht="40.5" customHeight="1" thickTop="1">
      <c r="A7" s="821" t="s">
        <v>4</v>
      </c>
      <c r="B7" s="1087">
        <f>SUM(SUM(B8:B15))</f>
        <v>924810</v>
      </c>
      <c r="C7" s="823">
        <f t="shared" ref="C7:E7" si="0">SUM(SUM(C8:C15))</f>
        <v>100</v>
      </c>
      <c r="D7" s="822">
        <f t="shared" si="0"/>
        <v>1293.9079999999999</v>
      </c>
      <c r="E7" s="823">
        <f t="shared" si="0"/>
        <v>100.00000000000001</v>
      </c>
      <c r="F7" s="824">
        <f>D7/B7*100</f>
        <v>0.1399106843567868</v>
      </c>
      <c r="G7" s="821"/>
    </row>
    <row r="8" spans="1:7" ht="35.25" customHeight="1">
      <c r="A8" s="816" t="s">
        <v>207</v>
      </c>
      <c r="B8" s="1088">
        <v>385863</v>
      </c>
      <c r="C8" s="819">
        <f>B8/$B$7*100</f>
        <v>41.723489149122521</v>
      </c>
      <c r="D8" s="818">
        <f>'6. 수종별 벌채량'!G6/1000</f>
        <v>535.70600000000002</v>
      </c>
      <c r="E8" s="819">
        <f>D8/$D$7*100</f>
        <v>41.402170788031299</v>
      </c>
      <c r="F8" s="817">
        <f>D8/B8*100</f>
        <v>0.13883321282424074</v>
      </c>
      <c r="G8" s="820"/>
    </row>
    <row r="9" spans="1:7" ht="35.25" customHeight="1">
      <c r="A9" s="816" t="s">
        <v>209</v>
      </c>
      <c r="B9" s="1088">
        <v>35087</v>
      </c>
      <c r="C9" s="819">
        <f t="shared" ref="C9:C15" si="1">B9/$B$7*100</f>
        <v>3.7939684908251428</v>
      </c>
      <c r="D9" s="818">
        <f>'6. 수종별 벌채량'!I6/1000</f>
        <v>143.584</v>
      </c>
      <c r="E9" s="819">
        <f t="shared" ref="E9:E15" si="2">D9/$D$7*100</f>
        <v>11.096924974573156</v>
      </c>
      <c r="F9" s="817">
        <f t="shared" ref="F9:F15" si="3">D9/B9*100</f>
        <v>0.40922278906717591</v>
      </c>
      <c r="G9" s="820"/>
    </row>
    <row r="10" spans="1:7" ht="35.25" customHeight="1">
      <c r="A10" s="816" t="s">
        <v>210</v>
      </c>
      <c r="B10" s="1088">
        <v>20302</v>
      </c>
      <c r="C10" s="819">
        <f t="shared" si="1"/>
        <v>2.1952617294363166</v>
      </c>
      <c r="D10" s="818">
        <f>'6. 수종별 벌채량'!K6/1000</f>
        <v>24.393999999999998</v>
      </c>
      <c r="E10" s="819">
        <f t="shared" si="2"/>
        <v>1.8852963270958984</v>
      </c>
      <c r="F10" s="817">
        <f t="shared" si="3"/>
        <v>0.12015564968968573</v>
      </c>
      <c r="G10" s="820"/>
    </row>
    <row r="11" spans="1:7" ht="35.25" customHeight="1">
      <c r="A11" s="816" t="s">
        <v>211</v>
      </c>
      <c r="B11" s="1088">
        <v>44541</v>
      </c>
      <c r="C11" s="819">
        <f t="shared" si="1"/>
        <v>4.8162325234372467</v>
      </c>
      <c r="D11" s="818">
        <f>'6. 수종별 벌채량'!M6/1000</f>
        <v>78.085999999999999</v>
      </c>
      <c r="E11" s="819">
        <f t="shared" si="2"/>
        <v>6.0348958349434429</v>
      </c>
      <c r="F11" s="817">
        <f t="shared" si="3"/>
        <v>0.17531263330414676</v>
      </c>
      <c r="G11" s="820"/>
    </row>
    <row r="12" spans="1:7" ht="35.25" customHeight="1">
      <c r="A12" s="816" t="s">
        <v>212</v>
      </c>
      <c r="B12" s="1088">
        <v>3011</v>
      </c>
      <c r="C12" s="819">
        <f t="shared" si="1"/>
        <v>0.32558038948540785</v>
      </c>
      <c r="D12" s="818">
        <f>'6. 수종별 벌채량'!Q6/1000</f>
        <v>4.7329999999999997</v>
      </c>
      <c r="E12" s="819">
        <f t="shared" si="2"/>
        <v>0.36579107633618463</v>
      </c>
      <c r="F12" s="817">
        <f t="shared" si="3"/>
        <v>0.15719030222517436</v>
      </c>
      <c r="G12" s="820"/>
    </row>
    <row r="13" spans="1:7" ht="35.25" customHeight="1">
      <c r="A13" s="816" t="s">
        <v>213</v>
      </c>
      <c r="B13" s="1088">
        <v>6209</v>
      </c>
      <c r="C13" s="819">
        <f t="shared" si="1"/>
        <v>0.67138114856024478</v>
      </c>
      <c r="D13" s="818">
        <f>('6. 수종별 벌채량'!S6+'6. 수종별 벌채량'!O6)/1000</f>
        <v>35.47</v>
      </c>
      <c r="E13" s="819">
        <f t="shared" si="2"/>
        <v>2.7413077282156073</v>
      </c>
      <c r="F13" s="817">
        <f t="shared" si="3"/>
        <v>0.57126751489772909</v>
      </c>
      <c r="G13" s="820"/>
    </row>
    <row r="14" spans="1:7" ht="35.25" customHeight="1">
      <c r="A14" s="816" t="s">
        <v>214</v>
      </c>
      <c r="B14" s="1088">
        <v>275744</v>
      </c>
      <c r="C14" s="819">
        <f t="shared" si="1"/>
        <v>29.816286588596576</v>
      </c>
      <c r="D14" s="818">
        <f>'6. 수종별 벌채량'!W6/1000</f>
        <v>326.92099999999999</v>
      </c>
      <c r="E14" s="819">
        <f t="shared" si="2"/>
        <v>25.266170392330835</v>
      </c>
      <c r="F14" s="817">
        <f t="shared" si="3"/>
        <v>0.11855960601137286</v>
      </c>
      <c r="G14" s="820"/>
    </row>
    <row r="15" spans="1:7" ht="35.25" customHeight="1">
      <c r="A15" s="816" t="s">
        <v>215</v>
      </c>
      <c r="B15" s="1088">
        <v>154053</v>
      </c>
      <c r="C15" s="819">
        <f t="shared" si="1"/>
        <v>16.657799980536542</v>
      </c>
      <c r="D15" s="818">
        <f>('6. 수종별 벌채량'!Y6+'6. 수종별 벌채량'!AA6+'6. 수종별 벌채량'!AC6+'6. 수종별 벌채량'!AE6)/1000</f>
        <v>145.01400000000001</v>
      </c>
      <c r="E15" s="819">
        <f t="shared" si="2"/>
        <v>11.207442878473588</v>
      </c>
      <c r="F15" s="817">
        <f t="shared" si="3"/>
        <v>9.4132538801581289E-2</v>
      </c>
      <c r="G15" s="820"/>
    </row>
    <row r="16" spans="1:7" ht="29.25" customHeight="1">
      <c r="A16" s="1794" t="s">
        <v>242</v>
      </c>
      <c r="B16" s="1794"/>
      <c r="C16" s="1794"/>
      <c r="D16" s="1794"/>
      <c r="E16" s="1794"/>
      <c r="F16" s="1794"/>
      <c r="G16" s="1794"/>
    </row>
  </sheetData>
  <mergeCells count="8">
    <mergeCell ref="A16:G16"/>
    <mergeCell ref="A2:G2"/>
    <mergeCell ref="B5:C5"/>
    <mergeCell ref="D5:E5"/>
    <mergeCell ref="F5:F6"/>
    <mergeCell ref="G5:G6"/>
    <mergeCell ref="F4:G4"/>
    <mergeCell ref="A5:A6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14</vt:i4>
      </vt:variant>
    </vt:vector>
  </HeadingPairs>
  <TitlesOfParts>
    <vt:vector size="23" baseType="lpstr">
      <vt:lpstr>1.총괄</vt:lpstr>
      <vt:lpstr>2.벌채면적 및 수집량</vt:lpstr>
      <vt:lpstr>3.벌채면적 및 수집량(경제림여부)</vt:lpstr>
      <vt:lpstr>3-1</vt:lpstr>
      <vt:lpstr>3-2</vt:lpstr>
      <vt:lpstr>4.용도별 공급실적</vt:lpstr>
      <vt:lpstr>5.수종별 벌채면적</vt:lpstr>
      <vt:lpstr>6. 수종별 벌채량</vt:lpstr>
      <vt:lpstr>7.축척대비 벌채율</vt:lpstr>
      <vt:lpstr>'1.총괄'!Print_Area</vt:lpstr>
      <vt:lpstr>'2.벌채면적 및 수집량'!Print_Area</vt:lpstr>
      <vt:lpstr>'3.벌채면적 및 수집량(경제림여부)'!Print_Area</vt:lpstr>
      <vt:lpstr>'3-1'!Print_Area</vt:lpstr>
      <vt:lpstr>'3-2'!Print_Area</vt:lpstr>
      <vt:lpstr>'4.용도별 공급실적'!Print_Area</vt:lpstr>
      <vt:lpstr>'5.수종별 벌채면적'!Print_Area</vt:lpstr>
      <vt:lpstr>'6. 수종별 벌채량'!Print_Area</vt:lpstr>
      <vt:lpstr>'1.총괄'!Print_Titles</vt:lpstr>
      <vt:lpstr>'3.벌채면적 및 수집량(경제림여부)'!Print_Titles</vt:lpstr>
      <vt:lpstr>'3-1'!Print_Titles</vt:lpstr>
      <vt:lpstr>'3-2'!Print_Titles</vt:lpstr>
      <vt:lpstr>'5.수종별 벌채면적'!Print_Titles</vt:lpstr>
      <vt:lpstr>'6. 수종별 벌채량'!Print_Titles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Forest_user</cp:lastModifiedBy>
  <cp:lastPrinted>2019-05-26T23:34:25Z</cp:lastPrinted>
  <dcterms:created xsi:type="dcterms:W3CDTF">2010-11-04T00:44:40Z</dcterms:created>
  <dcterms:modified xsi:type="dcterms:W3CDTF">2019-05-26T23:34:54Z</dcterms:modified>
</cp:coreProperties>
</file>