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현재_통합_문서1" defaultThemeVersion="124226"/>
  <bookViews>
    <workbookView xWindow="0" yWindow="0" windowWidth="28800" windowHeight="11670"/>
  </bookViews>
  <sheets>
    <sheet name="수종별재적표" sheetId="1" r:id="rId1"/>
    <sheet name="공시목" sheetId="9" state="hidden" r:id="rId2"/>
    <sheet name="집재공정" sheetId="4" state="hidden" r:id="rId3"/>
  </sheets>
  <definedNames>
    <definedName name="_xlnm.Print_Area" localSheetId="1">공시목!$A$1:$E$26</definedName>
    <definedName name="_xlnm.Print_Area" localSheetId="0">수종별재적표!$A$1:$I$34</definedName>
    <definedName name="집재표2">집재공정!$A$6:$J$9</definedName>
    <definedName name="집재표3">집재공정!$A$13:$J$16</definedName>
    <definedName name="집재표4">집재공정!$A$20:$J$23</definedName>
  </definedNames>
  <calcPr calcId="125725"/>
</workbook>
</file>

<file path=xl/calcChain.xml><?xml version="1.0" encoding="utf-8"?>
<calcChain xmlns="http://schemas.openxmlformats.org/spreadsheetml/2006/main">
  <c r="B26" i="9"/>
  <c r="A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 s="1"/>
  <c r="E7"/>
  <c r="A23" s="1"/>
  <c r="B3"/>
  <c r="A21" l="1"/>
  <c r="D21" s="1"/>
  <c r="A25"/>
  <c r="D25" s="1"/>
  <c r="A22"/>
  <c r="C22" s="1"/>
  <c r="D23"/>
  <c r="C23"/>
  <c r="D26"/>
  <c r="C26"/>
  <c r="A20"/>
  <c r="A24"/>
  <c r="A8"/>
  <c r="A9"/>
  <c r="A10"/>
  <c r="A11"/>
  <c r="A12"/>
  <c r="A13"/>
  <c r="A14"/>
  <c r="A15"/>
  <c r="A16"/>
  <c r="A17"/>
  <c r="A18"/>
  <c r="A19"/>
  <c r="C25"/>
  <c r="D22" l="1"/>
  <c r="C21"/>
  <c r="D20"/>
  <c r="C20"/>
  <c r="D17"/>
  <c r="C17"/>
  <c r="D13"/>
  <c r="C13"/>
  <c r="D9"/>
  <c r="C9"/>
  <c r="D16"/>
  <c r="C16"/>
  <c r="D12"/>
  <c r="C12"/>
  <c r="D8"/>
  <c r="C8"/>
  <c r="D18"/>
  <c r="C18"/>
  <c r="D14"/>
  <c r="C14"/>
  <c r="D10"/>
  <c r="C10"/>
  <c r="D19"/>
  <c r="C19"/>
  <c r="D15"/>
  <c r="C15"/>
  <c r="D11"/>
  <c r="C11"/>
  <c r="D24"/>
  <c r="C24"/>
  <c r="D7" l="1"/>
</calcChain>
</file>

<file path=xl/sharedStrings.xml><?xml version="1.0" encoding="utf-8"?>
<sst xmlns="http://schemas.openxmlformats.org/spreadsheetml/2006/main" count="91" uniqueCount="51">
  <si>
    <t/>
  </si>
  <si>
    <t>집재공정</t>
    <phoneticPr fontId="5" type="noConversion"/>
  </si>
  <si>
    <t>천연림모두베기</t>
    <phoneticPr fontId="5" type="noConversion"/>
  </si>
  <si>
    <t>평균거리</t>
    <phoneticPr fontId="5" type="noConversion"/>
  </si>
  <si>
    <t>어려움(15이하)</t>
    <phoneticPr fontId="5" type="noConversion"/>
  </si>
  <si>
    <t>어려움(30이하)</t>
    <phoneticPr fontId="5" type="noConversion"/>
  </si>
  <si>
    <t>어려움(50이상)</t>
    <phoneticPr fontId="5" type="noConversion"/>
  </si>
  <si>
    <t>중(15이하)</t>
    <phoneticPr fontId="5" type="noConversion"/>
  </si>
  <si>
    <t>중(30이하)</t>
    <phoneticPr fontId="5" type="noConversion"/>
  </si>
  <si>
    <t>중(50이상)</t>
    <phoneticPr fontId="5" type="noConversion"/>
  </si>
  <si>
    <t>쉬움(15이하)</t>
    <phoneticPr fontId="5" type="noConversion"/>
  </si>
  <si>
    <t>쉬움(30이하)</t>
    <phoneticPr fontId="5" type="noConversion"/>
  </si>
  <si>
    <t>쉬움(50이상)</t>
    <phoneticPr fontId="5" type="noConversion"/>
  </si>
  <si>
    <t>인공림모두베기</t>
    <phoneticPr fontId="5" type="noConversion"/>
  </si>
  <si>
    <t>택벌및간벌</t>
    <phoneticPr fontId="5" type="noConversion"/>
  </si>
  <si>
    <t>공시목조재비</t>
    <phoneticPr fontId="5" type="noConversion"/>
  </si>
  <si>
    <t>○ 소  재  지 :</t>
    <phoneticPr fontId="5" type="noConversion"/>
  </si>
  <si>
    <t>수  종</t>
    <phoneticPr fontId="5" type="noConversion"/>
  </si>
  <si>
    <t>재 적(㎥)</t>
    <phoneticPr fontId="5" type="noConversion"/>
  </si>
  <si>
    <t>공시목</t>
    <phoneticPr fontId="5" type="noConversion"/>
  </si>
  <si>
    <t>금 액(원)</t>
    <phoneticPr fontId="5" type="noConversion"/>
  </si>
  <si>
    <t>비  고</t>
    <phoneticPr fontId="5" type="noConversion"/>
  </si>
  <si>
    <t>적용단가(원)</t>
    <phoneticPr fontId="5" type="noConversion"/>
  </si>
  <si>
    <t>계</t>
    <phoneticPr fontId="5" type="noConversion"/>
  </si>
  <si>
    <t>수 종 별   재 적 표</t>
    <phoneticPr fontId="5" type="noConversion"/>
  </si>
  <si>
    <t xml:space="preserve">1. 산  물  소  재  지 :      </t>
    <phoneticPr fontId="5" type="noConversion"/>
  </si>
  <si>
    <t xml:space="preserve">2. 재                  종 :   </t>
    <phoneticPr fontId="5" type="noConversion"/>
  </si>
  <si>
    <t xml:space="preserve">3. 면                  적 :   </t>
    <phoneticPr fontId="5" type="noConversion"/>
  </si>
  <si>
    <t>ha</t>
    <phoneticPr fontId="5" type="noConversion"/>
  </si>
  <si>
    <t xml:space="preserve">4. 반   출     기   간 :   </t>
    <phoneticPr fontId="5" type="noConversion"/>
  </si>
  <si>
    <t>개월</t>
    <phoneticPr fontId="5" type="noConversion"/>
  </si>
  <si>
    <t xml:space="preserve">5. 수 종 별     내 역 :   </t>
    <phoneticPr fontId="5" type="noConversion"/>
  </si>
  <si>
    <t>수종</t>
    <phoneticPr fontId="5" type="noConversion"/>
  </si>
  <si>
    <t>수 종
구 분</t>
    <phoneticPr fontId="5" type="noConversion"/>
  </si>
  <si>
    <t>본   수(본)</t>
    <phoneticPr fontId="5" type="noConversion"/>
  </si>
  <si>
    <t>재 적(㎥)</t>
    <phoneticPr fontId="5" type="noConversion"/>
  </si>
  <si>
    <t>용도</t>
    <phoneticPr fontId="5" type="noConversion"/>
  </si>
  <si>
    <t>조재율(%)</t>
    <phoneticPr fontId="5" type="noConversion"/>
  </si>
  <si>
    <t>생산지정</t>
    <phoneticPr fontId="5" type="noConversion"/>
  </si>
  <si>
    <t>계</t>
    <phoneticPr fontId="5" type="noConversion"/>
  </si>
  <si>
    <t>원목</t>
  </si>
  <si>
    <t>리기다소나무 산업</t>
  </si>
  <si>
    <t>침엽수</t>
  </si>
  <si>
    <t>칩,펄프</t>
  </si>
  <si>
    <t>편백</t>
  </si>
  <si>
    <t>제재</t>
  </si>
  <si>
    <t>편백 산업</t>
  </si>
  <si>
    <t>굴참나무 산업</t>
  </si>
  <si>
    <t>활엽수</t>
  </si>
  <si>
    <t>신갈나무 산업</t>
  </si>
  <si>
    <t>울산광역시 울주군 온양읍 운화리 산159-1</t>
    <phoneticPr fontId="3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</si>
</sst>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176" formatCode="#,##0.000_ "/>
    <numFmt numFmtId="177" formatCode="#,##0.00_);[Red]\(#,##0.00\)"/>
    <numFmt numFmtId="178" formatCode="#,##0_);[Red]\(#,##0\)"/>
    <numFmt numFmtId="179" formatCode="#,##0_ "/>
    <numFmt numFmtId="180" formatCode="#,##0.00_ "/>
    <numFmt numFmtId="181" formatCode="#,##0.0_);[Red]\(#,##0.0\)"/>
    <numFmt numFmtId="182" formatCode="0.0_ 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8"/>
      <name val="굴림"/>
      <family val="3"/>
      <charset val="129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sz val="11"/>
      <color indexed="10"/>
      <name val="굴림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b/>
      <sz val="16"/>
      <color indexed="12"/>
      <name val="굴림"/>
      <family val="3"/>
      <charset val="129"/>
    </font>
    <font>
      <b/>
      <sz val="9"/>
      <name val="굴림"/>
      <family val="3"/>
      <charset val="129"/>
    </font>
    <font>
      <b/>
      <sz val="12"/>
      <name val="굴림"/>
      <family val="3"/>
      <charset val="129"/>
    </font>
    <font>
      <b/>
      <sz val="20"/>
      <name val="굴림"/>
      <family val="3"/>
      <charset val="129"/>
    </font>
    <font>
      <sz val="12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Fill="1" applyAlignment="1" applyProtection="1"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176" fontId="2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179" fontId="2" fillId="0" borderId="10" xfId="0" applyNumberFormat="1" applyFont="1" applyFill="1" applyBorder="1" applyAlignment="1" applyProtection="1">
      <alignment horizontal="center" vertical="center"/>
      <protection hidden="1"/>
    </xf>
    <xf numFmtId="176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179" fontId="6" fillId="0" borderId="13" xfId="0" applyNumberFormat="1" applyFont="1" applyFill="1" applyBorder="1" applyAlignment="1" applyProtection="1">
      <alignment horizontal="right" vertical="center"/>
      <protection hidden="1"/>
    </xf>
    <xf numFmtId="180" fontId="6" fillId="0" borderId="13" xfId="0" applyNumberFormat="1" applyFont="1" applyFill="1" applyBorder="1" applyAlignment="1" applyProtection="1">
      <alignment horizontal="right" vertical="center"/>
      <protection hidden="1"/>
    </xf>
    <xf numFmtId="0" fontId="6" fillId="0" borderId="13" xfId="0" applyFont="1" applyFill="1" applyBorder="1" applyAlignment="1" applyProtection="1">
      <alignment horizontal="right" vertical="center"/>
      <protection hidden="1"/>
    </xf>
    <xf numFmtId="0" fontId="6" fillId="0" borderId="13" xfId="0" quotePrefix="1" applyFont="1" applyFill="1" applyBorder="1" applyAlignment="1" applyProtection="1">
      <alignment horizontal="right" vertical="center"/>
      <protection hidden="1"/>
    </xf>
    <xf numFmtId="180" fontId="6" fillId="0" borderId="14" xfId="0" applyNumberFormat="1" applyFont="1" applyFill="1" applyBorder="1" applyAlignment="1" applyProtection="1">
      <alignment horizontal="right" vertical="center"/>
      <protection hidden="1"/>
    </xf>
    <xf numFmtId="179" fontId="2" fillId="0" borderId="0" xfId="0" applyNumberFormat="1" applyFont="1" applyFill="1" applyAlignment="1" applyProtection="1">
      <protection hidden="1"/>
    </xf>
    <xf numFmtId="176" fontId="2" fillId="0" borderId="0" xfId="0" applyNumberFormat="1" applyFont="1" applyFill="1" applyAlignment="1" applyProtection="1">
      <protection hidden="1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182" fontId="8" fillId="0" borderId="32" xfId="0" applyNumberFormat="1" applyFont="1" applyBorder="1" applyAlignment="1">
      <alignment horizontal="center"/>
    </xf>
    <xf numFmtId="0" fontId="2" fillId="2" borderId="0" xfId="0" applyFont="1" applyFill="1" applyAlignment="1" applyProtection="1">
      <alignment vertical="center"/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0" fontId="9" fillId="4" borderId="37" xfId="0" applyFont="1" applyFill="1" applyBorder="1" applyAlignment="1" applyProtection="1">
      <alignment vertical="center"/>
      <protection hidden="1"/>
    </xf>
    <xf numFmtId="0" fontId="12" fillId="0" borderId="34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176" fontId="12" fillId="0" borderId="23" xfId="0" applyNumberFormat="1" applyFont="1" applyBorder="1" applyAlignment="1" applyProtection="1">
      <alignment vertical="center"/>
      <protection hidden="1"/>
    </xf>
    <xf numFmtId="179" fontId="12" fillId="0" borderId="23" xfId="0" applyNumberFormat="1" applyFont="1" applyBorder="1" applyAlignment="1" applyProtection="1">
      <alignment vertical="center"/>
      <protection hidden="1"/>
    </xf>
    <xf numFmtId="0" fontId="14" fillId="0" borderId="24" xfId="0" applyFont="1" applyBorder="1" applyAlignment="1" applyProtection="1">
      <alignment horizontal="center" vertical="center"/>
      <protection hidden="1"/>
    </xf>
    <xf numFmtId="0" fontId="9" fillId="0" borderId="25" xfId="0" applyNumberFormat="1" applyFont="1" applyFill="1" applyBorder="1" applyAlignment="1" applyProtection="1">
      <alignment horizontal="center" vertical="center" shrinkToFit="1"/>
      <protection hidden="1"/>
    </xf>
    <xf numFmtId="178" fontId="9" fillId="0" borderId="16" xfId="0" applyNumberFormat="1" applyFont="1" applyFill="1" applyBorder="1" applyAlignment="1" applyProtection="1">
      <alignment vertical="center" shrinkToFit="1"/>
      <protection hidden="1"/>
    </xf>
    <xf numFmtId="0" fontId="9" fillId="0" borderId="26" xfId="0" applyFont="1" applyFill="1" applyBorder="1" applyAlignment="1" applyProtection="1">
      <alignment vertical="center" shrinkToFi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0" borderId="37" xfId="0" applyFont="1" applyBorder="1" applyAlignment="1">
      <alignment vertical="center"/>
    </xf>
    <xf numFmtId="0" fontId="14" fillId="0" borderId="37" xfId="0" applyFont="1" applyBorder="1" applyAlignment="1" applyProtection="1">
      <alignment vertical="center"/>
      <protection hidden="1"/>
    </xf>
    <xf numFmtId="178" fontId="9" fillId="0" borderId="28" xfId="0" applyNumberFormat="1" applyFont="1" applyFill="1" applyBorder="1" applyAlignment="1" applyProtection="1">
      <alignment vertical="center" shrinkToFit="1"/>
      <protection hidden="1"/>
    </xf>
    <xf numFmtId="0" fontId="9" fillId="0" borderId="29" xfId="0" applyFont="1" applyFill="1" applyBorder="1" applyAlignment="1" applyProtection="1">
      <alignment vertical="center" shrinkToFit="1"/>
      <protection hidden="1"/>
    </xf>
    <xf numFmtId="180" fontId="9" fillId="0" borderId="16" xfId="0" applyNumberFormat="1" applyFont="1" applyFill="1" applyBorder="1" applyAlignment="1" applyProtection="1">
      <alignment vertical="center" shrinkToFit="1"/>
      <protection hidden="1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178" fontId="2" fillId="0" borderId="0" xfId="0" applyNumberFormat="1" applyFont="1" applyFill="1" applyBorder="1" applyAlignment="1" applyProtection="1">
      <alignment horizontal="right" vertical="center"/>
    </xf>
    <xf numFmtId="0" fontId="14" fillId="0" borderId="30" xfId="0" applyFont="1" applyBorder="1" applyAlignment="1" applyProtection="1">
      <alignment horizontal="center" vertical="center"/>
      <protection hidden="1"/>
    </xf>
    <xf numFmtId="0" fontId="14" fillId="0" borderId="40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9" fillId="0" borderId="27" xfId="0" applyNumberFormat="1" applyFont="1" applyFill="1" applyBorder="1" applyAlignment="1" applyProtection="1">
      <alignment horizontal="center" vertical="center" shrinkToFit="1"/>
      <protection hidden="1"/>
    </xf>
    <xf numFmtId="180" fontId="9" fillId="0" borderId="28" xfId="0" applyNumberFormat="1" applyFont="1" applyFill="1" applyBorder="1" applyAlignment="1" applyProtection="1">
      <alignment vertical="center" shrinkToFit="1"/>
      <protection hidden="1"/>
    </xf>
    <xf numFmtId="180" fontId="2" fillId="0" borderId="17" xfId="0" applyNumberFormat="1" applyFont="1" applyFill="1" applyBorder="1" applyAlignment="1" applyProtection="1">
      <alignment horizontal="right" vertical="center"/>
      <protection hidden="1"/>
    </xf>
    <xf numFmtId="180" fontId="2" fillId="0" borderId="18" xfId="0" applyNumberFormat="1" applyFont="1" applyFill="1" applyBorder="1" applyAlignment="1" applyProtection="1">
      <alignment horizontal="right" vertical="center"/>
      <protection hidden="1"/>
    </xf>
    <xf numFmtId="180" fontId="2" fillId="0" borderId="21" xfId="0" applyNumberFormat="1" applyFont="1" applyFill="1" applyBorder="1" applyAlignment="1" applyProtection="1">
      <alignment horizontal="right" vertical="center"/>
      <protection hidden="1"/>
    </xf>
    <xf numFmtId="0" fontId="6" fillId="0" borderId="4" xfId="0" applyFont="1" applyFill="1" applyBorder="1" applyAlignment="1" applyProtection="1">
      <alignment horizontal="distributed" vertical="center"/>
      <protection hidden="1"/>
    </xf>
    <xf numFmtId="0" fontId="6" fillId="0" borderId="0" xfId="0" applyFont="1" applyFill="1" applyBorder="1" applyAlignment="1" applyProtection="1">
      <alignment horizontal="distributed" vertical="center"/>
      <protection hidden="1"/>
    </xf>
    <xf numFmtId="0" fontId="0" fillId="0" borderId="0" xfId="0" applyFill="1">
      <alignment vertical="center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41" fontId="2" fillId="0" borderId="16" xfId="1" applyFont="1" applyFill="1" applyBorder="1" applyAlignment="1" applyProtection="1">
      <alignment vertical="center"/>
      <protection locked="0"/>
    </xf>
    <xf numFmtId="180" fontId="2" fillId="0" borderId="16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181" fontId="2" fillId="0" borderId="16" xfId="0" applyNumberFormat="1" applyFont="1" applyFill="1" applyBorder="1" applyAlignment="1" applyProtection="1">
      <alignment horizontal="center" vertical="center"/>
      <protection locked="0"/>
    </xf>
    <xf numFmtId="41" fontId="2" fillId="0" borderId="16" xfId="1" applyFont="1" applyFill="1" applyBorder="1" applyAlignment="1" applyProtection="1">
      <alignment horizontal="center" vertical="center"/>
      <protection locked="0"/>
    </xf>
    <xf numFmtId="180" fontId="2" fillId="0" borderId="16" xfId="1" applyNumberFormat="1" applyFont="1" applyFill="1" applyBorder="1" applyAlignment="1" applyProtection="1">
      <alignment horizontal="right" vertical="center"/>
      <protection locked="0"/>
    </xf>
    <xf numFmtId="178" fontId="2" fillId="0" borderId="16" xfId="1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178" fontId="2" fillId="0" borderId="20" xfId="1" applyNumberFormat="1" applyFont="1" applyFill="1" applyBorder="1" applyAlignment="1" applyProtection="1">
      <alignment horizontal="center" vertical="center"/>
      <protection locked="0"/>
    </xf>
    <xf numFmtId="180" fontId="2" fillId="0" borderId="20" xfId="1" applyNumberFormat="1" applyFont="1" applyFill="1" applyBorder="1" applyAlignment="1" applyProtection="1">
      <alignment horizontal="right" vertical="center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181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distributed" vertical="center"/>
      <protection hidden="1"/>
    </xf>
    <xf numFmtId="0" fontId="6" fillId="0" borderId="0" xfId="0" applyFont="1" applyFill="1" applyBorder="1" applyAlignment="1" applyProtection="1">
      <alignment horizontal="distributed" vertical="center"/>
      <protection hidden="1"/>
    </xf>
    <xf numFmtId="0" fontId="6" fillId="0" borderId="6" xfId="0" applyFont="1" applyFill="1" applyBorder="1" applyAlignment="1" applyProtection="1">
      <alignment horizontal="distributed" vertical="top"/>
      <protection hidden="1"/>
    </xf>
    <xf numFmtId="0" fontId="6" fillId="0" borderId="7" xfId="0" applyFont="1" applyFill="1" applyBorder="1" applyAlignment="1" applyProtection="1">
      <alignment horizontal="distributed" vertical="top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13" fillId="0" borderId="35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vertical="center"/>
      <protection hidden="1"/>
    </xf>
    <xf numFmtId="0" fontId="2" fillId="0" borderId="36" xfId="0" applyFont="1" applyBorder="1" applyAlignment="1" applyProtection="1">
      <alignment vertical="center"/>
      <protection hidden="1"/>
    </xf>
    <xf numFmtId="0" fontId="14" fillId="0" borderId="38" xfId="0" applyFont="1" applyBorder="1" applyAlignment="1" applyProtection="1">
      <alignment horizontal="center" vertical="center"/>
      <protection hidden="1"/>
    </xf>
    <xf numFmtId="0" fontId="14" fillId="0" borderId="39" xfId="0" applyFont="1" applyBorder="1" applyAlignment="1" applyProtection="1">
      <alignment horizontal="center" vertical="center"/>
      <protection hidden="1"/>
    </xf>
    <xf numFmtId="0" fontId="14" fillId="0" borderId="30" xfId="0" applyFont="1" applyBorder="1" applyAlignment="1" applyProtection="1">
      <alignment horizontal="center" vertical="center"/>
      <protection hidden="1"/>
    </xf>
    <xf numFmtId="0" fontId="14" fillId="0" borderId="40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14" fillId="0" borderId="31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I34"/>
  <sheetViews>
    <sheetView tabSelected="1" view="pageBreakPreview" zoomScale="85" zoomScaleNormal="85" zoomScaleSheetLayoutView="85" workbookViewId="0">
      <selection activeCell="J5" sqref="J5"/>
    </sheetView>
  </sheetViews>
  <sheetFormatPr defaultRowHeight="16.5"/>
  <cols>
    <col min="1" max="1" width="1.25" style="71" customWidth="1"/>
    <col min="2" max="2" width="18" style="71" customWidth="1"/>
    <col min="3" max="3" width="13.25" style="71" customWidth="1"/>
    <col min="4" max="4" width="12" style="71" customWidth="1"/>
    <col min="5" max="6" width="11.5" style="71" customWidth="1"/>
    <col min="7" max="7" width="9.5" style="71" customWidth="1"/>
    <col min="8" max="8" width="11.75" style="71" customWidth="1"/>
    <col min="9" max="9" width="1.125" style="71" customWidth="1"/>
    <col min="10" max="16384" width="9" style="71"/>
  </cols>
  <sheetData>
    <row r="1" spans="1:9" ht="29.25" customHeight="1">
      <c r="A1" s="1"/>
      <c r="B1" s="94" t="s">
        <v>24</v>
      </c>
      <c r="C1" s="95"/>
      <c r="D1" s="95"/>
      <c r="E1" s="95"/>
      <c r="F1" s="95"/>
      <c r="G1" s="95"/>
      <c r="H1" s="96"/>
      <c r="I1" s="1"/>
    </row>
    <row r="2" spans="1:9" ht="4.5" customHeight="1">
      <c r="A2" s="1"/>
      <c r="B2" s="2"/>
      <c r="C2" s="3"/>
      <c r="D2" s="4"/>
      <c r="E2" s="4"/>
      <c r="F2" s="4"/>
      <c r="G2" s="4"/>
      <c r="H2" s="5"/>
      <c r="I2" s="1"/>
    </row>
    <row r="3" spans="1:9" ht="25.5" customHeight="1">
      <c r="A3" s="1"/>
      <c r="B3" s="90" t="s">
        <v>25</v>
      </c>
      <c r="C3" s="91"/>
      <c r="D3" s="97" t="s">
        <v>50</v>
      </c>
      <c r="E3" s="97"/>
      <c r="F3" s="97"/>
      <c r="G3" s="97"/>
      <c r="H3" s="98"/>
      <c r="I3" s="1"/>
    </row>
    <row r="4" spans="1:9" ht="4.5" customHeight="1">
      <c r="A4" s="1"/>
      <c r="B4" s="69"/>
      <c r="C4" s="70"/>
      <c r="D4" s="28"/>
      <c r="E4" s="28"/>
      <c r="F4" s="28"/>
      <c r="G4" s="28"/>
      <c r="H4" s="57"/>
      <c r="I4" s="1"/>
    </row>
    <row r="5" spans="1:9" ht="24.75" customHeight="1">
      <c r="A5" s="1"/>
      <c r="B5" s="90" t="s">
        <v>26</v>
      </c>
      <c r="C5" s="91"/>
      <c r="D5" s="73" t="s">
        <v>40</v>
      </c>
      <c r="E5" s="6"/>
      <c r="F5" s="7"/>
      <c r="G5" s="8"/>
      <c r="H5" s="9"/>
      <c r="I5" s="1"/>
    </row>
    <row r="6" spans="1:9" ht="4.5" customHeight="1">
      <c r="A6" s="1"/>
      <c r="B6" s="69"/>
      <c r="C6" s="70"/>
      <c r="D6" s="58"/>
      <c r="E6" s="6"/>
      <c r="F6" s="7"/>
      <c r="G6" s="8"/>
      <c r="H6" s="9"/>
      <c r="I6" s="1"/>
    </row>
    <row r="7" spans="1:9" ht="24.75" customHeight="1">
      <c r="A7" s="1"/>
      <c r="B7" s="90" t="s">
        <v>27</v>
      </c>
      <c r="C7" s="91"/>
      <c r="D7" s="74">
        <v>4</v>
      </c>
      <c r="E7" s="6" t="s">
        <v>28</v>
      </c>
      <c r="F7" s="7"/>
      <c r="G7" s="8"/>
      <c r="H7" s="9"/>
      <c r="I7" s="1"/>
    </row>
    <row r="8" spans="1:9" ht="6" customHeight="1">
      <c r="A8" s="1"/>
      <c r="B8" s="69"/>
      <c r="C8" s="70"/>
      <c r="D8" s="59"/>
      <c r="E8" s="6"/>
      <c r="F8" s="7"/>
      <c r="G8" s="8"/>
      <c r="H8" s="9"/>
      <c r="I8" s="1"/>
    </row>
    <row r="9" spans="1:9" ht="24.75" customHeight="1">
      <c r="A9" s="1"/>
      <c r="B9" s="90" t="s">
        <v>29</v>
      </c>
      <c r="C9" s="91"/>
      <c r="D9" s="75">
        <v>3</v>
      </c>
      <c r="E9" s="6" t="s">
        <v>30</v>
      </c>
      <c r="F9" s="7"/>
      <c r="G9" s="8"/>
      <c r="H9" s="9"/>
      <c r="I9" s="1"/>
    </row>
    <row r="10" spans="1:9" ht="4.5" customHeight="1">
      <c r="A10" s="1"/>
      <c r="B10" s="69"/>
      <c r="C10" s="70"/>
      <c r="D10" s="60"/>
      <c r="E10" s="6"/>
      <c r="F10" s="7"/>
      <c r="G10" s="8"/>
      <c r="H10" s="9"/>
      <c r="I10" s="1"/>
    </row>
    <row r="11" spans="1:9" ht="24.75" customHeight="1">
      <c r="A11" s="1"/>
      <c r="B11" s="92" t="s">
        <v>31</v>
      </c>
      <c r="C11" s="93"/>
      <c r="D11" s="10"/>
      <c r="E11" s="10"/>
      <c r="F11" s="10"/>
      <c r="G11" s="10"/>
      <c r="H11" s="11"/>
      <c r="I11" s="1"/>
    </row>
    <row r="12" spans="1:9" ht="42" customHeight="1" thickBot="1">
      <c r="A12" s="1"/>
      <c r="B12" s="12" t="s">
        <v>32</v>
      </c>
      <c r="C12" s="13" t="s">
        <v>33</v>
      </c>
      <c r="D12" s="14" t="s">
        <v>34</v>
      </c>
      <c r="E12" s="15" t="s">
        <v>35</v>
      </c>
      <c r="F12" s="16" t="s">
        <v>36</v>
      </c>
      <c r="G12" s="16" t="s">
        <v>37</v>
      </c>
      <c r="H12" s="17" t="s">
        <v>38</v>
      </c>
      <c r="I12" s="1"/>
    </row>
    <row r="13" spans="1:9" ht="37.5" customHeight="1" thickTop="1">
      <c r="A13" s="18"/>
      <c r="B13" s="19" t="s">
        <v>39</v>
      </c>
      <c r="C13" s="20"/>
      <c r="D13" s="21">
        <v>894</v>
      </c>
      <c r="E13" s="22">
        <v>39.17</v>
      </c>
      <c r="F13" s="23"/>
      <c r="G13" s="24"/>
      <c r="H13" s="25">
        <v>39.17</v>
      </c>
      <c r="I13" s="18"/>
    </row>
    <row r="14" spans="1:9" ht="26.25" customHeight="1">
      <c r="A14" s="1"/>
      <c r="B14" s="76" t="s">
        <v>41</v>
      </c>
      <c r="C14" s="72" t="s">
        <v>42</v>
      </c>
      <c r="D14" s="77">
        <v>44</v>
      </c>
      <c r="E14" s="78">
        <v>3.84</v>
      </c>
      <c r="F14" s="79" t="s">
        <v>43</v>
      </c>
      <c r="G14" s="80">
        <v>100</v>
      </c>
      <c r="H14" s="66">
        <v>3.84</v>
      </c>
      <c r="I14" s="1"/>
    </row>
    <row r="15" spans="1:9" ht="26.25" customHeight="1">
      <c r="A15" s="1"/>
      <c r="B15" s="76" t="s">
        <v>44</v>
      </c>
      <c r="C15" s="72" t="s">
        <v>42</v>
      </c>
      <c r="D15" s="77">
        <v>146</v>
      </c>
      <c r="E15" s="78">
        <v>10.74</v>
      </c>
      <c r="F15" s="79" t="s">
        <v>45</v>
      </c>
      <c r="G15" s="80">
        <v>100</v>
      </c>
      <c r="H15" s="67">
        <v>10.74</v>
      </c>
      <c r="I15" s="1"/>
    </row>
    <row r="16" spans="1:9" ht="26.25" customHeight="1">
      <c r="A16" s="1"/>
      <c r="B16" s="76" t="s">
        <v>46</v>
      </c>
      <c r="C16" s="72" t="s">
        <v>42</v>
      </c>
      <c r="D16" s="77">
        <v>223</v>
      </c>
      <c r="E16" s="78">
        <v>9.16</v>
      </c>
      <c r="F16" s="79" t="s">
        <v>43</v>
      </c>
      <c r="G16" s="80">
        <v>100</v>
      </c>
      <c r="H16" s="67">
        <v>9.16</v>
      </c>
      <c r="I16" s="1"/>
    </row>
    <row r="17" spans="1:9" ht="26.25" customHeight="1">
      <c r="A17" s="1"/>
      <c r="B17" s="76" t="s">
        <v>47</v>
      </c>
      <c r="C17" s="72" t="s">
        <v>48</v>
      </c>
      <c r="D17" s="77">
        <v>300</v>
      </c>
      <c r="E17" s="78">
        <v>9.02</v>
      </c>
      <c r="F17" s="79" t="s">
        <v>43</v>
      </c>
      <c r="G17" s="80">
        <v>100</v>
      </c>
      <c r="H17" s="67">
        <v>9.02</v>
      </c>
      <c r="I17" s="1"/>
    </row>
    <row r="18" spans="1:9" ht="26.25" customHeight="1">
      <c r="A18" s="1"/>
      <c r="B18" s="76" t="s">
        <v>49</v>
      </c>
      <c r="C18" s="72" t="s">
        <v>48</v>
      </c>
      <c r="D18" s="77">
        <v>181</v>
      </c>
      <c r="E18" s="78">
        <v>6.41</v>
      </c>
      <c r="F18" s="79" t="s">
        <v>43</v>
      </c>
      <c r="G18" s="80">
        <v>100</v>
      </c>
      <c r="H18" s="67">
        <v>6.41</v>
      </c>
      <c r="I18" s="1"/>
    </row>
    <row r="19" spans="1:9" ht="26.25" customHeight="1">
      <c r="A19" s="1"/>
      <c r="B19" s="76"/>
      <c r="C19" s="72"/>
      <c r="D19" s="77"/>
      <c r="E19" s="78"/>
      <c r="F19" s="79"/>
      <c r="G19" s="80"/>
      <c r="H19" s="67" t="s">
        <v>0</v>
      </c>
      <c r="I19" s="1"/>
    </row>
    <row r="20" spans="1:9" ht="26.25" customHeight="1">
      <c r="A20" s="1"/>
      <c r="B20" s="76"/>
      <c r="C20" s="72"/>
      <c r="D20" s="77"/>
      <c r="E20" s="78"/>
      <c r="F20" s="79"/>
      <c r="G20" s="80"/>
      <c r="H20" s="67" t="s">
        <v>0</v>
      </c>
      <c r="I20" s="1"/>
    </row>
    <row r="21" spans="1:9" ht="26.25" customHeight="1">
      <c r="A21" s="1"/>
      <c r="B21" s="76"/>
      <c r="C21" s="72"/>
      <c r="D21" s="77"/>
      <c r="E21" s="78"/>
      <c r="F21" s="79"/>
      <c r="G21" s="80"/>
      <c r="H21" s="67" t="s">
        <v>0</v>
      </c>
      <c r="I21" s="1"/>
    </row>
    <row r="22" spans="1:9" ht="26.25" customHeight="1">
      <c r="A22" s="1"/>
      <c r="B22" s="76"/>
      <c r="C22" s="72"/>
      <c r="D22" s="77"/>
      <c r="E22" s="78"/>
      <c r="F22" s="79"/>
      <c r="G22" s="80"/>
      <c r="H22" s="67" t="s">
        <v>0</v>
      </c>
      <c r="I22" s="1"/>
    </row>
    <row r="23" spans="1:9" ht="26.25" customHeight="1">
      <c r="A23" s="1"/>
      <c r="B23" s="76"/>
      <c r="C23" s="72"/>
      <c r="D23" s="77"/>
      <c r="E23" s="78"/>
      <c r="F23" s="79"/>
      <c r="G23" s="80"/>
      <c r="H23" s="67" t="s">
        <v>0</v>
      </c>
      <c r="I23" s="1"/>
    </row>
    <row r="24" spans="1:9" ht="26.25" customHeight="1">
      <c r="A24" s="1"/>
      <c r="B24" s="76"/>
      <c r="C24" s="72"/>
      <c r="D24" s="77"/>
      <c r="E24" s="78"/>
      <c r="F24" s="79"/>
      <c r="G24" s="80"/>
      <c r="H24" s="67" t="s">
        <v>0</v>
      </c>
      <c r="I24" s="1"/>
    </row>
    <row r="25" spans="1:9" ht="26.25" customHeight="1">
      <c r="A25" s="1"/>
      <c r="B25" s="76"/>
      <c r="C25" s="72"/>
      <c r="D25" s="77"/>
      <c r="E25" s="78"/>
      <c r="F25" s="79"/>
      <c r="G25" s="80"/>
      <c r="H25" s="67" t="s">
        <v>0</v>
      </c>
      <c r="I25" s="1"/>
    </row>
    <row r="26" spans="1:9" ht="26.25" customHeight="1">
      <c r="A26" s="1"/>
      <c r="B26" s="76"/>
      <c r="C26" s="72"/>
      <c r="D26" s="77"/>
      <c r="E26" s="78"/>
      <c r="F26" s="79"/>
      <c r="G26" s="80"/>
      <c r="H26" s="67" t="s">
        <v>0</v>
      </c>
      <c r="I26" s="1"/>
    </row>
    <row r="27" spans="1:9" ht="26.25" customHeight="1">
      <c r="A27" s="1"/>
      <c r="B27" s="76"/>
      <c r="C27" s="72"/>
      <c r="D27" s="77"/>
      <c r="E27" s="78"/>
      <c r="F27" s="79"/>
      <c r="G27" s="80"/>
      <c r="H27" s="67" t="s">
        <v>0</v>
      </c>
      <c r="I27" s="1"/>
    </row>
    <row r="28" spans="1:9" ht="26.25" customHeight="1">
      <c r="A28" s="1"/>
      <c r="B28" s="76"/>
      <c r="C28" s="72"/>
      <c r="D28" s="77"/>
      <c r="E28" s="78"/>
      <c r="F28" s="79"/>
      <c r="G28" s="80"/>
      <c r="H28" s="67" t="s">
        <v>0</v>
      </c>
      <c r="I28" s="1"/>
    </row>
    <row r="29" spans="1:9" ht="26.25" customHeight="1">
      <c r="A29" s="1"/>
      <c r="B29" s="76"/>
      <c r="C29" s="72"/>
      <c r="D29" s="81"/>
      <c r="E29" s="82"/>
      <c r="F29" s="79"/>
      <c r="G29" s="80"/>
      <c r="H29" s="67" t="s">
        <v>0</v>
      </c>
      <c r="I29" s="1"/>
    </row>
    <row r="30" spans="1:9" ht="26.25" customHeight="1">
      <c r="A30" s="1"/>
      <c r="B30" s="76"/>
      <c r="C30" s="72"/>
      <c r="D30" s="81"/>
      <c r="E30" s="82"/>
      <c r="F30" s="79"/>
      <c r="G30" s="80"/>
      <c r="H30" s="67" t="s">
        <v>0</v>
      </c>
      <c r="I30" s="1"/>
    </row>
    <row r="31" spans="1:9" ht="26.25" customHeight="1">
      <c r="A31" s="1"/>
      <c r="B31" s="76"/>
      <c r="C31" s="72"/>
      <c r="D31" s="83"/>
      <c r="E31" s="82"/>
      <c r="F31" s="79"/>
      <c r="G31" s="80"/>
      <c r="H31" s="67" t="s">
        <v>0</v>
      </c>
      <c r="I31" s="1"/>
    </row>
    <row r="32" spans="1:9" ht="26.25" customHeight="1">
      <c r="A32" s="1"/>
      <c r="B32" s="76"/>
      <c r="C32" s="72"/>
      <c r="D32" s="83"/>
      <c r="E32" s="82"/>
      <c r="F32" s="79"/>
      <c r="G32" s="80"/>
      <c r="H32" s="67" t="s">
        <v>0</v>
      </c>
      <c r="I32" s="1"/>
    </row>
    <row r="33" spans="1:9" ht="26.25" customHeight="1" thickBot="1">
      <c r="A33" s="1"/>
      <c r="B33" s="84"/>
      <c r="C33" s="85"/>
      <c r="D33" s="86"/>
      <c r="E33" s="87"/>
      <c r="F33" s="88"/>
      <c r="G33" s="89"/>
      <c r="H33" s="68" t="s">
        <v>0</v>
      </c>
      <c r="I33" s="1"/>
    </row>
    <row r="34" spans="1:9">
      <c r="A34" s="1"/>
      <c r="B34" s="1"/>
      <c r="C34" s="1"/>
      <c r="D34" s="26"/>
      <c r="E34" s="27"/>
      <c r="F34" s="1"/>
      <c r="G34" s="1"/>
      <c r="H34" s="27"/>
      <c r="I34" s="1"/>
    </row>
  </sheetData>
  <mergeCells count="7">
    <mergeCell ref="B9:C9"/>
    <mergeCell ref="B11:C11"/>
    <mergeCell ref="B7:C7"/>
    <mergeCell ref="B1:H1"/>
    <mergeCell ref="B3:C3"/>
    <mergeCell ref="D3:H3"/>
    <mergeCell ref="B5:C5"/>
  </mergeCells>
  <phoneticPr fontId="3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1">
    <pageSetUpPr fitToPage="1"/>
  </sheetPr>
  <dimension ref="A1:F27"/>
  <sheetViews>
    <sheetView view="pageBreakPreview" zoomScale="85" zoomScaleNormal="100" zoomScaleSheetLayoutView="85" workbookViewId="0">
      <selection activeCell="J30" sqref="J30"/>
    </sheetView>
  </sheetViews>
  <sheetFormatPr defaultRowHeight="16.5"/>
  <cols>
    <col min="1" max="1" width="17" customWidth="1"/>
    <col min="2" max="2" width="15" customWidth="1"/>
    <col min="3" max="3" width="16.75" customWidth="1"/>
    <col min="4" max="4" width="19.25" customWidth="1"/>
    <col min="5" max="5" width="19.5" customWidth="1"/>
  </cols>
  <sheetData>
    <row r="1" spans="1:6" ht="25.5">
      <c r="A1" s="99" t="s">
        <v>15</v>
      </c>
      <c r="B1" s="100"/>
      <c r="C1" s="100"/>
      <c r="D1" s="100"/>
      <c r="E1" s="101"/>
      <c r="F1" s="49"/>
    </row>
    <row r="2" spans="1:6">
      <c r="A2" s="39"/>
      <c r="B2" s="40"/>
      <c r="C2" s="40"/>
      <c r="D2" s="40"/>
      <c r="E2" s="52"/>
      <c r="F2" s="49"/>
    </row>
    <row r="3" spans="1:6">
      <c r="A3" s="39" t="s">
        <v>16</v>
      </c>
      <c r="B3" s="41" t="str">
        <f>수종별재적표!D3</f>
        <v>울산광역시 울주군 온양읍 운화리 산159-1</v>
      </c>
      <c r="C3" s="37"/>
      <c r="D3" s="37"/>
      <c r="E3" s="38"/>
      <c r="F3" s="50"/>
    </row>
    <row r="4" spans="1:6">
      <c r="A4" s="39"/>
      <c r="B4" s="41"/>
      <c r="C4" s="42"/>
      <c r="D4" s="42"/>
      <c r="E4" s="53"/>
      <c r="F4" s="50"/>
    </row>
    <row r="5" spans="1:6">
      <c r="A5" s="102" t="s">
        <v>17</v>
      </c>
      <c r="B5" s="104" t="s">
        <v>18</v>
      </c>
      <c r="C5" s="61" t="s">
        <v>19</v>
      </c>
      <c r="D5" s="104" t="s">
        <v>20</v>
      </c>
      <c r="E5" s="107" t="s">
        <v>21</v>
      </c>
      <c r="F5" s="50"/>
    </row>
    <row r="6" spans="1:6">
      <c r="A6" s="103"/>
      <c r="B6" s="105"/>
      <c r="C6" s="62" t="s">
        <v>22</v>
      </c>
      <c r="D6" s="106"/>
      <c r="E6" s="108"/>
      <c r="F6" s="51"/>
    </row>
    <row r="7" spans="1:6">
      <c r="A7" s="63" t="s">
        <v>23</v>
      </c>
      <c r="B7" s="43" t="e">
        <f>IF(SUM(B8:B26)=0,"",SUM(B8:B26))</f>
        <v>#REF!</v>
      </c>
      <c r="C7" s="43"/>
      <c r="D7" s="44" t="e">
        <f>IF(SUM(D8:D26)=0,"",ROUND(SUM(D8:D26),0))</f>
        <v>#REF!</v>
      </c>
      <c r="E7" s="45" t="e">
        <f>#REF!</f>
        <v>#REF!</v>
      </c>
      <c r="F7" s="51"/>
    </row>
    <row r="8" spans="1:6">
      <c r="A8" s="46" t="e">
        <f>IF(E7="5","",IF(#REF!="","",#REF!))</f>
        <v>#REF!</v>
      </c>
      <c r="B8" s="56" t="e">
        <f>IF(#REF!="","",#REF!)</f>
        <v>#REF!</v>
      </c>
      <c r="C8" s="47" t="e">
        <f>IF(A8="","",IF(LEFT($E$7,1)="1",#REF!,IF(LEFT($E$7,1)="2",#REF!+(#REF!*#REF!/100),IF(LEFT($E$7,1)="3",#REF!-#REF!,IF(LEFT($E$7,1)="4",(#REF!-#REF!)+(#REF!*#REF!/100),"")))))</f>
        <v>#REF!</v>
      </c>
      <c r="D8" s="47" t="e">
        <f t="shared" ref="D8:D26" si="0">IF(A8="","",B8*C8)</f>
        <v>#REF!</v>
      </c>
      <c r="E8" s="48"/>
      <c r="F8" s="51"/>
    </row>
    <row r="9" spans="1:6">
      <c r="A9" s="46" t="e">
        <f>IF(E7="5","",IF(#REF!="","",#REF!))</f>
        <v>#REF!</v>
      </c>
      <c r="B9" s="56" t="e">
        <f>IF(#REF!="","",#REF!)</f>
        <v>#REF!</v>
      </c>
      <c r="C9" s="47" t="e">
        <f>IF(A9="","",IF(LEFT($E$7,1)="1",#REF!,IF(LEFT($E$7,1)="2",#REF!+(#REF!*#REF!/100),IF(LEFT($E$7,1)="3",#REF!-#REF!,IF(LEFT($E$7,1)="4",(#REF!-#REF!)+(#REF!*#REF!/100),"")))))</f>
        <v>#REF!</v>
      </c>
      <c r="D9" s="47" t="e">
        <f t="shared" si="0"/>
        <v>#REF!</v>
      </c>
      <c r="E9" s="48"/>
      <c r="F9" s="51"/>
    </row>
    <row r="10" spans="1:6">
      <c r="A10" s="46" t="e">
        <f>IF(E7="5","",IF(#REF!="","",#REF!))</f>
        <v>#REF!</v>
      </c>
      <c r="B10" s="56" t="e">
        <f>IF(#REF!="","",#REF!)</f>
        <v>#REF!</v>
      </c>
      <c r="C10" s="47" t="e">
        <f>IF(A10="","",IF(LEFT($E$7,1)="1",#REF!,IF(LEFT($E$7,1)="2",#REF!+(#REF!*#REF!/100),IF(LEFT($E$7,1)="3",#REF!-#REF!,IF(LEFT($E$7,1)="4",(#REF!-#REF!)+(#REF!*#REF!/100),"")))))</f>
        <v>#REF!</v>
      </c>
      <c r="D10" s="47" t="e">
        <f t="shared" si="0"/>
        <v>#REF!</v>
      </c>
      <c r="E10" s="48"/>
      <c r="F10" s="51"/>
    </row>
    <row r="11" spans="1:6">
      <c r="A11" s="46" t="e">
        <f>IF(E7="5","",IF(#REF!="","",#REF!))</f>
        <v>#REF!</v>
      </c>
      <c r="B11" s="56" t="e">
        <f>IF(#REF!="","",#REF!)</f>
        <v>#REF!</v>
      </c>
      <c r="C11" s="47" t="e">
        <f>IF(A11="","",IF(LEFT($E$7,1)="1",#REF!,IF(LEFT($E$7,1)="2",#REF!+(#REF!*#REF!/100),IF(LEFT($E$7,1)="3",#REF!-#REF!,IF(LEFT($E$7,1)="4",(#REF!-#REF!)+(#REF!*#REF!/100),"")))))</f>
        <v>#REF!</v>
      </c>
      <c r="D11" s="47" t="e">
        <f t="shared" si="0"/>
        <v>#REF!</v>
      </c>
      <c r="E11" s="48"/>
      <c r="F11" s="51"/>
    </row>
    <row r="12" spans="1:6">
      <c r="A12" s="46" t="e">
        <f>IF(E7="5","",IF(#REF!="","",#REF!))</f>
        <v>#REF!</v>
      </c>
      <c r="B12" s="56" t="e">
        <f>IF(#REF!="","",#REF!)</f>
        <v>#REF!</v>
      </c>
      <c r="C12" s="47" t="e">
        <f>IF(A12="","",IF(LEFT($E$7,1)="1",#REF!,IF(LEFT($E$7,1)="2",#REF!+(#REF!*#REF!/100),IF(LEFT($E$7,1)="3",#REF!-#REF!,IF(LEFT($E$7,1)="4",(#REF!-#REF!)+(#REF!*#REF!/100),"")))))</f>
        <v>#REF!</v>
      </c>
      <c r="D12" s="47" t="e">
        <f t="shared" si="0"/>
        <v>#REF!</v>
      </c>
      <c r="E12" s="48"/>
      <c r="F12" s="51"/>
    </row>
    <row r="13" spans="1:6">
      <c r="A13" s="46" t="e">
        <f>IF(E7="5","",IF(#REF!="","",#REF!))</f>
        <v>#REF!</v>
      </c>
      <c r="B13" s="56" t="e">
        <f>IF(#REF!="","",#REF!)</f>
        <v>#REF!</v>
      </c>
      <c r="C13" s="47" t="e">
        <f>IF(A13="","",IF(LEFT($E$7,1)="1",#REF!,IF(LEFT($E$7,1)="2",#REF!+(#REF!*#REF!/100),IF(LEFT($E$7,1)="3",#REF!-#REF!,IF(LEFT($E$7,1)="4",(#REF!-#REF!)+(#REF!*#REF!/100),"")))))</f>
        <v>#REF!</v>
      </c>
      <c r="D13" s="47" t="e">
        <f t="shared" si="0"/>
        <v>#REF!</v>
      </c>
      <c r="E13" s="48"/>
      <c r="F13" s="51"/>
    </row>
    <row r="14" spans="1:6">
      <c r="A14" s="46" t="e">
        <f>IF(E7="5","",IF(#REF!="","",#REF!))</f>
        <v>#REF!</v>
      </c>
      <c r="B14" s="56" t="e">
        <f>IF(#REF!="","",#REF!)</f>
        <v>#REF!</v>
      </c>
      <c r="C14" s="47" t="e">
        <f>IF(A14="","",IF(LEFT($E$7,1)="1",#REF!,IF(LEFT($E$7,1)="2",#REF!+(#REF!*#REF!/100),IF(LEFT($E$7,1)="3",#REF!-#REF!,IF(LEFT($E$7,1)="4",(#REF!-#REF!)+(#REF!*#REF!/100),"")))))</f>
        <v>#REF!</v>
      </c>
      <c r="D14" s="47" t="e">
        <f t="shared" si="0"/>
        <v>#REF!</v>
      </c>
      <c r="E14" s="48"/>
      <c r="F14" s="51"/>
    </row>
    <row r="15" spans="1:6">
      <c r="A15" s="46" t="e">
        <f>IF(E7="5","",IF(#REF!="","",#REF!))</f>
        <v>#REF!</v>
      </c>
      <c r="B15" s="56" t="e">
        <f>IF(#REF!="","",#REF!)</f>
        <v>#REF!</v>
      </c>
      <c r="C15" s="47" t="e">
        <f>IF(A15="","",IF(LEFT($E$7,1)="1",#REF!,IF(LEFT($E$7,1)="2",#REF!+(#REF!*#REF!/100),IF(LEFT($E$7,1)="3",#REF!-#REF!,IF(LEFT($E$7,1)="4",(#REF!-#REF!)+(#REF!*#REF!/100),"")))))</f>
        <v>#REF!</v>
      </c>
      <c r="D15" s="47" t="e">
        <f t="shared" si="0"/>
        <v>#REF!</v>
      </c>
      <c r="E15" s="48"/>
      <c r="F15" s="51"/>
    </row>
    <row r="16" spans="1:6">
      <c r="A16" s="46" t="e">
        <f>IF(E7="5","",IF(#REF!="","",#REF!))</f>
        <v>#REF!</v>
      </c>
      <c r="B16" s="56" t="e">
        <f>IF(#REF!="","",#REF!)</f>
        <v>#REF!</v>
      </c>
      <c r="C16" s="47" t="e">
        <f>IF(A16="","",IF(LEFT($E$7,1)="1",#REF!,IF(LEFT($E$7,1)="2",#REF!+(#REF!*#REF!/100),IF(LEFT($E$7,1)="3",#REF!-#REF!,IF(LEFT($E$7,1)="4",(#REF!-#REF!)+(#REF!*#REF!/100),"")))))</f>
        <v>#REF!</v>
      </c>
      <c r="D16" s="47" t="e">
        <f t="shared" si="0"/>
        <v>#REF!</v>
      </c>
      <c r="E16" s="48"/>
      <c r="F16" s="51"/>
    </row>
    <row r="17" spans="1:6">
      <c r="A17" s="46" t="e">
        <f>IF(E7="5","",IF(#REF!="","",#REF!))</f>
        <v>#REF!</v>
      </c>
      <c r="B17" s="56" t="e">
        <f>IF(#REF!="","",#REF!)</f>
        <v>#REF!</v>
      </c>
      <c r="C17" s="47" t="e">
        <f>IF(A17="","",IF(LEFT($E$7,1)="1",#REF!,IF(LEFT($E$7,1)="2",#REF!+(#REF!*#REF!/100),IF(LEFT($E$7,1)="3",#REF!-#REF!,IF(LEFT($E$7,1)="4",(#REF!-#REF!)+(#REF!*#REF!/100),"")))))</f>
        <v>#REF!</v>
      </c>
      <c r="D17" s="47" t="e">
        <f t="shared" si="0"/>
        <v>#REF!</v>
      </c>
      <c r="E17" s="48"/>
      <c r="F17" s="51"/>
    </row>
    <row r="18" spans="1:6">
      <c r="A18" s="46" t="e">
        <f>IF(E7="5","",IF(#REF!="","",#REF!))</f>
        <v>#REF!</v>
      </c>
      <c r="B18" s="56" t="e">
        <f>IF(#REF!="","",#REF!)</f>
        <v>#REF!</v>
      </c>
      <c r="C18" s="47" t="e">
        <f>IF(A18="","",IF(LEFT($E$7,1)="1",#REF!,IF(LEFT($E$7,1)="2",#REF!+(#REF!*#REF!/100),IF(LEFT($E$7,1)="3",#REF!-#REF!,IF(LEFT($E$7,1)="4",(#REF!-#REF!)+(#REF!*#REF!/100),"")))))</f>
        <v>#REF!</v>
      </c>
      <c r="D18" s="47" t="e">
        <f t="shared" si="0"/>
        <v>#REF!</v>
      </c>
      <c r="E18" s="48"/>
      <c r="F18" s="51"/>
    </row>
    <row r="19" spans="1:6">
      <c r="A19" s="46" t="e">
        <f>IF(E7="5","",IF(#REF!="","",#REF!))</f>
        <v>#REF!</v>
      </c>
      <c r="B19" s="56" t="e">
        <f>IF(#REF!="","",#REF!)</f>
        <v>#REF!</v>
      </c>
      <c r="C19" s="47" t="e">
        <f>IF(A19="","",IF(LEFT($E$7,1)="1",#REF!,IF(LEFT($E$7,1)="2",#REF!+(#REF!*#REF!/100),IF(LEFT($E$7,1)="3",#REF!-#REF!,IF(LEFT($E$7,1)="4",(#REF!-#REF!)+(#REF!*#REF!/100),"")))))</f>
        <v>#REF!</v>
      </c>
      <c r="D19" s="47" t="e">
        <f t="shared" si="0"/>
        <v>#REF!</v>
      </c>
      <c r="E19" s="48"/>
      <c r="F19" s="51"/>
    </row>
    <row r="20" spans="1:6">
      <c r="A20" s="46" t="e">
        <f>IF(E7="5","",IF(#REF!="","",#REF!))</f>
        <v>#REF!</v>
      </c>
      <c r="B20" s="56" t="e">
        <f>IF(#REF!="","",#REF!)</f>
        <v>#REF!</v>
      </c>
      <c r="C20" s="47" t="e">
        <f>IF(A20="","",IF(LEFT($E$7,1)="1",#REF!,IF(LEFT($E$7,1)="2",#REF!+(#REF!*#REF!/100),IF(LEFT($E$7,1)="3",#REF!-#REF!,IF(LEFT($E$7,1)="4",(#REF!-#REF!)+(#REF!*#REF!/100),"")))))</f>
        <v>#REF!</v>
      </c>
      <c r="D20" s="47" t="e">
        <f t="shared" si="0"/>
        <v>#REF!</v>
      </c>
      <c r="E20" s="48"/>
      <c r="F20" s="51"/>
    </row>
    <row r="21" spans="1:6">
      <c r="A21" s="46" t="e">
        <f>IF(E7="5","",IF(#REF!="","",#REF!))</f>
        <v>#REF!</v>
      </c>
      <c r="B21" s="56" t="e">
        <f>IF(#REF!="","",#REF!)</f>
        <v>#REF!</v>
      </c>
      <c r="C21" s="47" t="e">
        <f>IF(A21="","",IF(LEFT($E$7,1)="1",#REF!,IF(LEFT($E$7,1)="2",#REF!+(#REF!*#REF!/100),IF(LEFT($E$7,1)="3",#REF!-#REF!,IF(LEFT($E$7,1)="4",(#REF!-#REF!)+(#REF!*#REF!/100),"")))))</f>
        <v>#REF!</v>
      </c>
      <c r="D21" s="47" t="e">
        <f t="shared" si="0"/>
        <v>#REF!</v>
      </c>
      <c r="E21" s="48"/>
      <c r="F21" s="51"/>
    </row>
    <row r="22" spans="1:6">
      <c r="A22" s="46" t="e">
        <f>IF(E7="5","",IF(#REF!="","",#REF!))</f>
        <v>#REF!</v>
      </c>
      <c r="B22" s="56" t="e">
        <f>IF(#REF!="","",#REF!)</f>
        <v>#REF!</v>
      </c>
      <c r="C22" s="47" t="e">
        <f>IF(A22="","",IF(LEFT($E$7,1)="1",#REF!,IF(LEFT($E$7,1)="2",#REF!+(#REF!*#REF!/100),IF(LEFT($E$7,1)="3",#REF!-#REF!,IF(LEFT($E$7,1)="4",(#REF!-#REF!)+(#REF!*#REF!/100),"")))))</f>
        <v>#REF!</v>
      </c>
      <c r="D22" s="47" t="e">
        <f t="shared" si="0"/>
        <v>#REF!</v>
      </c>
      <c r="E22" s="48"/>
      <c r="F22" s="51"/>
    </row>
    <row r="23" spans="1:6">
      <c r="A23" s="46" t="e">
        <f>IF(E7="5","",IF(#REF!="","",#REF!))</f>
        <v>#REF!</v>
      </c>
      <c r="B23" s="56" t="e">
        <f>IF(#REF!="","",#REF!)</f>
        <v>#REF!</v>
      </c>
      <c r="C23" s="47" t="e">
        <f>IF(A23="","",IF(LEFT($E$7,1)="1",#REF!,IF(LEFT($E$7,1)="2",#REF!+(#REF!*#REF!/100),IF(LEFT($E$7,1)="3",#REF!-#REF!,IF(LEFT($E$7,1)="4",(#REF!-#REF!)+(#REF!*#REF!/100),"")))))</f>
        <v>#REF!</v>
      </c>
      <c r="D23" s="47" t="e">
        <f t="shared" si="0"/>
        <v>#REF!</v>
      </c>
      <c r="E23" s="48"/>
      <c r="F23" s="51"/>
    </row>
    <row r="24" spans="1:6">
      <c r="A24" s="46" t="e">
        <f>IF(E7="5","",IF(#REF!="","",#REF!))</f>
        <v>#REF!</v>
      </c>
      <c r="B24" s="56" t="e">
        <f>IF(#REF!="","",#REF!)</f>
        <v>#REF!</v>
      </c>
      <c r="C24" s="47" t="e">
        <f>IF(A24="","",IF(LEFT($E$7,1)="1",#REF!,IF(LEFT($E$7,1)="2",#REF!+(#REF!*#REF!/100),IF(LEFT($E$7,1)="3",#REF!-#REF!,IF(LEFT($E$7,1)="4",(#REF!-#REF!)+(#REF!*#REF!/100),"")))))</f>
        <v>#REF!</v>
      </c>
      <c r="D24" s="47" t="e">
        <f t="shared" si="0"/>
        <v>#REF!</v>
      </c>
      <c r="E24" s="48"/>
      <c r="F24" s="51"/>
    </row>
    <row r="25" spans="1:6">
      <c r="A25" s="46" t="e">
        <f>IF(E7="5","",IF(#REF!="","",#REF!))</f>
        <v>#REF!</v>
      </c>
      <c r="B25" s="56" t="e">
        <f>IF(#REF!="","",#REF!)</f>
        <v>#REF!</v>
      </c>
      <c r="C25" s="47" t="e">
        <f>IF(A25="","",IF(LEFT($E$7,1)="1",#REF!,IF(LEFT($E$7,1)="2",#REF!+(#REF!*#REF!/100),IF(LEFT($E$7,1)="3",#REF!-#REF!,IF(LEFT($E$7,1)="4",(#REF!-#REF!)+(#REF!*#REF!/100),"")))))</f>
        <v>#REF!</v>
      </c>
      <c r="D25" s="47" t="e">
        <f t="shared" si="0"/>
        <v>#REF!</v>
      </c>
      <c r="E25" s="48"/>
      <c r="F25" s="51"/>
    </row>
    <row r="26" spans="1:6">
      <c r="A26" s="64" t="e">
        <f>IF(#REF!="","",#REF!)</f>
        <v>#REF!</v>
      </c>
      <c r="B26" s="65" t="e">
        <f>IF(#REF!="","",#REF!)</f>
        <v>#REF!</v>
      </c>
      <c r="C26" s="54" t="e">
        <f>IF(A26="","",IF(LEFT($E$7,1)="1",#REF!,IF(LEFT($E$7,1)="2",#REF!+(#REF!*#REF!/100),IF(LEFT($E$7,1)="3",#REF!-#REF!,IF(LEFT($E$7,1)="4",(#REF!-#REF!)+(#REF!*#REF!/100),"")))))</f>
        <v>#REF!</v>
      </c>
      <c r="D26" s="54" t="e">
        <f t="shared" si="0"/>
        <v>#REF!</v>
      </c>
      <c r="E26" s="55"/>
      <c r="F26" s="51"/>
    </row>
    <row r="27" spans="1:6">
      <c r="A27" s="36"/>
      <c r="B27" s="36"/>
      <c r="C27" s="36"/>
      <c r="D27" s="36"/>
      <c r="E27" s="36"/>
      <c r="F27" s="36"/>
    </row>
  </sheetData>
  <mergeCells count="5">
    <mergeCell ref="A1:E1"/>
    <mergeCell ref="A5:A6"/>
    <mergeCell ref="B5:B6"/>
    <mergeCell ref="D5:D6"/>
    <mergeCell ref="E5:E6"/>
  </mergeCells>
  <phoneticPr fontId="3" type="noConversion"/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1"/>
  <dimension ref="A1:J24"/>
  <sheetViews>
    <sheetView workbookViewId="0">
      <selection activeCell="M6" sqref="M6"/>
    </sheetView>
  </sheetViews>
  <sheetFormatPr defaultRowHeight="16.5"/>
  <cols>
    <col min="1" max="1" width="13.875" customWidth="1"/>
    <col min="2" max="4" width="11.875" bestFit="1" customWidth="1"/>
    <col min="5" max="7" width="8.75" bestFit="1" customWidth="1"/>
    <col min="8" max="10" width="10.25" bestFit="1" customWidth="1"/>
  </cols>
  <sheetData>
    <row r="1" spans="1:10">
      <c r="A1" s="29"/>
      <c r="B1" s="29"/>
      <c r="C1" s="29"/>
      <c r="D1" s="29"/>
      <c r="E1" s="29"/>
      <c r="F1" s="29"/>
      <c r="G1" s="30"/>
      <c r="H1" s="29"/>
      <c r="I1" s="29"/>
      <c r="J1" s="29"/>
    </row>
    <row r="2" spans="1:10" ht="20.25">
      <c r="A2" s="31" t="s">
        <v>1</v>
      </c>
      <c r="B2" s="29"/>
      <c r="C2" s="29"/>
      <c r="D2" s="29"/>
      <c r="E2" s="29"/>
      <c r="F2" s="29"/>
      <c r="G2" s="30"/>
      <c r="H2" s="29"/>
      <c r="I2" s="29"/>
      <c r="J2" s="29"/>
    </row>
    <row r="3" spans="1:10">
      <c r="A3" s="29"/>
      <c r="B3" s="29"/>
      <c r="C3" s="29"/>
      <c r="D3" s="29"/>
      <c r="E3" s="29"/>
      <c r="F3" s="29"/>
      <c r="G3" s="30"/>
      <c r="H3" s="29"/>
      <c r="I3" s="29"/>
      <c r="J3" s="29"/>
    </row>
    <row r="4" spans="1:10">
      <c r="A4" s="32" t="s">
        <v>2</v>
      </c>
      <c r="B4" s="29"/>
      <c r="C4" s="29"/>
      <c r="D4" s="29"/>
      <c r="E4" s="29"/>
      <c r="F4" s="29"/>
      <c r="G4" s="30"/>
      <c r="H4" s="29"/>
      <c r="I4" s="29"/>
      <c r="J4" s="29"/>
    </row>
    <row r="5" spans="1:10">
      <c r="A5" s="32"/>
      <c r="B5" s="29"/>
      <c r="C5" s="29"/>
      <c r="D5" s="29"/>
      <c r="E5" s="29"/>
      <c r="F5" s="29"/>
      <c r="G5" s="30"/>
      <c r="H5" s="29"/>
      <c r="I5" s="29"/>
      <c r="J5" s="29"/>
    </row>
    <row r="6" spans="1:10">
      <c r="A6" s="33" t="s">
        <v>3</v>
      </c>
      <c r="B6" s="33" t="s">
        <v>4</v>
      </c>
      <c r="C6" s="33" t="s">
        <v>5</v>
      </c>
      <c r="D6" s="33" t="s">
        <v>6</v>
      </c>
      <c r="E6" s="33" t="s">
        <v>7</v>
      </c>
      <c r="F6" s="33" t="s">
        <v>8</v>
      </c>
      <c r="G6" s="34" t="s">
        <v>9</v>
      </c>
      <c r="H6" s="33" t="s">
        <v>10</v>
      </c>
      <c r="I6" s="33" t="s">
        <v>11</v>
      </c>
      <c r="J6" s="33" t="s">
        <v>12</v>
      </c>
    </row>
    <row r="7" spans="1:10">
      <c r="A7" s="33">
        <v>0</v>
      </c>
      <c r="B7" s="33">
        <v>1.9</v>
      </c>
      <c r="C7" s="33">
        <v>1.9</v>
      </c>
      <c r="D7" s="33">
        <v>1.9</v>
      </c>
      <c r="E7" s="33">
        <v>3.1</v>
      </c>
      <c r="F7" s="33">
        <v>3.1</v>
      </c>
      <c r="G7" s="34">
        <v>3.1</v>
      </c>
      <c r="H7" s="33">
        <v>4.3</v>
      </c>
      <c r="I7" s="33">
        <v>4.3</v>
      </c>
      <c r="J7" s="33">
        <v>4.3</v>
      </c>
    </row>
    <row r="8" spans="1:10">
      <c r="A8" s="35">
        <v>100.000001</v>
      </c>
      <c r="B8" s="33">
        <v>1.4</v>
      </c>
      <c r="C8" s="33">
        <v>1.4</v>
      </c>
      <c r="D8" s="33">
        <v>1.4</v>
      </c>
      <c r="E8" s="33">
        <v>2.2999999999999998</v>
      </c>
      <c r="F8" s="33">
        <v>2.2999999999999998</v>
      </c>
      <c r="G8" s="34">
        <v>2.2999999999999998</v>
      </c>
      <c r="H8" s="33">
        <v>3.3</v>
      </c>
      <c r="I8" s="33">
        <v>3.3</v>
      </c>
      <c r="J8" s="33">
        <v>3.3</v>
      </c>
    </row>
    <row r="9" spans="1:10">
      <c r="A9" s="35">
        <v>200.000001</v>
      </c>
      <c r="B9" s="33">
        <v>1.1000000000000001</v>
      </c>
      <c r="C9" s="33">
        <v>1.1000000000000001</v>
      </c>
      <c r="D9" s="33">
        <v>1.1000000000000001</v>
      </c>
      <c r="E9" s="33">
        <v>1.9</v>
      </c>
      <c r="F9" s="33">
        <v>1.9</v>
      </c>
      <c r="G9" s="34">
        <v>1.9</v>
      </c>
      <c r="H9" s="33">
        <v>2.5</v>
      </c>
      <c r="I9" s="33">
        <v>2.5</v>
      </c>
      <c r="J9" s="33">
        <v>2.5</v>
      </c>
    </row>
    <row r="10" spans="1:10">
      <c r="A10" s="29"/>
      <c r="B10" s="29"/>
      <c r="C10" s="29"/>
      <c r="D10" s="29"/>
      <c r="E10" s="29"/>
      <c r="F10" s="29"/>
      <c r="G10" s="30"/>
      <c r="H10" s="29"/>
      <c r="I10" s="29"/>
      <c r="J10" s="29"/>
    </row>
    <row r="11" spans="1:10">
      <c r="A11" s="32" t="s">
        <v>13</v>
      </c>
      <c r="B11" s="29"/>
      <c r="C11" s="29"/>
      <c r="D11" s="29"/>
      <c r="E11" s="29"/>
      <c r="F11" s="29"/>
      <c r="G11" s="30"/>
      <c r="H11" s="29"/>
      <c r="I11" s="29"/>
      <c r="J11" s="29"/>
    </row>
    <row r="12" spans="1:10">
      <c r="A12" s="29"/>
      <c r="B12" s="29"/>
      <c r="C12" s="29"/>
      <c r="D12" s="29"/>
      <c r="E12" s="29"/>
      <c r="F12" s="29"/>
      <c r="G12" s="30"/>
      <c r="H12" s="29"/>
      <c r="I12" s="29"/>
      <c r="J12" s="29"/>
    </row>
    <row r="13" spans="1:10">
      <c r="A13" s="33" t="s">
        <v>3</v>
      </c>
      <c r="B13" s="33" t="s">
        <v>4</v>
      </c>
      <c r="C13" s="33" t="s">
        <v>5</v>
      </c>
      <c r="D13" s="33" t="s">
        <v>6</v>
      </c>
      <c r="E13" s="33" t="s">
        <v>7</v>
      </c>
      <c r="F13" s="33" t="s">
        <v>8</v>
      </c>
      <c r="G13" s="34" t="s">
        <v>9</v>
      </c>
      <c r="H13" s="33" t="s">
        <v>10</v>
      </c>
      <c r="I13" s="33" t="s">
        <v>11</v>
      </c>
      <c r="J13" s="33" t="s">
        <v>12</v>
      </c>
    </row>
    <row r="14" spans="1:10">
      <c r="A14" s="33">
        <v>0</v>
      </c>
      <c r="B14" s="33">
        <v>1.8</v>
      </c>
      <c r="C14" s="33">
        <v>1.8</v>
      </c>
      <c r="D14" s="33">
        <v>2</v>
      </c>
      <c r="E14" s="33">
        <v>2.9</v>
      </c>
      <c r="F14" s="33">
        <v>2.9</v>
      </c>
      <c r="G14" s="34">
        <v>3.3</v>
      </c>
      <c r="H14" s="33">
        <v>4.0999999999999996</v>
      </c>
      <c r="I14" s="33">
        <v>4.0999999999999996</v>
      </c>
      <c r="J14" s="33">
        <v>4.5999999999999996</v>
      </c>
    </row>
    <row r="15" spans="1:10">
      <c r="A15" s="35">
        <v>100.000001</v>
      </c>
      <c r="B15" s="33">
        <v>1.3</v>
      </c>
      <c r="C15" s="33">
        <v>1.3</v>
      </c>
      <c r="D15" s="33">
        <v>1.5</v>
      </c>
      <c r="E15" s="33">
        <v>2.1</v>
      </c>
      <c r="F15" s="33">
        <v>2.1</v>
      </c>
      <c r="G15" s="34">
        <v>2.4</v>
      </c>
      <c r="H15" s="33">
        <v>3</v>
      </c>
      <c r="I15" s="33">
        <v>3</v>
      </c>
      <c r="J15" s="33">
        <v>3.4</v>
      </c>
    </row>
    <row r="16" spans="1:10">
      <c r="A16" s="35">
        <v>200.000001</v>
      </c>
      <c r="B16" s="33">
        <v>1</v>
      </c>
      <c r="C16" s="33">
        <v>1</v>
      </c>
      <c r="D16" s="33">
        <v>1.1000000000000001</v>
      </c>
      <c r="E16" s="33">
        <v>1.8</v>
      </c>
      <c r="F16" s="33">
        <v>1.8</v>
      </c>
      <c r="G16" s="34">
        <v>1.9</v>
      </c>
      <c r="H16" s="33">
        <v>2.4</v>
      </c>
      <c r="I16" s="33">
        <v>2.4</v>
      </c>
      <c r="J16" s="33">
        <v>2.7</v>
      </c>
    </row>
    <row r="17" spans="1:10">
      <c r="A17" s="29"/>
      <c r="B17" s="29"/>
      <c r="C17" s="29"/>
      <c r="D17" s="29"/>
      <c r="E17" s="29"/>
      <c r="F17" s="29"/>
      <c r="G17" s="30"/>
      <c r="H17" s="29"/>
      <c r="I17" s="29"/>
      <c r="J17" s="29"/>
    </row>
    <row r="18" spans="1:10">
      <c r="A18" s="32" t="s">
        <v>14</v>
      </c>
      <c r="B18" s="29"/>
      <c r="C18" s="29"/>
      <c r="D18" s="29"/>
      <c r="E18" s="29"/>
      <c r="F18" s="29"/>
      <c r="G18" s="30"/>
      <c r="H18" s="29"/>
      <c r="I18" s="29"/>
      <c r="J18" s="29"/>
    </row>
    <row r="19" spans="1:10">
      <c r="A19" s="29"/>
      <c r="B19" s="29"/>
      <c r="C19" s="29"/>
      <c r="D19" s="29"/>
      <c r="E19" s="29"/>
      <c r="F19" s="29"/>
      <c r="G19" s="30"/>
      <c r="H19" s="29"/>
      <c r="I19" s="29"/>
      <c r="J19" s="29"/>
    </row>
    <row r="20" spans="1:10">
      <c r="A20" s="33" t="s">
        <v>3</v>
      </c>
      <c r="B20" s="33" t="s">
        <v>4</v>
      </c>
      <c r="C20" s="33" t="s">
        <v>5</v>
      </c>
      <c r="D20" s="33" t="s">
        <v>6</v>
      </c>
      <c r="E20" s="33" t="s">
        <v>7</v>
      </c>
      <c r="F20" s="33" t="s">
        <v>8</v>
      </c>
      <c r="G20" s="34" t="s">
        <v>9</v>
      </c>
      <c r="H20" s="33" t="s">
        <v>10</v>
      </c>
      <c r="I20" s="33" t="s">
        <v>11</v>
      </c>
      <c r="J20" s="33" t="s">
        <v>12</v>
      </c>
    </row>
    <row r="21" spans="1:10">
      <c r="A21" s="33">
        <v>0</v>
      </c>
      <c r="B21" s="33">
        <v>1.3</v>
      </c>
      <c r="C21" s="33">
        <v>1.5</v>
      </c>
      <c r="D21" s="33">
        <v>1.8</v>
      </c>
      <c r="E21" s="33">
        <v>2.1</v>
      </c>
      <c r="F21" s="33">
        <v>2.5</v>
      </c>
      <c r="G21" s="34">
        <v>2.9</v>
      </c>
      <c r="H21" s="33">
        <v>2.9</v>
      </c>
      <c r="I21" s="33">
        <v>3.5</v>
      </c>
      <c r="J21" s="33">
        <v>4.0999999999999996</v>
      </c>
    </row>
    <row r="22" spans="1:10">
      <c r="A22" s="35">
        <v>100.000001</v>
      </c>
      <c r="B22" s="33">
        <v>1</v>
      </c>
      <c r="C22" s="33">
        <v>1.1000000000000001</v>
      </c>
      <c r="D22" s="33">
        <v>1.8</v>
      </c>
      <c r="E22" s="33">
        <v>1.5</v>
      </c>
      <c r="F22" s="33">
        <v>1.8</v>
      </c>
      <c r="G22" s="34">
        <v>2.1</v>
      </c>
      <c r="H22" s="33">
        <v>2.1</v>
      </c>
      <c r="I22" s="33">
        <v>2.5</v>
      </c>
      <c r="J22" s="33">
        <v>2.9</v>
      </c>
    </row>
    <row r="23" spans="1:10">
      <c r="A23" s="35">
        <v>200.000001</v>
      </c>
      <c r="B23" s="33">
        <v>0.8</v>
      </c>
      <c r="C23" s="33">
        <v>0.9</v>
      </c>
      <c r="D23" s="33">
        <v>1</v>
      </c>
      <c r="E23" s="33">
        <v>1.3</v>
      </c>
      <c r="F23" s="33">
        <v>1.5</v>
      </c>
      <c r="G23" s="34">
        <v>1.7</v>
      </c>
      <c r="H23" s="33">
        <v>1.7</v>
      </c>
      <c r="I23" s="33">
        <v>2.1</v>
      </c>
      <c r="J23" s="33">
        <v>2.2999999999999998</v>
      </c>
    </row>
    <row r="24" spans="1:10">
      <c r="A24" s="29"/>
      <c r="B24" s="29"/>
      <c r="C24" s="29"/>
      <c r="D24" s="29"/>
      <c r="E24" s="29"/>
      <c r="F24" s="29"/>
      <c r="G24" s="30"/>
      <c r="H24" s="29"/>
      <c r="I24" s="29"/>
      <c r="J24" s="29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수종별재적표</vt:lpstr>
      <vt:lpstr>공시목</vt:lpstr>
      <vt:lpstr>집재공정</vt:lpstr>
      <vt:lpstr>공시목!Print_Area</vt:lpstr>
      <vt:lpstr>수종별재적표!Print_Area</vt:lpstr>
      <vt:lpstr>집재표2</vt:lpstr>
      <vt:lpstr>집재표3</vt:lpstr>
      <vt:lpstr>집재표4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yhm</dc:creator>
  <cp:lastModifiedBy>Forest_user</cp:lastModifiedBy>
  <cp:lastPrinted>2021-01-22T05:09:35Z</cp:lastPrinted>
  <dcterms:created xsi:type="dcterms:W3CDTF">2013-10-16T04:58:20Z</dcterms:created>
  <dcterms:modified xsi:type="dcterms:W3CDTF">2021-02-02T00:21:30Z</dcterms:modified>
</cp:coreProperties>
</file>