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2635" windowHeight="11895"/>
  </bookViews>
  <sheets>
    <sheet name="6. 수급현황 및 자급률" sheetId="1" r:id="rId1"/>
  </sheets>
  <definedNames>
    <definedName name="_xlnm.Print_Area" localSheetId="0">'6. 수급현황 및 자급률'!$A$1:$N$27</definedName>
  </definedNames>
  <calcPr calcId="125725"/>
</workbook>
</file>

<file path=xl/calcChain.xml><?xml version="1.0" encoding="utf-8"?>
<calcChain xmlns="http://schemas.openxmlformats.org/spreadsheetml/2006/main">
  <c r="J26" i="1"/>
  <c r="G26"/>
  <c r="F26"/>
  <c r="E26"/>
  <c r="D26"/>
  <c r="J25"/>
  <c r="G25"/>
  <c r="F25"/>
  <c r="E25"/>
  <c r="D25"/>
  <c r="C25" s="1"/>
  <c r="N25" s="1"/>
  <c r="J24"/>
  <c r="G24"/>
  <c r="F24"/>
  <c r="E24"/>
  <c r="D24"/>
  <c r="J23"/>
  <c r="G23"/>
  <c r="F23"/>
  <c r="E23"/>
  <c r="D23"/>
  <c r="J22"/>
  <c r="G22"/>
  <c r="F22"/>
  <c r="E22"/>
  <c r="D22"/>
  <c r="C22" s="1"/>
  <c r="N22" s="1"/>
  <c r="J21"/>
  <c r="G21"/>
  <c r="F21"/>
  <c r="F20" s="1"/>
  <c r="E21"/>
  <c r="D21"/>
  <c r="L20"/>
  <c r="K20"/>
  <c r="I20"/>
  <c r="E20" s="1"/>
  <c r="H20"/>
  <c r="J19"/>
  <c r="H19"/>
  <c r="D19" s="1"/>
  <c r="C19" s="1"/>
  <c r="F19"/>
  <c r="E19"/>
  <c r="J18"/>
  <c r="G18"/>
  <c r="F18"/>
  <c r="E18"/>
  <c r="D18"/>
  <c r="C18" s="1"/>
  <c r="N18" s="1"/>
  <c r="J17"/>
  <c r="G17"/>
  <c r="F17"/>
  <c r="E17"/>
  <c r="D17"/>
  <c r="J16"/>
  <c r="G16"/>
  <c r="F16"/>
  <c r="E16"/>
  <c r="D16"/>
  <c r="J15"/>
  <c r="G15"/>
  <c r="F15"/>
  <c r="E15"/>
  <c r="D15"/>
  <c r="K14"/>
  <c r="J14" s="1"/>
  <c r="J13" s="1"/>
  <c r="G14"/>
  <c r="F14"/>
  <c r="E14"/>
  <c r="D14"/>
  <c r="C14" s="1"/>
  <c r="L13"/>
  <c r="I13"/>
  <c r="E13" s="1"/>
  <c r="L12"/>
  <c r="F12" s="1"/>
  <c r="K12"/>
  <c r="I12"/>
  <c r="E12" s="1"/>
  <c r="L11"/>
  <c r="K11"/>
  <c r="J11" s="1"/>
  <c r="I11"/>
  <c r="E11" s="1"/>
  <c r="H11"/>
  <c r="F11"/>
  <c r="L10"/>
  <c r="F10" s="1"/>
  <c r="K10"/>
  <c r="I10"/>
  <c r="E10" s="1"/>
  <c r="H10"/>
  <c r="L9"/>
  <c r="K9"/>
  <c r="I9"/>
  <c r="E9" s="1"/>
  <c r="H9"/>
  <c r="L8"/>
  <c r="F8" s="1"/>
  <c r="K8"/>
  <c r="J8" s="1"/>
  <c r="I8"/>
  <c r="E8" s="1"/>
  <c r="H8"/>
  <c r="D8"/>
  <c r="L7"/>
  <c r="F7" s="1"/>
  <c r="I7"/>
  <c r="H7"/>
  <c r="E7"/>
  <c r="C8" l="1"/>
  <c r="L6"/>
  <c r="D13"/>
  <c r="M13" s="1"/>
  <c r="J9"/>
  <c r="J10"/>
  <c r="J12"/>
  <c r="C16"/>
  <c r="N16" s="1"/>
  <c r="C23"/>
  <c r="N23" s="1"/>
  <c r="K7"/>
  <c r="J7" s="1"/>
  <c r="J6" s="1"/>
  <c r="K13"/>
  <c r="C17"/>
  <c r="N17" s="1"/>
  <c r="C24"/>
  <c r="N24" s="1"/>
  <c r="G9"/>
  <c r="G11"/>
  <c r="C26"/>
  <c r="N26" s="1"/>
  <c r="G8"/>
  <c r="N8" s="1"/>
  <c r="F9"/>
  <c r="F6" s="1"/>
  <c r="H13"/>
  <c r="F13"/>
  <c r="J20"/>
  <c r="D11"/>
  <c r="C11" s="1"/>
  <c r="C21"/>
  <c r="N21" s="1"/>
  <c r="C20"/>
  <c r="N20" s="1"/>
  <c r="N14"/>
  <c r="G7"/>
  <c r="G10"/>
  <c r="G13"/>
  <c r="G19"/>
  <c r="N19" s="1"/>
  <c r="D9"/>
  <c r="D20"/>
  <c r="C15"/>
  <c r="N15" s="1"/>
  <c r="I6"/>
  <c r="E6" s="1"/>
  <c r="D10"/>
  <c r="C10" s="1"/>
  <c r="H12"/>
  <c r="G20"/>
  <c r="C13" l="1"/>
  <c r="D7"/>
  <c r="D6" s="1"/>
  <c r="K6"/>
  <c r="C9"/>
  <c r="G12"/>
  <c r="D12"/>
  <c r="C12" s="1"/>
  <c r="N10"/>
  <c r="N11"/>
  <c r="H6"/>
  <c r="N13"/>
  <c r="N9"/>
  <c r="C7" l="1"/>
  <c r="N7" s="1"/>
  <c r="C6"/>
  <c r="N12"/>
  <c r="M6"/>
  <c r="G6"/>
  <c r="N6" l="1"/>
</calcChain>
</file>

<file path=xl/sharedStrings.xml><?xml version="1.0" encoding="utf-8"?>
<sst xmlns="http://schemas.openxmlformats.org/spreadsheetml/2006/main" count="44" uniqueCount="22">
  <si>
    <t>(단위 : 천㎥)</t>
    <phoneticPr fontId="2" type="noConversion"/>
  </si>
  <si>
    <t>구  분</t>
    <phoneticPr fontId="2" type="noConversion"/>
  </si>
  <si>
    <t>합    계</t>
    <phoneticPr fontId="2" type="noConversion"/>
  </si>
  <si>
    <t>국내재</t>
    <phoneticPr fontId="2" type="noConversion"/>
  </si>
  <si>
    <t>수입재</t>
    <phoneticPr fontId="2" type="noConversion"/>
  </si>
  <si>
    <t>자급률</t>
    <phoneticPr fontId="2" type="noConversion"/>
  </si>
  <si>
    <t>계</t>
    <phoneticPr fontId="2" type="noConversion"/>
  </si>
  <si>
    <t>원목</t>
    <phoneticPr fontId="2" type="noConversion"/>
  </si>
  <si>
    <t>부산물</t>
    <phoneticPr fontId="2" type="noConversion"/>
  </si>
  <si>
    <t>제품</t>
    <phoneticPr fontId="2" type="noConversion"/>
  </si>
  <si>
    <t>총목재</t>
    <phoneticPr fontId="2" type="noConversion"/>
  </si>
  <si>
    <t>합계</t>
    <phoneticPr fontId="2" type="noConversion"/>
  </si>
  <si>
    <t>제재용</t>
    <phoneticPr fontId="2" type="noConversion"/>
  </si>
  <si>
    <t>합·단판용</t>
    <phoneticPr fontId="2" type="noConversion"/>
  </si>
  <si>
    <t>펄프용</t>
    <phoneticPr fontId="2" type="noConversion"/>
  </si>
  <si>
    <t>보드용</t>
    <phoneticPr fontId="2" type="noConversion"/>
  </si>
  <si>
    <t>바이오매스용</t>
    <phoneticPr fontId="2" type="noConversion"/>
  </si>
  <si>
    <t>기타용</t>
    <phoneticPr fontId="2" type="noConversion"/>
  </si>
  <si>
    <t>내수용</t>
    <phoneticPr fontId="2" type="noConversion"/>
  </si>
  <si>
    <t>수출용</t>
    <phoneticPr fontId="2" type="noConversion"/>
  </si>
  <si>
    <t>* '17년부터 목재펠릿 중 폐목재 활용 제품 제외(관세청 통관자료 적용)</t>
    <phoneticPr fontId="2" type="noConversion"/>
  </si>
  <si>
    <t xml:space="preserve"> □ 수급현황 및 자급률(2020년 3분기)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</si>
</sst>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%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/>
    </xf>
    <xf numFmtId="41" fontId="5" fillId="0" borderId="12" xfId="1" applyFont="1" applyBorder="1" applyAlignment="1">
      <alignment horizontal="center" vertical="center"/>
    </xf>
    <xf numFmtId="176" fontId="6" fillId="0" borderId="12" xfId="2" applyNumberFormat="1" applyFont="1" applyBorder="1" applyAlignment="1">
      <alignment horizontal="center" vertical="center"/>
    </xf>
    <xf numFmtId="176" fontId="6" fillId="0" borderId="13" xfId="2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/>
    </xf>
    <xf numFmtId="41" fontId="0" fillId="0" borderId="15" xfId="1" applyFont="1" applyBorder="1">
      <alignment vertical="center"/>
    </xf>
    <xf numFmtId="176" fontId="0" fillId="0" borderId="16" xfId="2" applyNumberFormat="1" applyFont="1" applyBorder="1">
      <alignment vertical="center"/>
    </xf>
    <xf numFmtId="176" fontId="0" fillId="0" borderId="15" xfId="2" applyNumberFormat="1" applyFont="1" applyBorder="1">
      <alignment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/>
    </xf>
    <xf numFmtId="41" fontId="0" fillId="0" borderId="18" xfId="1" applyFont="1" applyBorder="1">
      <alignment vertical="center"/>
    </xf>
    <xf numFmtId="41" fontId="0" fillId="0" borderId="19" xfId="1" applyFont="1" applyBorder="1">
      <alignment vertical="center"/>
    </xf>
    <xf numFmtId="176" fontId="0" fillId="0" borderId="18" xfId="2" applyNumberFormat="1" applyFont="1" applyBorder="1">
      <alignment vertical="center"/>
    </xf>
    <xf numFmtId="41" fontId="5" fillId="0" borderId="12" xfId="1" applyNumberFormat="1" applyFont="1" applyBorder="1" applyAlignment="1">
      <alignment horizontal="center" vertical="center"/>
    </xf>
    <xf numFmtId="176" fontId="5" fillId="0" borderId="12" xfId="2" applyNumberFormat="1" applyFont="1" applyBorder="1" applyAlignment="1">
      <alignment horizontal="center" vertical="center"/>
    </xf>
    <xf numFmtId="176" fontId="5" fillId="0" borderId="13" xfId="2" applyNumberFormat="1" applyFont="1" applyBorder="1" applyAlignment="1">
      <alignment horizontal="center" vertical="center"/>
    </xf>
    <xf numFmtId="41" fontId="7" fillId="3" borderId="15" xfId="1" applyFont="1" applyFill="1" applyBorder="1">
      <alignment vertical="center"/>
    </xf>
    <xf numFmtId="41" fontId="8" fillId="3" borderId="15" xfId="1" applyFont="1" applyFill="1" applyBorder="1">
      <alignment vertical="center"/>
    </xf>
    <xf numFmtId="41" fontId="8" fillId="0" borderId="15" xfId="1" applyFont="1" applyBorder="1">
      <alignment vertical="center"/>
    </xf>
    <xf numFmtId="41" fontId="8" fillId="3" borderId="18" xfId="1" applyFont="1" applyFill="1" applyBorder="1">
      <alignment vertical="center"/>
    </xf>
    <xf numFmtId="41" fontId="8" fillId="0" borderId="18" xfId="1" applyFont="1" applyBorder="1">
      <alignment vertical="center"/>
    </xf>
    <xf numFmtId="41" fontId="7" fillId="3" borderId="20" xfId="1" applyFont="1" applyFill="1" applyBorder="1">
      <alignment vertical="center"/>
    </xf>
    <xf numFmtId="41" fontId="9" fillId="3" borderId="15" xfId="1" applyFont="1" applyFill="1" applyBorder="1">
      <alignment vertical="center"/>
    </xf>
    <xf numFmtId="41" fontId="10" fillId="3" borderId="15" xfId="1" applyFont="1" applyFill="1" applyBorder="1">
      <alignment vertical="center"/>
    </xf>
    <xf numFmtId="41" fontId="0" fillId="0" borderId="16" xfId="1" applyFont="1" applyBorder="1">
      <alignment vertical="center"/>
    </xf>
    <xf numFmtId="41" fontId="1" fillId="0" borderId="15" xfId="1" applyFont="1" applyBorder="1">
      <alignment vertical="center"/>
    </xf>
    <xf numFmtId="41" fontId="10" fillId="3" borderId="18" xfId="1" applyFont="1" applyFill="1" applyBorder="1">
      <alignment vertical="center"/>
    </xf>
    <xf numFmtId="41" fontId="9" fillId="3" borderId="18" xfId="1" applyFont="1" applyFill="1" applyBorder="1">
      <alignment vertical="center"/>
    </xf>
    <xf numFmtId="176" fontId="0" fillId="0" borderId="21" xfId="2" applyNumberFormat="1" applyFont="1" applyBorder="1">
      <alignment vertical="center"/>
    </xf>
    <xf numFmtId="41" fontId="7" fillId="3" borderId="18" xfId="1" applyFont="1" applyFill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85" zoomScaleSheetLayoutView="85" workbookViewId="0">
      <pane xSplit="10" ySplit="14" topLeftCell="K15" activePane="bottomRight" state="frozen"/>
      <selection activeCell="G7" sqref="G7"/>
      <selection pane="topRight" activeCell="G7" sqref="G7"/>
      <selection pane="bottomLeft" activeCell="G7" sqref="G7"/>
      <selection pane="bottomRight" activeCell="H18" sqref="H18"/>
    </sheetView>
  </sheetViews>
  <sheetFormatPr defaultRowHeight="16.5"/>
  <cols>
    <col min="1" max="1" width="4.5" customWidth="1"/>
    <col min="2" max="2" width="11.625" style="15" customWidth="1"/>
    <col min="3" max="3" width="8.125" customWidth="1"/>
    <col min="4" max="5" width="7.5" customWidth="1"/>
    <col min="6" max="6" width="8.125" customWidth="1"/>
    <col min="7" max="8" width="7.5" customWidth="1"/>
    <col min="9" max="9" width="6.625" customWidth="1"/>
    <col min="10" max="10" width="8" customWidth="1"/>
    <col min="11" max="11" width="7.5" customWidth="1"/>
    <col min="12" max="12" width="8.25" customWidth="1"/>
    <col min="13" max="13" width="6.5" customWidth="1"/>
    <col min="14" max="14" width="7" customWidth="1"/>
  </cols>
  <sheetData>
    <row r="1" spans="1:14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7.25">
      <c r="A2" s="2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7.25" thickBot="1">
      <c r="B3" s="4"/>
      <c r="C3" s="4"/>
      <c r="M3" s="5" t="s">
        <v>0</v>
      </c>
      <c r="N3" s="5"/>
    </row>
    <row r="4" spans="1:14" s="15" customFormat="1" ht="27" customHeight="1">
      <c r="A4" s="6" t="s">
        <v>1</v>
      </c>
      <c r="B4" s="7"/>
      <c r="C4" s="8" t="s">
        <v>2</v>
      </c>
      <c r="D4" s="9"/>
      <c r="E4" s="9"/>
      <c r="F4" s="10"/>
      <c r="G4" s="11" t="s">
        <v>3</v>
      </c>
      <c r="H4" s="12"/>
      <c r="I4" s="13"/>
      <c r="J4" s="8" t="s">
        <v>4</v>
      </c>
      <c r="K4" s="9"/>
      <c r="L4" s="10"/>
      <c r="M4" s="8" t="s">
        <v>5</v>
      </c>
      <c r="N4" s="14"/>
    </row>
    <row r="5" spans="1:14" s="15" customFormat="1" ht="27" customHeight="1" thickBot="1">
      <c r="A5" s="16"/>
      <c r="B5" s="17"/>
      <c r="C5" s="18" t="s">
        <v>6</v>
      </c>
      <c r="D5" s="18" t="s">
        <v>7</v>
      </c>
      <c r="E5" s="19" t="s">
        <v>8</v>
      </c>
      <c r="F5" s="18" t="s">
        <v>9</v>
      </c>
      <c r="G5" s="18" t="s">
        <v>6</v>
      </c>
      <c r="H5" s="19" t="s">
        <v>7</v>
      </c>
      <c r="I5" s="19" t="s">
        <v>8</v>
      </c>
      <c r="J5" s="18" t="s">
        <v>6</v>
      </c>
      <c r="K5" s="18" t="s">
        <v>7</v>
      </c>
      <c r="L5" s="18" t="s">
        <v>9</v>
      </c>
      <c r="M5" s="18" t="s">
        <v>7</v>
      </c>
      <c r="N5" s="20" t="s">
        <v>10</v>
      </c>
    </row>
    <row r="6" spans="1:14" s="15" customFormat="1" ht="27" customHeight="1" thickTop="1">
      <c r="A6" s="21" t="s">
        <v>11</v>
      </c>
      <c r="B6" s="22" t="s">
        <v>11</v>
      </c>
      <c r="C6" s="23">
        <f>SUM(C7:C12)</f>
        <v>20259.46</v>
      </c>
      <c r="D6" s="23">
        <f t="shared" ref="D6:L6" si="0">SUM(D7:D12)</f>
        <v>4209.46</v>
      </c>
      <c r="E6" s="23">
        <f>I6</f>
        <v>298</v>
      </c>
      <c r="F6" s="23">
        <f t="shared" si="0"/>
        <v>15752</v>
      </c>
      <c r="G6" s="23">
        <f>H6+I6</f>
        <v>2571</v>
      </c>
      <c r="H6" s="23">
        <f t="shared" si="0"/>
        <v>2273</v>
      </c>
      <c r="I6" s="23">
        <f>SUM(I7:I12)</f>
        <v>298</v>
      </c>
      <c r="J6" s="23">
        <f t="shared" si="0"/>
        <v>17688.46</v>
      </c>
      <c r="K6" s="23">
        <f t="shared" si="0"/>
        <v>1936.46</v>
      </c>
      <c r="L6" s="23">
        <f t="shared" si="0"/>
        <v>15752</v>
      </c>
      <c r="M6" s="24">
        <f>H6/D6</f>
        <v>0.53997424847842712</v>
      </c>
      <c r="N6" s="25">
        <f>G6/C6</f>
        <v>0.12690367857781007</v>
      </c>
    </row>
    <row r="7" spans="1:14" s="15" customFormat="1" ht="27" customHeight="1">
      <c r="A7" s="26"/>
      <c r="B7" s="27" t="s">
        <v>12</v>
      </c>
      <c r="C7" s="28">
        <f t="shared" ref="C7:C12" si="1">SUM(D7:F7)</f>
        <v>3805.46</v>
      </c>
      <c r="D7" s="28">
        <f t="shared" ref="D7:D12" si="2">H7+K7</f>
        <v>2191.46</v>
      </c>
      <c r="E7" s="28">
        <f t="shared" ref="E7:E26" si="3">I7</f>
        <v>0</v>
      </c>
      <c r="F7" s="28">
        <f t="shared" ref="F7:F12" si="4">L7</f>
        <v>1614</v>
      </c>
      <c r="G7" s="28">
        <f t="shared" ref="G7:G26" si="5">H7+I7</f>
        <v>335</v>
      </c>
      <c r="H7" s="28">
        <f t="shared" ref="H7:I12" si="6">H14+H21</f>
        <v>335</v>
      </c>
      <c r="I7" s="28">
        <f t="shared" si="6"/>
        <v>0</v>
      </c>
      <c r="J7" s="28">
        <f t="shared" ref="J7:J12" si="7">SUM(K7:L7)</f>
        <v>3470.46</v>
      </c>
      <c r="K7" s="28">
        <f>K14+K21</f>
        <v>1856.46</v>
      </c>
      <c r="L7" s="28">
        <f>L14+L21</f>
        <v>1614</v>
      </c>
      <c r="M7" s="28"/>
      <c r="N7" s="29">
        <f>G7/C7</f>
        <v>8.8031407503954842E-2</v>
      </c>
    </row>
    <row r="8" spans="1:14" s="15" customFormat="1" ht="27" customHeight="1">
      <c r="A8" s="26"/>
      <c r="B8" s="27" t="s">
        <v>13</v>
      </c>
      <c r="C8" s="28">
        <f t="shared" si="1"/>
        <v>1424</v>
      </c>
      <c r="D8" s="28">
        <f t="shared" si="2"/>
        <v>76</v>
      </c>
      <c r="E8" s="28">
        <f t="shared" si="3"/>
        <v>0</v>
      </c>
      <c r="F8" s="28">
        <f t="shared" si="4"/>
        <v>1348</v>
      </c>
      <c r="G8" s="28">
        <f t="shared" si="5"/>
        <v>0</v>
      </c>
      <c r="H8" s="28">
        <f t="shared" si="6"/>
        <v>0</v>
      </c>
      <c r="I8" s="28">
        <f t="shared" si="6"/>
        <v>0</v>
      </c>
      <c r="J8" s="28">
        <f t="shared" si="7"/>
        <v>1424</v>
      </c>
      <c r="K8" s="28">
        <f t="shared" ref="K8:L12" si="8">K15+K22</f>
        <v>76</v>
      </c>
      <c r="L8" s="28">
        <f t="shared" si="8"/>
        <v>1348</v>
      </c>
      <c r="M8" s="28"/>
      <c r="N8" s="29">
        <f t="shared" ref="N8:N12" si="9">G8/C8</f>
        <v>0</v>
      </c>
    </row>
    <row r="9" spans="1:14" s="15" customFormat="1" ht="27" customHeight="1">
      <c r="A9" s="26"/>
      <c r="B9" s="27" t="s">
        <v>14</v>
      </c>
      <c r="C9" s="28">
        <f t="shared" si="1"/>
        <v>7830</v>
      </c>
      <c r="D9" s="28">
        <f t="shared" si="2"/>
        <v>693</v>
      </c>
      <c r="E9" s="28">
        <f t="shared" si="3"/>
        <v>0</v>
      </c>
      <c r="F9" s="28">
        <f t="shared" si="4"/>
        <v>7137</v>
      </c>
      <c r="G9" s="28">
        <f t="shared" si="5"/>
        <v>693</v>
      </c>
      <c r="H9" s="28">
        <f t="shared" si="6"/>
        <v>693</v>
      </c>
      <c r="I9" s="28">
        <f t="shared" si="6"/>
        <v>0</v>
      </c>
      <c r="J9" s="28">
        <f t="shared" si="7"/>
        <v>7137</v>
      </c>
      <c r="K9" s="28">
        <f t="shared" si="8"/>
        <v>0</v>
      </c>
      <c r="L9" s="28">
        <f t="shared" si="8"/>
        <v>7137</v>
      </c>
      <c r="M9" s="30"/>
      <c r="N9" s="29">
        <f t="shared" si="9"/>
        <v>8.8505747126436787E-2</v>
      </c>
    </row>
    <row r="10" spans="1:14" s="15" customFormat="1" ht="27" customHeight="1">
      <c r="A10" s="26"/>
      <c r="B10" s="27" t="s">
        <v>15</v>
      </c>
      <c r="C10" s="28">
        <f t="shared" si="1"/>
        <v>2042</v>
      </c>
      <c r="D10" s="28">
        <f t="shared" si="2"/>
        <v>915</v>
      </c>
      <c r="E10" s="28">
        <f t="shared" si="3"/>
        <v>0</v>
      </c>
      <c r="F10" s="28">
        <f t="shared" si="4"/>
        <v>1127</v>
      </c>
      <c r="G10" s="28">
        <f t="shared" si="5"/>
        <v>911</v>
      </c>
      <c r="H10" s="28">
        <f t="shared" si="6"/>
        <v>911</v>
      </c>
      <c r="I10" s="28">
        <f t="shared" si="6"/>
        <v>0</v>
      </c>
      <c r="J10" s="28">
        <f t="shared" si="7"/>
        <v>1131</v>
      </c>
      <c r="K10" s="28">
        <f t="shared" si="8"/>
        <v>4</v>
      </c>
      <c r="L10" s="28">
        <f t="shared" si="8"/>
        <v>1127</v>
      </c>
      <c r="M10" s="30"/>
      <c r="N10" s="29">
        <f t="shared" si="9"/>
        <v>0.44613124387855047</v>
      </c>
    </row>
    <row r="11" spans="1:14" s="15" customFormat="1" ht="27" customHeight="1">
      <c r="A11" s="26"/>
      <c r="B11" s="27" t="s">
        <v>16</v>
      </c>
      <c r="C11" s="28">
        <f t="shared" si="1"/>
        <v>3733</v>
      </c>
      <c r="D11" s="28">
        <f t="shared" si="2"/>
        <v>39</v>
      </c>
      <c r="E11" s="28">
        <f t="shared" si="3"/>
        <v>298</v>
      </c>
      <c r="F11" s="28">
        <f t="shared" si="4"/>
        <v>3396</v>
      </c>
      <c r="G11" s="28">
        <f t="shared" si="5"/>
        <v>337</v>
      </c>
      <c r="H11" s="28">
        <f t="shared" si="6"/>
        <v>39</v>
      </c>
      <c r="I11" s="28">
        <f t="shared" si="6"/>
        <v>298</v>
      </c>
      <c r="J11" s="28">
        <f t="shared" si="7"/>
        <v>3396</v>
      </c>
      <c r="K11" s="28">
        <f t="shared" si="8"/>
        <v>0</v>
      </c>
      <c r="L11" s="28">
        <f t="shared" si="8"/>
        <v>3396</v>
      </c>
      <c r="M11" s="30"/>
      <c r="N11" s="29">
        <f t="shared" si="9"/>
        <v>9.0275917492633265E-2</v>
      </c>
    </row>
    <row r="12" spans="1:14" s="15" customFormat="1" ht="27" customHeight="1" thickBot="1">
      <c r="A12" s="31"/>
      <c r="B12" s="32" t="s">
        <v>17</v>
      </c>
      <c r="C12" s="33">
        <f t="shared" si="1"/>
        <v>1425</v>
      </c>
      <c r="D12" s="33">
        <f t="shared" si="2"/>
        <v>295</v>
      </c>
      <c r="E12" s="33">
        <f t="shared" si="3"/>
        <v>0</v>
      </c>
      <c r="F12" s="33">
        <f t="shared" si="4"/>
        <v>1130</v>
      </c>
      <c r="G12" s="34">
        <f t="shared" si="5"/>
        <v>295</v>
      </c>
      <c r="H12" s="28">
        <f t="shared" si="6"/>
        <v>295</v>
      </c>
      <c r="I12" s="28">
        <f t="shared" si="6"/>
        <v>0</v>
      </c>
      <c r="J12" s="33">
        <f t="shared" si="7"/>
        <v>1130</v>
      </c>
      <c r="K12" s="28">
        <f t="shared" si="8"/>
        <v>0</v>
      </c>
      <c r="L12" s="28">
        <f t="shared" si="8"/>
        <v>1130</v>
      </c>
      <c r="M12" s="35"/>
      <c r="N12" s="29">
        <f t="shared" si="9"/>
        <v>0.20701754385964913</v>
      </c>
    </row>
    <row r="13" spans="1:14" s="15" customFormat="1" ht="27" customHeight="1" thickTop="1">
      <c r="A13" s="21" t="s">
        <v>18</v>
      </c>
      <c r="B13" s="22" t="s">
        <v>11</v>
      </c>
      <c r="C13" s="23">
        <f>SUM(C14:C19)</f>
        <v>19484</v>
      </c>
      <c r="D13" s="23">
        <f t="shared" ref="D13:I13" si="10">SUM(D14:D19)</f>
        <v>4209</v>
      </c>
      <c r="E13" s="23">
        <f t="shared" si="3"/>
        <v>298</v>
      </c>
      <c r="F13" s="23">
        <f t="shared" si="10"/>
        <v>14977</v>
      </c>
      <c r="G13" s="23">
        <f t="shared" si="5"/>
        <v>2571</v>
      </c>
      <c r="H13" s="23">
        <f t="shared" si="10"/>
        <v>2273</v>
      </c>
      <c r="I13" s="23">
        <f t="shared" si="10"/>
        <v>298</v>
      </c>
      <c r="J13" s="23">
        <f>SUM(J14:J19)</f>
        <v>16913</v>
      </c>
      <c r="K13" s="23">
        <f>SUM(K14:K19)</f>
        <v>1936</v>
      </c>
      <c r="L13" s="36">
        <f>SUM(L14:L19)</f>
        <v>14977</v>
      </c>
      <c r="M13" s="37">
        <f>H13/D13</f>
        <v>0.5400332620574958</v>
      </c>
      <c r="N13" s="38">
        <f>G13/C13</f>
        <v>0.13195442414288647</v>
      </c>
    </row>
    <row r="14" spans="1:14" ht="27" customHeight="1">
      <c r="A14" s="26"/>
      <c r="B14" s="27" t="s">
        <v>12</v>
      </c>
      <c r="C14" s="28">
        <f t="shared" ref="C14:C19" si="11">SUM(D14:F14)</f>
        <v>3792</v>
      </c>
      <c r="D14" s="28">
        <f t="shared" ref="D14:D19" si="12">H14+K14</f>
        <v>2191</v>
      </c>
      <c r="E14" s="28">
        <f t="shared" si="3"/>
        <v>0</v>
      </c>
      <c r="F14" s="28">
        <f t="shared" ref="F14:F19" si="13">L14</f>
        <v>1601</v>
      </c>
      <c r="G14" s="28">
        <f t="shared" si="5"/>
        <v>335</v>
      </c>
      <c r="H14" s="39">
        <v>335</v>
      </c>
      <c r="I14" s="40"/>
      <c r="J14" s="41">
        <f t="shared" ref="J14:J19" si="14">SUM(K14:L14)</f>
        <v>3457</v>
      </c>
      <c r="K14" s="39">
        <f>1936-76-4</f>
        <v>1856</v>
      </c>
      <c r="L14" s="39">
        <v>1601</v>
      </c>
      <c r="M14" s="28"/>
      <c r="N14" s="29">
        <f>G14/C14</f>
        <v>8.8343881856540088E-2</v>
      </c>
    </row>
    <row r="15" spans="1:14" ht="27" customHeight="1">
      <c r="A15" s="26"/>
      <c r="B15" s="27" t="s">
        <v>13</v>
      </c>
      <c r="C15" s="28">
        <f t="shared" si="11"/>
        <v>1420</v>
      </c>
      <c r="D15" s="28">
        <f t="shared" si="12"/>
        <v>76</v>
      </c>
      <c r="E15" s="28">
        <f t="shared" si="3"/>
        <v>0</v>
      </c>
      <c r="F15" s="28">
        <f t="shared" si="13"/>
        <v>1344</v>
      </c>
      <c r="G15" s="28">
        <f t="shared" si="5"/>
        <v>0</v>
      </c>
      <c r="H15" s="40">
        <v>0</v>
      </c>
      <c r="I15" s="40"/>
      <c r="J15" s="41">
        <f t="shared" si="14"/>
        <v>1420</v>
      </c>
      <c r="K15" s="39">
        <v>76</v>
      </c>
      <c r="L15" s="39">
        <v>1344</v>
      </c>
      <c r="M15" s="28"/>
      <c r="N15" s="29">
        <f t="shared" ref="N15:N19" si="15">G15/C15</f>
        <v>0</v>
      </c>
    </row>
    <row r="16" spans="1:14" ht="27" customHeight="1">
      <c r="A16" s="26"/>
      <c r="B16" s="27" t="s">
        <v>14</v>
      </c>
      <c r="C16" s="28">
        <f t="shared" si="11"/>
        <v>7122</v>
      </c>
      <c r="D16" s="28">
        <f t="shared" si="12"/>
        <v>693</v>
      </c>
      <c r="E16" s="28">
        <f t="shared" si="3"/>
        <v>0</v>
      </c>
      <c r="F16" s="28">
        <f t="shared" si="13"/>
        <v>6429</v>
      </c>
      <c r="G16" s="28">
        <f t="shared" si="5"/>
        <v>693</v>
      </c>
      <c r="H16" s="39">
        <v>693</v>
      </c>
      <c r="I16" s="40"/>
      <c r="J16" s="41">
        <f t="shared" si="14"/>
        <v>6429</v>
      </c>
      <c r="K16" s="39">
        <v>0</v>
      </c>
      <c r="L16" s="39">
        <v>6429</v>
      </c>
      <c r="M16" s="30"/>
      <c r="N16" s="29">
        <f t="shared" si="15"/>
        <v>9.7304128053917444E-2</v>
      </c>
    </row>
    <row r="17" spans="1:14" ht="27" customHeight="1">
      <c r="A17" s="26"/>
      <c r="B17" s="27" t="s">
        <v>15</v>
      </c>
      <c r="C17" s="28">
        <f t="shared" si="11"/>
        <v>2022</v>
      </c>
      <c r="D17" s="28">
        <f t="shared" si="12"/>
        <v>915</v>
      </c>
      <c r="E17" s="28">
        <f t="shared" si="3"/>
        <v>0</v>
      </c>
      <c r="F17" s="28">
        <f t="shared" si="13"/>
        <v>1107</v>
      </c>
      <c r="G17" s="28">
        <f t="shared" si="5"/>
        <v>911</v>
      </c>
      <c r="H17" s="39">
        <v>911</v>
      </c>
      <c r="I17" s="40"/>
      <c r="J17" s="41">
        <f t="shared" si="14"/>
        <v>1111</v>
      </c>
      <c r="K17" s="39">
        <v>4</v>
      </c>
      <c r="L17" s="39">
        <v>1107</v>
      </c>
      <c r="M17" s="30"/>
      <c r="N17" s="29">
        <f t="shared" si="15"/>
        <v>0.45054401582591491</v>
      </c>
    </row>
    <row r="18" spans="1:14" ht="27" customHeight="1">
      <c r="A18" s="26"/>
      <c r="B18" s="27" t="s">
        <v>16</v>
      </c>
      <c r="C18" s="28">
        <f t="shared" si="11"/>
        <v>3733</v>
      </c>
      <c r="D18" s="28">
        <f t="shared" si="12"/>
        <v>39</v>
      </c>
      <c r="E18" s="28">
        <f t="shared" si="3"/>
        <v>298</v>
      </c>
      <c r="F18" s="28">
        <f t="shared" si="13"/>
        <v>3396</v>
      </c>
      <c r="G18" s="28">
        <f t="shared" si="5"/>
        <v>337</v>
      </c>
      <c r="H18" s="39">
        <v>39</v>
      </c>
      <c r="I18" s="39">
        <v>298</v>
      </c>
      <c r="J18" s="41">
        <f t="shared" si="14"/>
        <v>3396</v>
      </c>
      <c r="K18" s="40">
        <v>0</v>
      </c>
      <c r="L18" s="39">
        <v>3396</v>
      </c>
      <c r="M18" s="30"/>
      <c r="N18" s="29">
        <f t="shared" si="15"/>
        <v>9.0275917492633265E-2</v>
      </c>
    </row>
    <row r="19" spans="1:14" ht="27" customHeight="1" thickBot="1">
      <c r="A19" s="31"/>
      <c r="B19" s="32" t="s">
        <v>17</v>
      </c>
      <c r="C19" s="33">
        <f t="shared" si="11"/>
        <v>1395</v>
      </c>
      <c r="D19" s="33">
        <f t="shared" si="12"/>
        <v>295</v>
      </c>
      <c r="E19" s="33">
        <f t="shared" si="3"/>
        <v>0</v>
      </c>
      <c r="F19" s="33">
        <f t="shared" si="13"/>
        <v>1100</v>
      </c>
      <c r="G19" s="33">
        <f t="shared" si="5"/>
        <v>295</v>
      </c>
      <c r="H19" s="52">
        <f>88-21-9+31+206</f>
        <v>295</v>
      </c>
      <c r="I19" s="52"/>
      <c r="J19" s="43">
        <f t="shared" si="14"/>
        <v>1100</v>
      </c>
      <c r="K19" s="42">
        <v>0</v>
      </c>
      <c r="L19" s="44">
        <v>1100</v>
      </c>
      <c r="M19" s="35"/>
      <c r="N19" s="29">
        <f t="shared" si="15"/>
        <v>0.21146953405017921</v>
      </c>
    </row>
    <row r="20" spans="1:14" ht="27" customHeight="1" thickTop="1">
      <c r="A20" s="21" t="s">
        <v>19</v>
      </c>
      <c r="B20" s="22" t="s">
        <v>11</v>
      </c>
      <c r="C20" s="23">
        <f>SUM(C21:C26)</f>
        <v>775.46</v>
      </c>
      <c r="D20" s="23">
        <f t="shared" ref="D20:L20" si="16">SUM(D21:D26)</f>
        <v>0.46</v>
      </c>
      <c r="E20" s="23">
        <f t="shared" si="3"/>
        <v>0</v>
      </c>
      <c r="F20" s="23">
        <f t="shared" si="16"/>
        <v>775</v>
      </c>
      <c r="G20" s="23">
        <f t="shared" si="5"/>
        <v>0</v>
      </c>
      <c r="H20" s="23">
        <f t="shared" si="16"/>
        <v>0</v>
      </c>
      <c r="I20" s="23">
        <f t="shared" si="16"/>
        <v>0</v>
      </c>
      <c r="J20" s="23">
        <f t="shared" si="16"/>
        <v>775.46</v>
      </c>
      <c r="K20" s="23">
        <f t="shared" si="16"/>
        <v>0.46</v>
      </c>
      <c r="L20" s="23">
        <f t="shared" si="16"/>
        <v>775</v>
      </c>
      <c r="M20" s="37"/>
      <c r="N20" s="38">
        <f t="shared" ref="N20:N26" si="17">H20/C20</f>
        <v>0</v>
      </c>
    </row>
    <row r="21" spans="1:14" ht="27" customHeight="1">
      <c r="A21" s="26"/>
      <c r="B21" s="27" t="s">
        <v>12</v>
      </c>
      <c r="C21" s="28">
        <f t="shared" ref="C21:C26" si="18">SUM(D21:F21)</f>
        <v>13.46</v>
      </c>
      <c r="D21" s="28">
        <f t="shared" ref="D21:D26" si="19">H21+K21</f>
        <v>0.46</v>
      </c>
      <c r="E21" s="28">
        <f t="shared" si="3"/>
        <v>0</v>
      </c>
      <c r="F21" s="28">
        <f t="shared" ref="F21:F26" si="20">L21</f>
        <v>13</v>
      </c>
      <c r="G21" s="28">
        <f t="shared" si="5"/>
        <v>0</v>
      </c>
      <c r="H21" s="28">
        <v>0</v>
      </c>
      <c r="I21" s="28"/>
      <c r="J21" s="28">
        <f t="shared" ref="J21:J26" si="21">SUM(K21:L21)</f>
        <v>13.46</v>
      </c>
      <c r="K21" s="45">
        <v>0.46</v>
      </c>
      <c r="L21" s="45">
        <v>13</v>
      </c>
      <c r="M21" s="28"/>
      <c r="N21" s="29">
        <f t="shared" si="17"/>
        <v>0</v>
      </c>
    </row>
    <row r="22" spans="1:14" ht="27" customHeight="1">
      <c r="A22" s="26"/>
      <c r="B22" s="27" t="s">
        <v>13</v>
      </c>
      <c r="C22" s="28">
        <f t="shared" si="18"/>
        <v>4</v>
      </c>
      <c r="D22" s="28">
        <f t="shared" si="19"/>
        <v>0</v>
      </c>
      <c r="E22" s="28">
        <f t="shared" si="3"/>
        <v>0</v>
      </c>
      <c r="F22" s="28">
        <f t="shared" si="20"/>
        <v>4</v>
      </c>
      <c r="G22" s="28">
        <f t="shared" si="5"/>
        <v>0</v>
      </c>
      <c r="H22" s="28">
        <v>0</v>
      </c>
      <c r="I22" s="28"/>
      <c r="J22" s="28">
        <f t="shared" si="21"/>
        <v>4</v>
      </c>
      <c r="K22" s="46">
        <v>0</v>
      </c>
      <c r="L22" s="45">
        <v>4</v>
      </c>
      <c r="M22" s="28"/>
      <c r="N22" s="47">
        <f t="shared" si="17"/>
        <v>0</v>
      </c>
    </row>
    <row r="23" spans="1:14" ht="27" customHeight="1">
      <c r="A23" s="26"/>
      <c r="B23" s="27" t="s">
        <v>14</v>
      </c>
      <c r="C23" s="28">
        <f t="shared" si="18"/>
        <v>708</v>
      </c>
      <c r="D23" s="28">
        <f t="shared" si="19"/>
        <v>0</v>
      </c>
      <c r="E23" s="28">
        <f t="shared" si="3"/>
        <v>0</v>
      </c>
      <c r="F23" s="28">
        <f t="shared" si="20"/>
        <v>708</v>
      </c>
      <c r="G23" s="28">
        <f t="shared" si="5"/>
        <v>0</v>
      </c>
      <c r="H23" s="48">
        <v>0</v>
      </c>
      <c r="I23" s="48"/>
      <c r="J23" s="28">
        <f t="shared" si="21"/>
        <v>708</v>
      </c>
      <c r="K23" s="46">
        <v>0</v>
      </c>
      <c r="L23" s="45">
        <v>708</v>
      </c>
      <c r="M23" s="30"/>
      <c r="N23" s="29">
        <f t="shared" si="17"/>
        <v>0</v>
      </c>
    </row>
    <row r="24" spans="1:14" ht="27" customHeight="1">
      <c r="A24" s="26"/>
      <c r="B24" s="27" t="s">
        <v>15</v>
      </c>
      <c r="C24" s="28">
        <f t="shared" si="18"/>
        <v>20</v>
      </c>
      <c r="D24" s="28">
        <f t="shared" si="19"/>
        <v>0</v>
      </c>
      <c r="E24" s="28">
        <f t="shared" si="3"/>
        <v>0</v>
      </c>
      <c r="F24" s="28">
        <f t="shared" si="20"/>
        <v>20</v>
      </c>
      <c r="G24" s="28">
        <f t="shared" si="5"/>
        <v>0</v>
      </c>
      <c r="H24" s="28">
        <v>0</v>
      </c>
      <c r="I24" s="28"/>
      <c r="J24" s="28">
        <f t="shared" si="21"/>
        <v>20</v>
      </c>
      <c r="K24" s="46">
        <v>0</v>
      </c>
      <c r="L24" s="45">
        <v>20</v>
      </c>
      <c r="M24" s="30"/>
      <c r="N24" s="29">
        <f t="shared" si="17"/>
        <v>0</v>
      </c>
    </row>
    <row r="25" spans="1:14" ht="27" customHeight="1">
      <c r="A25" s="26"/>
      <c r="B25" s="27" t="s">
        <v>16</v>
      </c>
      <c r="C25" s="28">
        <f t="shared" si="18"/>
        <v>0</v>
      </c>
      <c r="D25" s="28">
        <f t="shared" si="19"/>
        <v>0</v>
      </c>
      <c r="E25" s="28">
        <f t="shared" si="3"/>
        <v>0</v>
      </c>
      <c r="F25" s="28">
        <f t="shared" si="20"/>
        <v>0</v>
      </c>
      <c r="G25" s="28">
        <f t="shared" si="5"/>
        <v>0</v>
      </c>
      <c r="H25" s="28">
        <v>0</v>
      </c>
      <c r="I25" s="28"/>
      <c r="J25" s="28">
        <f t="shared" si="21"/>
        <v>0</v>
      </c>
      <c r="K25" s="46">
        <v>0</v>
      </c>
      <c r="L25" s="46">
        <v>0</v>
      </c>
      <c r="M25" s="30"/>
      <c r="N25" s="29" t="e">
        <f t="shared" si="17"/>
        <v>#DIV/0!</v>
      </c>
    </row>
    <row r="26" spans="1:14" ht="27" customHeight="1" thickBot="1">
      <c r="A26" s="31"/>
      <c r="B26" s="32" t="s">
        <v>17</v>
      </c>
      <c r="C26" s="33">
        <f t="shared" si="18"/>
        <v>30</v>
      </c>
      <c r="D26" s="33">
        <f t="shared" si="19"/>
        <v>0</v>
      </c>
      <c r="E26" s="33">
        <f t="shared" si="3"/>
        <v>0</v>
      </c>
      <c r="F26" s="33">
        <f t="shared" si="20"/>
        <v>30</v>
      </c>
      <c r="G26" s="33">
        <f t="shared" si="5"/>
        <v>0</v>
      </c>
      <c r="H26" s="33">
        <v>0</v>
      </c>
      <c r="I26" s="33"/>
      <c r="J26" s="33">
        <f t="shared" si="21"/>
        <v>30</v>
      </c>
      <c r="K26" s="49">
        <v>0</v>
      </c>
      <c r="L26" s="50">
        <v>30</v>
      </c>
      <c r="M26" s="35"/>
      <c r="N26" s="51">
        <f t="shared" si="17"/>
        <v>0</v>
      </c>
    </row>
    <row r="27" spans="1:14">
      <c r="A27" t="s">
        <v>20</v>
      </c>
    </row>
  </sheetData>
  <mergeCells count="11">
    <mergeCell ref="A6:A12"/>
    <mergeCell ref="A13:A19"/>
    <mergeCell ref="A20:A26"/>
    <mergeCell ref="A2:N2"/>
    <mergeCell ref="B3:C3"/>
    <mergeCell ref="M3:N3"/>
    <mergeCell ref="A4:B5"/>
    <mergeCell ref="C4:F4"/>
    <mergeCell ref="G4:I4"/>
    <mergeCell ref="J4:L4"/>
    <mergeCell ref="M4:N4"/>
  </mergeCells>
  <phoneticPr fontId="2" type="noConversion"/>
  <pageMargins left="0.31" right="0.23" top="0.74803149606299213" bottom="0.74803149606299213" header="0.31496062992125984" footer="0.31496062992125984"/>
  <pageSetup paperSize="9" scale="8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6. 수급현황 및 자급률</vt:lpstr>
      <vt:lpstr>'6. 수급현황 및 자급률'!Print_Area</vt:lpstr>
    </vt:vector>
  </TitlesOfParts>
  <Company>Forest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Forest_user</dc:creator>
  <cp:lastModifiedBy>Forest_user</cp:lastModifiedBy>
  <dcterms:created xsi:type="dcterms:W3CDTF">2020-11-24T07:45:22Z</dcterms:created>
  <dcterms:modified xsi:type="dcterms:W3CDTF">2020-11-24T07:48:39Z</dcterms:modified>
</cp:coreProperties>
</file>